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055" yWindow="15" windowWidth="13245" windowHeight="15030" activeTab="0"/>
  </bookViews>
  <sheets>
    <sheet name="List1" sheetId="5" r:id="rId1"/>
    <sheet name="interiér_mobiliář" sheetId="4" r:id="rId2"/>
  </sheets>
  <definedNames>
    <definedName name="CenaCelkem">'List1'!$G$29</definedName>
    <definedName name="DPHSni">'List1'!$G$24</definedName>
    <definedName name="DPHZakl">'List1'!$G$26</definedName>
    <definedName name="Mena">'List1'!$J$29</definedName>
    <definedName name="_xlnm.Print_Area" localSheetId="1">'interiér_mobiliář'!$A$1:$G$107</definedName>
    <definedName name="SazbaDPH1" localSheetId="0">'List1'!$E$23</definedName>
    <definedName name="SazbaDPH2" localSheetId="0">'List1'!$E$25</definedName>
    <definedName name="ZakladDPHSni">'List1'!$G$23</definedName>
    <definedName name="ZakladDPHSniVypocet" localSheetId="0">'List1'!$F$79</definedName>
    <definedName name="ZakladDPHZakl">'List1'!$G$25</definedName>
    <definedName name="ZakladDPHZaklVypocet" localSheetId="0">'List1'!$G$79</definedName>
    <definedName name="_xlnm.Print_Titles" localSheetId="1">'interiér_mobiliář'!$1:$1</definedName>
  </definedNames>
  <calcPr calcId="144525"/>
  <extLst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<sst xmlns="http://schemas.openxmlformats.org/spreadsheetml/2006/main" count="287" uniqueCount="236">
  <si>
    <t>ks</t>
  </si>
  <si>
    <t>Název</t>
  </si>
  <si>
    <t>Cena za ks,              bez DPH</t>
  </si>
  <si>
    <t>ATYPICKÉ KONSTRUKCE</t>
  </si>
  <si>
    <t>R1</t>
  </si>
  <si>
    <t>str.</t>
  </si>
  <si>
    <t>-</t>
  </si>
  <si>
    <t>ozn.</t>
  </si>
  <si>
    <t>Cena celkem s bez  DPH</t>
  </si>
  <si>
    <t>PRVKY Z KNIHY STANDARDŮ</t>
  </si>
  <si>
    <t>Celkem v CZK, bez DPH</t>
  </si>
  <si>
    <t>sazba daně, dle zákona výše 21%</t>
  </si>
  <si>
    <t>Barva / provedení</t>
  </si>
  <si>
    <t>INTERIÉR</t>
  </si>
  <si>
    <t>Soupis stavebních prací, dodávek a služeb</t>
  </si>
  <si>
    <t>Stavba: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</si>
  <si>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</si>
  <si>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</si>
  <si>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</si>
  <si>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</si>
  <si>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</si>
  <si>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</si>
  <si>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</si>
  <si>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</si>
  <si>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</si>
  <si>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</si>
  <si>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</si>
  <si>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</si>
  <si>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</si>
  <si>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</si>
  <si>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</si>
  <si>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</si>
  <si>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</si>
  <si>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</si>
  <si>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</si>
  <si>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</si>
  <si>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</si>
  <si>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</si>
  <si>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</si>
  <si>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</si>
  <si>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</si>
  <si>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</si>
  <si>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</si>
  <si>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ČTYŘSTĚN s.r.o.</t>
  </si>
  <si>
    <t>CZ05874033</t>
  </si>
  <si>
    <t>Brno</t>
  </si>
  <si>
    <t>05874033</t>
  </si>
  <si>
    <t>Interiér</t>
  </si>
  <si>
    <t>Část:</t>
  </si>
  <si>
    <t>01</t>
  </si>
  <si>
    <t>ŠS</t>
  </si>
  <si>
    <t>Šatní skříňky a lavice</t>
  </si>
  <si>
    <t>1.02 ŠATNY</t>
  </si>
  <si>
    <t>1.06 VÝDEJNA JÍDEL</t>
  </si>
  <si>
    <t>KU1.1</t>
  </si>
  <si>
    <t xml:space="preserve"> Kuchyň výdejna</t>
  </si>
  <si>
    <t>Kuchyň pro výdej jídla sestavená z nerezových pracovních stolů, kombinovaná s vestavěnými spotřebiči a horními LTD skříňkami.</t>
  </si>
  <si>
    <t>mw1</t>
  </si>
  <si>
    <t>02</t>
  </si>
  <si>
    <t>m1</t>
  </si>
  <si>
    <t>vd</t>
  </si>
  <si>
    <t>so1</t>
  </si>
  <si>
    <t>Sorter</t>
  </si>
  <si>
    <t>Sorter pro model 600 mm. 3 koše 1x 26l a 2x 11l.  Výrobek je včetně pojezdu. (Vše v barvě a designu dle  obrázku v knize standardů)</t>
  </si>
  <si>
    <t>B3</t>
  </si>
  <si>
    <t>Baterie se senzorem</t>
  </si>
  <si>
    <t>Infračervená elektronická umyvadlová baterie směšovací se senzorem, chromový povrch. Design dle referenčního obrázku.</t>
  </si>
  <si>
    <t>D3</t>
  </si>
  <si>
    <t>Dřez na mytí rukou</t>
  </si>
  <si>
    <t>B4</t>
  </si>
  <si>
    <t>D1</t>
  </si>
  <si>
    <t>Dvojdřez velký (ovoce/zelenina)</t>
  </si>
  <si>
    <t>vl</t>
  </si>
  <si>
    <t xml:space="preserve">Vodní lázeň </t>
  </si>
  <si>
    <t>Baterie dřezová</t>
  </si>
  <si>
    <t>03</t>
  </si>
  <si>
    <t>Skříň na ručníky 1</t>
  </si>
  <si>
    <t>SR1</t>
  </si>
  <si>
    <t>Otevřená skříň s členěním na 24 ručníků s dvojháčky, kotvena do stěny.</t>
  </si>
  <si>
    <t>1.08 ODDĚLENÍ 01</t>
  </si>
  <si>
    <t>VS1</t>
  </si>
  <si>
    <t>04</t>
  </si>
  <si>
    <t>B2</t>
  </si>
  <si>
    <t>Vestavená skříň 1</t>
  </si>
  <si>
    <t>DI</t>
  </si>
  <si>
    <t>Dětské lehátko, stohovatelné</t>
  </si>
  <si>
    <t>Dětské lehátko, plastové stohovatelné, s kovovým rámem, rozměr 1330 x 580 mm,  doplněno o matrac a nástavce na nohy + kolečka. Výška lehátka s nástavci - 27 cm, mezera mezi lehátky ve složeném stavu - 12 cm.</t>
  </si>
  <si>
    <t>so2</t>
  </si>
  <si>
    <t>Sorter výsuv</t>
  </si>
  <si>
    <t>Výsuvný sorter s koši o objemu 2x12 l a 2x8 l a jsou ideální ke třídení odpadu. Rozměr sorteru: 40 cm(v), 48 cm(š), 43 cm(h)</t>
  </si>
  <si>
    <t>U3</t>
  </si>
  <si>
    <t>Umyvadlo na desku</t>
  </si>
  <si>
    <t>Keramické bílé umyvadlo s otvorem pro baterii, rozměr 505x355x125 mm. Instalace zavěšením na stěnu</t>
  </si>
  <si>
    <t>NS1</t>
  </si>
  <si>
    <t>Nábytková stěna 1</t>
  </si>
  <si>
    <t>600x390x300, hmotnost 15,6 kg, příkon 1,5 kW, 230V</t>
  </si>
  <si>
    <t>NS2</t>
  </si>
  <si>
    <t>Nábytková stěna 2</t>
  </si>
  <si>
    <t>B</t>
  </si>
  <si>
    <t>07</t>
  </si>
  <si>
    <t>Kuchyňka</t>
  </si>
  <si>
    <t>PD</t>
  </si>
  <si>
    <t>Posedlový díl</t>
  </si>
  <si>
    <t>08</t>
  </si>
  <si>
    <t xml:space="preserve">MR </t>
  </si>
  <si>
    <t>Mobilní regál</t>
  </si>
  <si>
    <t>09</t>
  </si>
  <si>
    <t>Pojízdný otevřený regál se zády</t>
  </si>
  <si>
    <t>Kuchyňka vestavěná, LTD béžovošedá mat, tl. 12 - 18 mm, ABS hrana 1 mm v barvě desky, na nožkách</t>
  </si>
  <si>
    <t>Posedový díl s pevným polstrem a úložným prostorem. 1250x450x280 mm</t>
  </si>
  <si>
    <t>Nábytkové kolečko s aretací
barevné provedení: černá, montážní výška 80 mm</t>
  </si>
  <si>
    <t>ST1-L</t>
  </si>
  <si>
    <t xml:space="preserve">Pracovní stůl pro dvě osoby s šuplíkovým kontejnerem. 2400x600x750 mm </t>
  </si>
  <si>
    <t>10</t>
  </si>
  <si>
    <t>Vestavěná mikrovlnná trouba - 5 stupňů výkonu: 90 W, 180 W, 360 W, 600 W, 800 W s invertorem. Rozměry pro vestavbu: 36,2–36,5 × 56–56,8 × 30 cm</t>
  </si>
  <si>
    <t>Mikrovlnná trouba - vestavěná</t>
  </si>
  <si>
    <t>1.10 VÝDEJNA JÍDEL</t>
  </si>
  <si>
    <t>ch1</t>
  </si>
  <si>
    <t>D2</t>
  </si>
  <si>
    <t>Dvojdřez malý (předmytí/mytí nádobí)</t>
  </si>
  <si>
    <t>tr1</t>
  </si>
  <si>
    <t>11</t>
  </si>
  <si>
    <t>1.11 UMÝVÁRNA, WC</t>
  </si>
  <si>
    <t>1.07 UMÝVÁRNA, WC</t>
  </si>
  <si>
    <t>SR2</t>
  </si>
  <si>
    <t>12</t>
  </si>
  <si>
    <t>Skříň na ručníky 2</t>
  </si>
  <si>
    <t>VS2</t>
  </si>
  <si>
    <t>Vestavená skříň 2</t>
  </si>
  <si>
    <t>Po</t>
  </si>
  <si>
    <t>Dětský ponk</t>
  </si>
  <si>
    <t>Hrací dřevěný pult o rozměru 860 x 330 x 550 mm, modrá barva + dekor dřeva. Design dle referenčního obrázku.</t>
  </si>
  <si>
    <t>13,14</t>
  </si>
  <si>
    <t>05    06</t>
  </si>
  <si>
    <t>1.12 ODDĚLENÍ 02</t>
  </si>
  <si>
    <t>J</t>
  </si>
  <si>
    <t>NS3</t>
  </si>
  <si>
    <t>Nábytková stěna 3</t>
  </si>
  <si>
    <t>ST1-P</t>
  </si>
  <si>
    <t>Stůl pro 2 pravý</t>
  </si>
  <si>
    <t>Stůl pro dva levý</t>
  </si>
  <si>
    <t>2.02 ŘEDITELNA</t>
  </si>
  <si>
    <t>KN</t>
  </si>
  <si>
    <t>Kancelářský nábytek</t>
  </si>
  <si>
    <t>2.05 DENNÍ MÍSTNOST</t>
  </si>
  <si>
    <t xml:space="preserve">KU2.1 </t>
  </si>
  <si>
    <t>Kuchyňka s šatními skříňkami</t>
  </si>
  <si>
    <t>NS4</t>
  </si>
  <si>
    <t>Nábytková stěna</t>
  </si>
  <si>
    <t>ŠSz</t>
  </si>
  <si>
    <t>Šatní skříňky zaměstnanci</t>
  </si>
  <si>
    <t>2.06 KOUPELNA ZAMĚSTNANCI</t>
  </si>
  <si>
    <t>2.07 WC ZAMĚSTNANCI</t>
  </si>
  <si>
    <t>Regál na úklidové prostředky</t>
  </si>
  <si>
    <t>Nábytková stěna s úložným prostorem, boxy na hračky, umyvadlem, s průhledem do umývárny s wc a výdejním oknem z výdejny jídla.</t>
  </si>
  <si>
    <t>Ok3</t>
  </si>
  <si>
    <t>Ok4</t>
  </si>
  <si>
    <t>Odpadkový koš výklopný</t>
  </si>
  <si>
    <t>Sestava dvou košů na třídění odpadu</t>
  </si>
  <si>
    <t>Vestavěný výklopný nerezový koš 15l (minimální prostor pro zabudování 302 x 369 x 475 mm), vhodný pro otevírání vpravo i vlevo.</t>
  </si>
  <si>
    <t>Dva koše na třídění odpadu (16l) volně stojící - umístěny ve skříňce pod umyvadlem. Rozměr 40 cm (v) x 22 cm (š) x 28 cm (h)</t>
  </si>
  <si>
    <t>15    16</t>
  </si>
  <si>
    <t>Pracovní stůl pro dvě osoby s šuplíkovým kontejnerem</t>
  </si>
  <si>
    <t>17</t>
  </si>
  <si>
    <t>Sestava kancelářského nábytku ze spodních otevřených policových dílů i uzavřených skříněk se zámkem, stolem a uzavřenými horními skříňkami.</t>
  </si>
  <si>
    <t xml:space="preserve">Kuchyňka v nice s vestavenými šatními skříňkami </t>
  </si>
  <si>
    <t>B5</t>
  </si>
  <si>
    <t>Baterie</t>
  </si>
  <si>
    <t>ch2</t>
  </si>
  <si>
    <t>Chladnička</t>
  </si>
  <si>
    <t xml:space="preserve">Nábytková stěna s uzavřenými skříněmi a policovým regálem </t>
  </si>
  <si>
    <t>20</t>
  </si>
  <si>
    <t>21</t>
  </si>
  <si>
    <t>Sestava čtyř šatních skříněk s vnitřní policí a dvojháčkem</t>
  </si>
  <si>
    <t>22</t>
  </si>
  <si>
    <t>23</t>
  </si>
  <si>
    <t>Uzavřený uzamykatelný regál na úklidové prostředky</t>
  </si>
  <si>
    <t>vestavěná skříň s úložným prostorem na postýlky a hračky, s průleznou herní částí</t>
  </si>
  <si>
    <t>Kuchyň pro výdej jídla sestavená z nerezových pracovních stolů, kombinovaná s vestavěnými spotřebiči a horními LTD skříňkami. Rozměr 2050x600x850 mm a 2950x600x850 mm</t>
  </si>
  <si>
    <t>Otevřená skříň s členěním na 24 ručníků s dvojháčky, kotvena do stěny. Rozměr 2640x150-230x645 mm</t>
  </si>
  <si>
    <t>Vestavěná skříň s úložným prostorem, dětskými lehátky, umyvadlem, s bezrámovými dveřmi do prostoru pod schodištěm. Rozměr 5250x650x745-3000 mm</t>
  </si>
  <si>
    <t>Nábytková stěna s úložným prostorem, boxy na hračky, s průhledem do umývárny s wc a výdejním oknem z výdejny jídla. Rozměr 9310x300x745-2400 mm</t>
  </si>
  <si>
    <t>Nábytková stěna s kuchyňkou, policovou skříňkou s dvířky s tabulovým nátěrem. Rozměr 2900x300-400x1600-1800 mm</t>
  </si>
  <si>
    <t>13</t>
  </si>
  <si>
    <t>Nábytková stěna s šatními skříňkami (8 x sestava 6ks skříněk) s horní poličkou, uzavíratelnou odvětrávanou skříňkou s dvojháčkem a poličkou na papuče a boty. Doplněna o 4 posedové lavice.                                                          Rozměr 1600 - 7100x200 - 400x280 - 1200 mm (š/h/v)</t>
  </si>
  <si>
    <t>18     19</t>
  </si>
  <si>
    <t>Na</t>
  </si>
  <si>
    <t>ST1</t>
  </si>
  <si>
    <t>Hv</t>
  </si>
  <si>
    <t>KU1.2</t>
  </si>
  <si>
    <t>PR1</t>
  </si>
  <si>
    <t>Ž1</t>
  </si>
  <si>
    <t>Ž2</t>
  </si>
  <si>
    <t>Ž3</t>
  </si>
  <si>
    <t>Ž4</t>
  </si>
  <si>
    <t>ST2</t>
  </si>
  <si>
    <t>Z1</t>
  </si>
  <si>
    <t>Nástěnné zrcadlo</t>
  </si>
  <si>
    <t>Čtvercový stůl rozměru 700 x 700 mm, výška 740 mm, se čtvercovou hliníkovou podnoží - bílá prášková barva, se stavitelnými kluzáky, deska stolu - bílá DKS deska.</t>
  </si>
  <si>
    <t>Stůl jídelní 700 x 700 mm</t>
  </si>
  <si>
    <t xml:space="preserve">Kavárenská židle bez čalounění a područek, se sedákem z bukové překližky - moření bílé,  podnož z přesné ocelové trubky - úprava: bílá prášková barva, s plastovými kluzáky pro tvrdé podlahy, stohovatelná. </t>
  </si>
  <si>
    <t>Židle jídelní</t>
  </si>
  <si>
    <t xml:space="preserve">Kancelářská židle otočná, s konferenčními područkami, bez záhlavníku. Záda tvoří prodyšná membrána pastelově šedé barvy, sedák čalouněný pastelově šedý. 
Kolečka pro tvrdé podlahy. Základní rám i podnož bílé barvy, výztuž zad základní. </t>
  </si>
  <si>
    <t>Židle kancelářská</t>
  </si>
  <si>
    <t>Židle konferenční</t>
  </si>
  <si>
    <t xml:space="preserve">Konferenční otočná židle s matným bílým plastovým sedákem, bez čalounění a područek. Hliníkový čtyřhranný rám leštěný s rameny v trubkové ocel s plastovými kluzáky pro tvrdé podlahy. </t>
  </si>
  <si>
    <t xml:space="preserve">Konferenční otočná židle kolečková, s plastovou skořepinou, celočalouněná - pastelově šedá, bez područek. Hliníkový čtyřhranný rám leštěný s rameny v trubkové oceli s plastovými kolečky pro tvrdé podlahy. </t>
  </si>
  <si>
    <t>Židle učitelky</t>
  </si>
  <si>
    <t>Stůl o průměru 120 cm, výška stolové desky 46 cm (1. skupina dle ČSN EN 1729-1) , nohy z masivního bukového dřeva, s bílou LTD deskou o síle 18 mm, stolová deska je opatřena odolnou ABS hranou 2 mm.  Židle výška sedu 26 cm (1. skupina dle ČSN EN 1729-1), nohy z masivního bukového dřeva, opěrka + sedák překližka buk, s přípravou pro rektifikaci + 4 cm.</t>
  </si>
  <si>
    <t>Stůl se šesti židlemi</t>
  </si>
  <si>
    <t>Nástěnka</t>
  </si>
  <si>
    <t>Houpací vak</t>
  </si>
  <si>
    <t>Závěsný houpací vak - modrý, průměr 950 mm.</t>
  </si>
  <si>
    <t>Policový regál na úklidové prostředky</t>
  </si>
  <si>
    <t>Modulový  regál z pozinkovaného kovu. Možnost výškového přestavení polic, dostatečná nosnost, samostatně stojící, zavětrovací kříž. Celková délka regálů 1800 mm, hloubka 300 mm.</t>
  </si>
  <si>
    <t>Objem chladničky 105 l, objem mrazícího prostoru 17 l, nastavitelné nožky. Hlučnost 38 db. Rozměr Š 595 x H 540 x V 838 mm</t>
  </si>
  <si>
    <t>Ojem chladničky 108 l, objem mrazícího prostoru 18 l, nastavitelné nožky. Rozměr Š 596 x H 545 x V 819 mm</t>
  </si>
  <si>
    <t>Chladnička vestavená</t>
  </si>
  <si>
    <t>Páková umyvadlová baterie s výpustí.</t>
  </si>
  <si>
    <t>Umyvadlová stojanková baterie - pro umyvadlo U3</t>
  </si>
  <si>
    <t>Indukční varná deska s 2 varnými zónami, ukazatelem zbytkového tepla a časovačem. Barva černá. Výkon 3,5 kW, 230V Rozměry 288 x 520mm</t>
  </si>
  <si>
    <t>Varná deska - indukční, dvoukolová</t>
  </si>
  <si>
    <t>Myčka nádobí - vestavěná</t>
  </si>
  <si>
    <t>Vestavná myčka nádobí do modulu 600mm. Třída A++. Hlučnost 46 db. 7 programů a 3 teploty. Kapacita 14 sad nádobí. Dva úložné koše, příborová zásuvka, vodní senzor, optická signalizace na podlaze, nastavitelné nožky.</t>
  </si>
  <si>
    <t>Vestavěná kombinovaná parní trouba, samočištění pyrolýzou, výsuvné kolejničky, dětská pojistka, s funkcí horkého vzduchu a parní funkcí. Do skříně o rozměru 600 mm. Energetická třída A+</t>
  </si>
  <si>
    <t>Kombinovaná parní trouba vestavěná</t>
  </si>
  <si>
    <t>Dopráva a montáž</t>
  </si>
  <si>
    <t>Projekt Budovy MŠ Husova</t>
  </si>
  <si>
    <t>Město Šlapanice</t>
  </si>
  <si>
    <t>Masarykovo náměstí 100/7</t>
  </si>
  <si>
    <t xml:space="preserve">664 51 </t>
  </si>
  <si>
    <t>Šlapanice</t>
  </si>
  <si>
    <t>00282651</t>
  </si>
  <si>
    <t>CZ00282651</t>
  </si>
  <si>
    <t>Nové sady 988/2</t>
  </si>
  <si>
    <t>Ing. arch. Milan Joja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</si>
</sst>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.0\ _K_č_-;\-* #,##0.0\ _K_č_-;_-* &quot;-&quot;??\ _K_č_-;_-@_-"/>
    <numFmt numFmtId="166" formatCode="#,##0.0"/>
  </numFmts>
  <fonts count="25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/>
      <right/>
      <top style="thin"/>
      <bottom style="thin">
        <color theme="1"/>
      </bottom>
    </border>
    <border>
      <left style="thin"/>
      <right style="thin"/>
      <top/>
      <bottom style="thin"/>
    </border>
    <border>
      <left style="thin">
        <color theme="1"/>
      </left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theme="1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/>
      <right style="thin">
        <color theme="1"/>
      </right>
      <top/>
      <bottom style="thin"/>
    </border>
    <border>
      <left/>
      <right style="thin">
        <color theme="1"/>
      </right>
      <top style="thin"/>
      <bottom/>
    </border>
    <border>
      <left style="thin"/>
      <right style="thin">
        <color theme="1"/>
      </right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theme="1"/>
      </right>
      <top style="thin"/>
      <bottom style="thin">
        <color theme="1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0" xfId="0" applyBorder="1" applyAlignment="1">
      <alignment/>
    </xf>
    <xf numFmtId="0" fontId="0" fillId="0" borderId="0" xfId="0" applyFill="1" applyBorder="1"/>
    <xf numFmtId="0" fontId="0" fillId="0" borderId="2" xfId="0" applyBorder="1"/>
    <xf numFmtId="49" fontId="0" fillId="3" borderId="2" xfId="0" applyNumberFormat="1" applyFill="1" applyBorder="1" applyAlignment="1">
      <alignment vertical="center"/>
    </xf>
    <xf numFmtId="49" fontId="5" fillId="0" borderId="0" xfId="27" applyNumberFormat="1" applyFill="1" applyAlignment="1">
      <alignment vertical="center"/>
    </xf>
    <xf numFmtId="49" fontId="5" fillId="0" borderId="2" xfId="27" applyNumberForma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49" fontId="5" fillId="0" borderId="2" xfId="27" applyNumberForma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164" fontId="7" fillId="0" borderId="0" xfId="26" applyNumberFormat="1" applyFont="1" applyBorder="1"/>
    <xf numFmtId="164" fontId="9" fillId="0" borderId="0" xfId="0" applyNumberFormat="1" applyFont="1" applyBorder="1"/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 vertical="center"/>
    </xf>
    <xf numFmtId="0" fontId="12" fillId="4" borderId="1" xfId="0" applyFont="1" applyFill="1" applyBorder="1"/>
    <xf numFmtId="0" fontId="17" fillId="5" borderId="5" xfId="0" applyFont="1" applyFill="1" applyBorder="1" applyAlignment="1">
      <alignment horizontal="left" vertical="center" indent="1"/>
    </xf>
    <xf numFmtId="0" fontId="0" fillId="5" borderId="0" xfId="0" applyFill="1" applyAlignment="1">
      <alignment wrapText="1"/>
    </xf>
    <xf numFmtId="49" fontId="18" fillId="5" borderId="0" xfId="0" applyNumberFormat="1" applyFont="1" applyFill="1" applyAlignment="1">
      <alignment horizontal="left" vertical="center" wrapText="1"/>
    </xf>
    <xf numFmtId="0" fontId="0" fillId="5" borderId="5" xfId="0" applyFill="1" applyBorder="1" applyAlignment="1">
      <alignment horizontal="left" vertical="center" indent="1"/>
    </xf>
    <xf numFmtId="0" fontId="19" fillId="5" borderId="0" xfId="0" applyFont="1" applyFill="1" applyAlignment="1">
      <alignment horizontal="left" vertical="center" wrapText="1"/>
    </xf>
    <xf numFmtId="0" fontId="0" fillId="5" borderId="6" xfId="0" applyFill="1" applyBorder="1" applyAlignment="1">
      <alignment horizontal="left" vertical="center" indent="1"/>
    </xf>
    <xf numFmtId="0" fontId="0" fillId="5" borderId="3" xfId="0" applyFill="1" applyBorder="1" applyAlignment="1">
      <alignment wrapText="1"/>
    </xf>
    <xf numFmtId="0" fontId="19" fillId="5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0" fontId="0" fillId="0" borderId="7" xfId="0" applyBorder="1"/>
    <xf numFmtId="0" fontId="19" fillId="0" borderId="5" xfId="0" applyFont="1" applyBorder="1" applyAlignment="1">
      <alignment horizontal="left" vertical="center" indent="1"/>
    </xf>
    <xf numFmtId="0" fontId="19" fillId="0" borderId="0" xfId="0" applyFont="1" applyAlignment="1">
      <alignment vertical="center" wrapText="1"/>
    </xf>
    <xf numFmtId="0" fontId="19" fillId="0" borderId="6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righ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9" fillId="0" borderId="3" xfId="0" applyFont="1" applyBorder="1" applyAlignment="1">
      <alignment vertical="center"/>
    </xf>
    <xf numFmtId="0" fontId="0" fillId="0" borderId="8" xfId="0" applyBorder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5" xfId="0" applyBorder="1"/>
    <xf numFmtId="0" fontId="0" fillId="0" borderId="6" xfId="0" applyBorder="1" applyAlignment="1">
      <alignment horizontal="left" indent="1"/>
    </xf>
    <xf numFmtId="0" fontId="1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vertical="top" inden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0" fillId="0" borderId="11" xfId="0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9" fillId="0" borderId="12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0" fillId="0" borderId="12" xfId="0" applyBorder="1" applyAlignment="1">
      <alignment horizontal="left" indent="1"/>
    </xf>
    <xf numFmtId="1" fontId="19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indent="1"/>
    </xf>
    <xf numFmtId="0" fontId="19" fillId="0" borderId="1" xfId="0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1" fontId="19" fillId="0" borderId="4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/>
    </xf>
    <xf numFmtId="1" fontId="19" fillId="0" borderId="1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18" fillId="5" borderId="15" xfId="0" applyFont="1" applyFill="1" applyBorder="1" applyAlignment="1">
      <alignment horizontal="left" vertical="center" indent="1"/>
    </xf>
    <xf numFmtId="0" fontId="19" fillId="5" borderId="16" xfId="0" applyFont="1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4" fontId="18" fillId="5" borderId="16" xfId="0" applyNumberFormat="1" applyFont="1" applyFill="1" applyBorder="1" applyAlignment="1">
      <alignment horizontal="left" vertical="center"/>
    </xf>
    <xf numFmtId="49" fontId="0" fillId="5" borderId="17" xfId="0" applyNumberFormat="1" applyFill="1" applyBorder="1" applyAlignment="1">
      <alignment horizontal="left" vertical="center"/>
    </xf>
    <xf numFmtId="0" fontId="0" fillId="5" borderId="16" xfId="0" applyFill="1" applyBorder="1" applyAlignment="1">
      <alignment wrapText="1"/>
    </xf>
    <xf numFmtId="0" fontId="0" fillId="5" borderId="16" xfId="0" applyFill="1" applyBorder="1"/>
    <xf numFmtId="49" fontId="19" fillId="5" borderId="17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9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vertical="top"/>
    </xf>
    <xf numFmtId="14" fontId="19" fillId="0" borderId="3" xfId="0" applyNumberFormat="1" applyFont="1" applyBorder="1" applyAlignment="1">
      <alignment horizontal="center" vertical="top"/>
    </xf>
    <xf numFmtId="0" fontId="19" fillId="0" borderId="5" xfId="0" applyFont="1" applyBorder="1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 applyProtection="1">
      <alignment horizontal="left" vertical="center"/>
      <protection locked="0"/>
    </xf>
    <xf numFmtId="0" fontId="0" fillId="0" borderId="7" xfId="0" applyFill="1" applyBorder="1"/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0" fillId="0" borderId="8" xfId="0" applyFill="1" applyBorder="1"/>
    <xf numFmtId="49" fontId="19" fillId="0" borderId="0" xfId="0" applyNumberFormat="1" applyFont="1" applyFill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3" fontId="6" fillId="0" borderId="21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3" borderId="24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49" fontId="6" fillId="3" borderId="25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2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4" fontId="6" fillId="4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166" fontId="4" fillId="4" borderId="33" xfId="0" applyNumberFormat="1" applyFont="1" applyFill="1" applyBorder="1" applyAlignment="1">
      <alignment horizontal="left" vertical="center"/>
    </xf>
    <xf numFmtId="166" fontId="6" fillId="0" borderId="33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6" fontId="4" fillId="4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166" fontId="6" fillId="4" borderId="28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4" borderId="28" xfId="0" applyFont="1" applyFill="1" applyBorder="1"/>
    <xf numFmtId="0" fontId="4" fillId="4" borderId="33" xfId="0" applyFont="1" applyFill="1" applyBorder="1" applyAlignment="1">
      <alignment horizontal="left" vertical="center"/>
    </xf>
    <xf numFmtId="0" fontId="0" fillId="0" borderId="21" xfId="0" applyBorder="1"/>
    <xf numFmtId="165" fontId="6" fillId="0" borderId="33" xfId="0" applyNumberFormat="1" applyFont="1" applyFill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43" fontId="6" fillId="0" borderId="28" xfId="0" applyNumberFormat="1" applyFont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4" fontId="22" fillId="5" borderId="16" xfId="0" applyNumberFormat="1" applyFont="1" applyFill="1" applyBorder="1" applyAlignment="1">
      <alignment horizontal="right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21" fillId="0" borderId="4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right" vertical="center"/>
    </xf>
    <xf numFmtId="4" fontId="20" fillId="0" borderId="4" xfId="0" applyNumberFormat="1" applyFont="1" applyBorder="1" applyAlignment="1">
      <alignment horizontal="right" vertical="center" indent="1"/>
    </xf>
    <xf numFmtId="4" fontId="20" fillId="0" borderId="21" xfId="0" applyNumberFormat="1" applyFont="1" applyBorder="1" applyAlignment="1">
      <alignment horizontal="right" vertical="center" indent="1"/>
    </xf>
    <xf numFmtId="4" fontId="20" fillId="0" borderId="13" xfId="0" applyNumberFormat="1" applyFont="1" applyBorder="1" applyAlignment="1">
      <alignment horizontal="right" vertical="center" indent="1"/>
    </xf>
    <xf numFmtId="4" fontId="21" fillId="0" borderId="4" xfId="0" applyNumberFormat="1" applyFont="1" applyBorder="1" applyAlignment="1">
      <alignment horizontal="right" vertical="center" indent="1"/>
    </xf>
    <xf numFmtId="4" fontId="21" fillId="0" borderId="21" xfId="0" applyNumberFormat="1" applyFont="1" applyBorder="1" applyAlignment="1">
      <alignment horizontal="right" vertical="center" indent="1"/>
    </xf>
    <xf numFmtId="4" fontId="21" fillId="0" borderId="13" xfId="0" applyNumberFormat="1" applyFont="1" applyBorder="1" applyAlignment="1">
      <alignment horizontal="right" vertical="center" indent="1"/>
    </xf>
    <xf numFmtId="0" fontId="0" fillId="0" borderId="3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1" fontId="0" fillId="0" borderId="3" xfId="0" applyNumberFormat="1" applyBorder="1" applyAlignment="1">
      <alignment horizontal="right" indent="1"/>
    </xf>
    <xf numFmtId="49" fontId="19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8" fillId="5" borderId="10" xfId="0" applyNumberFormat="1" applyFont="1" applyFill="1" applyBorder="1" applyAlignment="1">
      <alignment horizontal="left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9" fillId="5" borderId="0" xfId="0" applyFont="1" applyFill="1" applyAlignment="1">
      <alignment horizontal="left" vertical="center" wrapText="1"/>
    </xf>
    <xf numFmtId="0" fontId="0" fillId="5" borderId="0" xfId="0" applyFill="1" applyAlignment="1">
      <alignment wrapText="1"/>
    </xf>
    <xf numFmtId="0" fontId="0" fillId="5" borderId="7" xfId="0" applyFill="1" applyBorder="1" applyAlignment="1">
      <alignment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6" borderId="31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rocenta 3" xfId="21"/>
    <cellStyle name="Normální 2" xfId="22"/>
    <cellStyle name="Měna 2" xfId="23"/>
    <cellStyle name="Hypertextový odkaz 2" xfId="24"/>
    <cellStyle name="Procenta 2" xfId="25"/>
    <cellStyle name="Měna" xfId="26"/>
    <cellStyle name="Hypertextový odkaz" xfId="27"/>
    <cellStyle name="Měna 2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view="pageLayout" workbookViewId="0" topLeftCell="A1">
      <selection activeCell="F22" sqref="F22"/>
    </sheetView>
  </sheetViews>
  <sheetFormatPr defaultColWidth="9.140625" defaultRowHeight="12.75"/>
  <sheetData>
    <row r="1" spans="1:9" ht="18">
      <c r="A1" s="222" t="s">
        <v>14</v>
      </c>
      <c r="B1" s="223"/>
      <c r="C1" s="223"/>
      <c r="D1" s="223"/>
      <c r="E1" s="223"/>
      <c r="F1" s="223"/>
      <c r="G1" s="223"/>
      <c r="H1" s="223"/>
      <c r="I1" s="224"/>
    </row>
    <row r="2" spans="1:9" ht="15.75">
      <c r="A2" s="32" t="s">
        <v>15</v>
      </c>
      <c r="B2" s="33"/>
      <c r="C2" s="34"/>
      <c r="D2" s="225" t="s">
        <v>227</v>
      </c>
      <c r="E2" s="226"/>
      <c r="F2" s="226"/>
      <c r="G2" s="226"/>
      <c r="H2" s="226"/>
      <c r="I2" s="227"/>
    </row>
    <row r="3" spans="1:9" ht="12.75">
      <c r="A3" s="35"/>
      <c r="B3" s="33"/>
      <c r="C3" s="36"/>
      <c r="D3" s="228"/>
      <c r="E3" s="229"/>
      <c r="F3" s="229"/>
      <c r="G3" s="229"/>
      <c r="H3" s="229"/>
      <c r="I3" s="230"/>
    </row>
    <row r="4" spans="1:9" ht="12.75" customHeight="1">
      <c r="A4" s="37" t="s">
        <v>48</v>
      </c>
      <c r="B4" s="38"/>
      <c r="C4" s="39"/>
      <c r="D4" s="231" t="s">
        <v>47</v>
      </c>
      <c r="E4" s="231"/>
      <c r="F4" s="231"/>
      <c r="G4" s="231"/>
      <c r="H4" s="231"/>
      <c r="I4" s="232"/>
    </row>
    <row r="5" spans="1:9" ht="12.75">
      <c r="A5" s="40" t="s">
        <v>16</v>
      </c>
      <c r="B5" s="41"/>
      <c r="C5" s="233" t="s">
        <v>228</v>
      </c>
      <c r="D5" s="234"/>
      <c r="E5" s="234"/>
      <c r="F5" s="234"/>
      <c r="G5" s="42" t="s">
        <v>17</v>
      </c>
      <c r="H5" s="43" t="s">
        <v>232</v>
      </c>
      <c r="I5" s="44"/>
    </row>
    <row r="6" spans="1:9" ht="12.75">
      <c r="A6" s="45"/>
      <c r="B6" s="46"/>
      <c r="C6" s="220" t="s">
        <v>229</v>
      </c>
      <c r="D6" s="221"/>
      <c r="E6" s="221"/>
      <c r="F6" s="221"/>
      <c r="G6" s="42" t="s">
        <v>18</v>
      </c>
      <c r="H6" s="43" t="s">
        <v>233</v>
      </c>
      <c r="I6" s="44"/>
    </row>
    <row r="7" spans="1:9" ht="12.75">
      <c r="A7" s="47"/>
      <c r="B7" s="48"/>
      <c r="C7" s="49" t="s">
        <v>230</v>
      </c>
      <c r="D7" s="213" t="s">
        <v>231</v>
      </c>
      <c r="E7" s="214"/>
      <c r="F7" s="214"/>
      <c r="G7" s="50"/>
      <c r="H7" s="51"/>
      <c r="I7" s="52"/>
    </row>
    <row r="8" spans="1:9" ht="12.75">
      <c r="A8" s="40" t="s">
        <v>19</v>
      </c>
      <c r="B8" s="41"/>
      <c r="C8" s="53"/>
      <c r="D8" s="41"/>
      <c r="G8" s="42" t="s">
        <v>17</v>
      </c>
      <c r="H8" s="54"/>
      <c r="I8" s="44"/>
    </row>
    <row r="9" spans="1:9" ht="12.75">
      <c r="A9" s="55"/>
      <c r="B9" s="41"/>
      <c r="C9" s="53"/>
      <c r="D9" s="41"/>
      <c r="G9" s="42" t="s">
        <v>18</v>
      </c>
      <c r="H9" s="54"/>
      <c r="I9" s="44"/>
    </row>
    <row r="10" spans="1:9" ht="12.75">
      <c r="A10" s="56"/>
      <c r="B10" s="48"/>
      <c r="C10" s="57"/>
      <c r="D10" s="58"/>
      <c r="E10" s="50"/>
      <c r="F10" s="59"/>
      <c r="G10" s="59"/>
      <c r="H10" s="60"/>
      <c r="I10" s="52"/>
    </row>
    <row r="11" spans="1:9" ht="12.75">
      <c r="A11" s="40" t="s">
        <v>20</v>
      </c>
      <c r="B11" s="41"/>
      <c r="C11" s="215" t="s">
        <v>43</v>
      </c>
      <c r="D11" s="215"/>
      <c r="E11" s="215"/>
      <c r="F11" s="215"/>
      <c r="G11" s="113" t="s">
        <v>17</v>
      </c>
      <c r="H11" s="120" t="s">
        <v>46</v>
      </c>
      <c r="I11" s="115"/>
    </row>
    <row r="12" spans="1:9" ht="12.75">
      <c r="A12" s="45"/>
      <c r="B12" s="46"/>
      <c r="C12" s="216" t="s">
        <v>234</v>
      </c>
      <c r="D12" s="216"/>
      <c r="E12" s="216"/>
      <c r="F12" s="216"/>
      <c r="G12" s="113" t="s">
        <v>18</v>
      </c>
      <c r="H12" s="114" t="s">
        <v>44</v>
      </c>
      <c r="I12" s="115"/>
    </row>
    <row r="13" spans="1:9" ht="12.75">
      <c r="A13" s="47"/>
      <c r="B13" s="48"/>
      <c r="C13" s="116">
        <v>60200</v>
      </c>
      <c r="D13" s="217" t="s">
        <v>45</v>
      </c>
      <c r="E13" s="218"/>
      <c r="F13" s="218"/>
      <c r="G13" s="117"/>
      <c r="H13" s="118"/>
      <c r="I13" s="119"/>
    </row>
    <row r="14" spans="1:9" ht="12.75">
      <c r="A14" s="61" t="s">
        <v>21</v>
      </c>
      <c r="B14" s="62"/>
      <c r="C14" s="219" t="s">
        <v>235</v>
      </c>
      <c r="D14" s="219"/>
      <c r="E14" s="219"/>
      <c r="F14" s="219"/>
      <c r="G14" s="63"/>
      <c r="H14" s="64"/>
      <c r="I14" s="65"/>
    </row>
    <row r="15" spans="1:9" ht="12.75">
      <c r="A15" s="56" t="s">
        <v>22</v>
      </c>
      <c r="B15" s="66"/>
      <c r="C15" s="67"/>
      <c r="D15" s="212"/>
      <c r="E15" s="212"/>
      <c r="F15" s="210"/>
      <c r="G15" s="210"/>
      <c r="H15" s="210" t="s">
        <v>23</v>
      </c>
      <c r="I15" s="211"/>
    </row>
    <row r="16" spans="1:9" ht="14.25">
      <c r="A16" s="68" t="s">
        <v>24</v>
      </c>
      <c r="B16" s="69"/>
      <c r="C16" s="70"/>
      <c r="D16" s="204"/>
      <c r="E16" s="205"/>
      <c r="F16" s="204"/>
      <c r="G16" s="205"/>
      <c r="H16" s="204">
        <f>SUMIF(E86:E183,#REF!,H86:H183)+SUMIF(E86:E183,"PSU",H86:H183)</f>
        <v>0</v>
      </c>
      <c r="I16" s="206"/>
    </row>
    <row r="17" spans="1:9" ht="14.25">
      <c r="A17" s="68" t="s">
        <v>25</v>
      </c>
      <c r="B17" s="69"/>
      <c r="C17" s="70"/>
      <c r="D17" s="204"/>
      <c r="E17" s="205"/>
      <c r="F17" s="204"/>
      <c r="G17" s="205"/>
      <c r="H17" s="204">
        <f>SUMIF(E86:E183,#REF!,H86:H183)</f>
        <v>0</v>
      </c>
      <c r="I17" s="206"/>
    </row>
    <row r="18" spans="1:9" ht="14.25">
      <c r="A18" s="68" t="s">
        <v>26</v>
      </c>
      <c r="B18" s="69"/>
      <c r="C18" s="70"/>
      <c r="D18" s="204"/>
      <c r="E18" s="205"/>
      <c r="F18" s="204"/>
      <c r="G18" s="205"/>
      <c r="H18" s="204">
        <f>SUMIF(E86:E183,#REF!,H86:H183)</f>
        <v>0</v>
      </c>
      <c r="I18" s="206"/>
    </row>
    <row r="19" spans="1:9" ht="14.25">
      <c r="A19" s="68" t="s">
        <v>27</v>
      </c>
      <c r="B19" s="69"/>
      <c r="C19" s="70"/>
      <c r="D19" s="204"/>
      <c r="E19" s="205"/>
      <c r="F19" s="204"/>
      <c r="G19" s="205"/>
      <c r="H19" s="204">
        <f>SUMIF(E86:E183,#REF!,H86:H183)</f>
        <v>0</v>
      </c>
      <c r="I19" s="206"/>
    </row>
    <row r="20" spans="1:9" ht="14.25">
      <c r="A20" s="68" t="s">
        <v>28</v>
      </c>
      <c r="B20" s="69"/>
      <c r="C20" s="70"/>
      <c r="D20" s="204"/>
      <c r="E20" s="205"/>
      <c r="F20" s="204"/>
      <c r="G20" s="205"/>
      <c r="H20" s="204">
        <f>SUMIF(E86:E183,#REF!,H86:H183)</f>
        <v>0</v>
      </c>
      <c r="I20" s="206"/>
    </row>
    <row r="21" spans="1:9" ht="15">
      <c r="A21" s="71" t="s">
        <v>23</v>
      </c>
      <c r="B21" s="72"/>
      <c r="C21" s="73"/>
      <c r="D21" s="207"/>
      <c r="E21" s="208"/>
      <c r="F21" s="207"/>
      <c r="G21" s="208"/>
      <c r="H21" s="207">
        <f>SUM(H16:I20)</f>
        <v>0</v>
      </c>
      <c r="I21" s="209"/>
    </row>
    <row r="22" spans="1:9" ht="12.75">
      <c r="A22" s="74" t="s">
        <v>29</v>
      </c>
      <c r="B22" s="69"/>
      <c r="C22" s="70"/>
      <c r="D22" s="75"/>
      <c r="E22" s="76"/>
      <c r="F22" s="77"/>
      <c r="G22" s="77"/>
      <c r="H22" s="77"/>
      <c r="I22" s="78"/>
    </row>
    <row r="23" spans="1:9" ht="15">
      <c r="A23" s="68" t="s">
        <v>30</v>
      </c>
      <c r="B23" s="69"/>
      <c r="C23" s="70"/>
      <c r="D23" s="79">
        <v>15</v>
      </c>
      <c r="E23" s="76" t="s">
        <v>31</v>
      </c>
      <c r="F23" s="201">
        <f>ZakladDPHSniVypocet</f>
        <v>0</v>
      </c>
      <c r="G23" s="202"/>
      <c r="H23" s="202"/>
      <c r="I23" s="78">
        <f aca="true" t="shared" si="0" ref="I23:I28">Mena</f>
        <v>0</v>
      </c>
    </row>
    <row r="24" spans="1:9" ht="15">
      <c r="A24" s="68" t="s">
        <v>32</v>
      </c>
      <c r="B24" s="69"/>
      <c r="C24" s="70"/>
      <c r="D24" s="79" t="str">
        <f>SazbaDPH1</f>
        <v>%</v>
      </c>
      <c r="E24" s="76" t="s">
        <v>31</v>
      </c>
      <c r="F24" s="201">
        <f>ZakladDPHSniVypocet</f>
        <v>0</v>
      </c>
      <c r="G24" s="202"/>
      <c r="H24" s="202"/>
      <c r="I24" s="78">
        <f t="shared" si="0"/>
        <v>0</v>
      </c>
    </row>
    <row r="25" spans="1:9" ht="15">
      <c r="A25" s="68" t="s">
        <v>33</v>
      </c>
      <c r="B25" s="69"/>
      <c r="C25" s="70"/>
      <c r="D25" s="79">
        <v>21</v>
      </c>
      <c r="E25" s="76" t="s">
        <v>31</v>
      </c>
      <c r="F25" s="201">
        <f>interiér_mobiliář!G105</f>
        <v>0</v>
      </c>
      <c r="G25" s="202"/>
      <c r="H25" s="202"/>
      <c r="I25" s="78">
        <f t="shared" si="0"/>
        <v>0</v>
      </c>
    </row>
    <row r="26" spans="1:9" ht="15">
      <c r="A26" s="80" t="s">
        <v>34</v>
      </c>
      <c r="B26" s="81"/>
      <c r="C26" s="67"/>
      <c r="D26" s="82" t="str">
        <f>SazbaDPH2</f>
        <v>%</v>
      </c>
      <c r="E26" s="83" t="s">
        <v>31</v>
      </c>
      <c r="F26" s="201">
        <f>F25*0.21</f>
        <v>0</v>
      </c>
      <c r="G26" s="202"/>
      <c r="H26" s="202"/>
      <c r="I26" s="84">
        <f t="shared" si="0"/>
        <v>0</v>
      </c>
    </row>
    <row r="27" spans="1:9" ht="15.75" thickBot="1">
      <c r="A27" s="40" t="s">
        <v>35</v>
      </c>
      <c r="B27" s="85"/>
      <c r="C27" s="86"/>
      <c r="D27" s="85"/>
      <c r="E27" s="87"/>
      <c r="F27" s="203">
        <v>0</v>
      </c>
      <c r="G27" s="203"/>
      <c r="H27" s="203"/>
      <c r="I27" s="88">
        <f t="shared" si="0"/>
        <v>0</v>
      </c>
    </row>
    <row r="28" spans="1:9" ht="17.25" thickBot="1">
      <c r="A28" s="89" t="s">
        <v>36</v>
      </c>
      <c r="B28" s="90"/>
      <c r="C28" s="90"/>
      <c r="D28" s="91"/>
      <c r="E28" s="92"/>
      <c r="F28" s="195">
        <f>F25</f>
        <v>0</v>
      </c>
      <c r="G28" s="195"/>
      <c r="H28" s="195"/>
      <c r="I28" s="93">
        <f t="shared" si="0"/>
        <v>0</v>
      </c>
    </row>
    <row r="29" spans="1:9" ht="17.25" thickBot="1">
      <c r="A29" s="89" t="s">
        <v>37</v>
      </c>
      <c r="B29" s="94"/>
      <c r="C29" s="94"/>
      <c r="D29" s="94"/>
      <c r="E29" s="95"/>
      <c r="F29" s="195">
        <f>F25+F26+F27</f>
        <v>0</v>
      </c>
      <c r="G29" s="195"/>
      <c r="H29" s="195"/>
      <c r="I29" s="96" t="s">
        <v>38</v>
      </c>
    </row>
    <row r="30" spans="1:9" ht="12.75">
      <c r="A30" s="55"/>
      <c r="B30" s="41"/>
      <c r="C30" s="41"/>
      <c r="D30" s="41"/>
      <c r="I30" s="97"/>
    </row>
    <row r="31" spans="1:9" ht="12.75">
      <c r="A31" s="55"/>
      <c r="B31" s="41"/>
      <c r="C31" s="41"/>
      <c r="D31" s="41"/>
      <c r="I31" s="97"/>
    </row>
    <row r="32" spans="1:9" ht="12.75">
      <c r="A32" s="98"/>
      <c r="B32" s="99" t="s">
        <v>39</v>
      </c>
      <c r="C32" s="100"/>
      <c r="D32" s="100"/>
      <c r="E32" s="101" t="s">
        <v>40</v>
      </c>
      <c r="F32" s="102"/>
      <c r="G32" s="103"/>
      <c r="H32" s="102"/>
      <c r="I32" s="97"/>
    </row>
    <row r="33" spans="1:9" ht="12.75">
      <c r="A33" s="55"/>
      <c r="B33" s="41"/>
      <c r="C33" s="41"/>
      <c r="D33" s="41"/>
      <c r="I33" s="97"/>
    </row>
    <row r="34" spans="1:9" ht="12.75">
      <c r="A34" s="104"/>
      <c r="B34" s="105"/>
      <c r="C34" s="196"/>
      <c r="D34" s="197"/>
      <c r="E34" s="106"/>
      <c r="F34" s="198"/>
      <c r="G34" s="199"/>
      <c r="H34" s="199"/>
      <c r="I34" s="107"/>
    </row>
    <row r="35" spans="1:9" ht="12.75">
      <c r="A35" s="55"/>
      <c r="B35" s="41"/>
      <c r="C35" s="200" t="s">
        <v>41</v>
      </c>
      <c r="D35" s="200"/>
      <c r="G35" s="108" t="s">
        <v>42</v>
      </c>
      <c r="I35" s="97"/>
    </row>
    <row r="36" spans="1:9" ht="13.5" thickBot="1">
      <c r="A36" s="109"/>
      <c r="B36" s="110"/>
      <c r="C36" s="110"/>
      <c r="D36" s="110"/>
      <c r="E36" s="111"/>
      <c r="F36" s="111"/>
      <c r="G36" s="111"/>
      <c r="H36" s="111"/>
      <c r="I36" s="112"/>
    </row>
  </sheetData>
  <mergeCells count="42">
    <mergeCell ref="C6:F6"/>
    <mergeCell ref="A1:I1"/>
    <mergeCell ref="D2:I2"/>
    <mergeCell ref="D3:I3"/>
    <mergeCell ref="D4:I4"/>
    <mergeCell ref="C5:F5"/>
    <mergeCell ref="D7:F7"/>
    <mergeCell ref="C11:F11"/>
    <mergeCell ref="C12:F12"/>
    <mergeCell ref="D13:F13"/>
    <mergeCell ref="C14:F14"/>
    <mergeCell ref="H15:I15"/>
    <mergeCell ref="D16:E16"/>
    <mergeCell ref="F16:G16"/>
    <mergeCell ref="H16:I16"/>
    <mergeCell ref="D17:E17"/>
    <mergeCell ref="F17:G17"/>
    <mergeCell ref="H17:I17"/>
    <mergeCell ref="D15:E15"/>
    <mergeCell ref="F15:G15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F29:H29"/>
    <mergeCell ref="C34:D34"/>
    <mergeCell ref="F34:H34"/>
    <mergeCell ref="C35:D35"/>
    <mergeCell ref="F23:H23"/>
    <mergeCell ref="F24:H24"/>
    <mergeCell ref="F25:H25"/>
    <mergeCell ref="F26:H26"/>
    <mergeCell ref="F27:H27"/>
    <mergeCell ref="F28:H28"/>
  </mergeCells>
  <printOptions/>
  <pageMargins left="0.7" right="0.7" top="0.787401575" bottom="0.7874015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6"/>
  <sheetViews>
    <sheetView view="pageBreakPreview" zoomScale="70" zoomScaleSheetLayoutView="70" workbookViewId="0" topLeftCell="A1">
      <selection activeCell="F101" sqref="F101"/>
    </sheetView>
  </sheetViews>
  <sheetFormatPr defaultColWidth="9.140625" defaultRowHeight="12.75"/>
  <cols>
    <col min="1" max="1" width="7.28125" style="1" customWidth="1"/>
    <col min="2" max="2" width="7.00390625" style="16" customWidth="1"/>
    <col min="3" max="3" width="21.8515625" style="7" customWidth="1"/>
    <col min="4" max="4" width="59.140625" style="2" customWidth="1"/>
    <col min="5" max="5" width="5.8515625" style="2" customWidth="1"/>
    <col min="6" max="6" width="16.28125" style="2" customWidth="1"/>
    <col min="7" max="7" width="19.421875" style="2" customWidth="1"/>
    <col min="8" max="16384" width="9.140625" style="1" customWidth="1"/>
  </cols>
  <sheetData>
    <row r="1" spans="1:7" s="3" customFormat="1" ht="50.1" customHeight="1">
      <c r="A1" s="18" t="s">
        <v>7</v>
      </c>
      <c r="B1" s="19" t="s">
        <v>5</v>
      </c>
      <c r="C1" s="20" t="s">
        <v>1</v>
      </c>
      <c r="D1" s="21" t="s">
        <v>12</v>
      </c>
      <c r="E1" s="21" t="s">
        <v>0</v>
      </c>
      <c r="F1" s="21" t="s">
        <v>2</v>
      </c>
      <c r="G1" s="184" t="s">
        <v>8</v>
      </c>
    </row>
    <row r="2" spans="1:7" s="6" customFormat="1" ht="25.5" customHeight="1">
      <c r="A2" s="26"/>
      <c r="B2" s="27"/>
      <c r="C2" s="134" t="s">
        <v>13</v>
      </c>
      <c r="D2" s="28"/>
      <c r="E2" s="28"/>
      <c r="F2" s="28"/>
      <c r="G2" s="185"/>
    </row>
    <row r="3" spans="1:7" s="6" customFormat="1" ht="25.5" customHeight="1">
      <c r="A3" s="29"/>
      <c r="B3" s="30"/>
      <c r="C3" s="135" t="s">
        <v>3</v>
      </c>
      <c r="D3" s="31"/>
      <c r="E3" s="31"/>
      <c r="F3" s="31"/>
      <c r="G3" s="185"/>
    </row>
    <row r="4" spans="1:7" ht="16.5" customHeight="1">
      <c r="A4" s="238" t="s">
        <v>52</v>
      </c>
      <c r="B4" s="239"/>
      <c r="C4" s="239"/>
      <c r="D4" s="239"/>
      <c r="E4" s="17"/>
      <c r="F4" s="17"/>
      <c r="G4" s="186"/>
    </row>
    <row r="5" spans="1:7" s="5" customFormat="1" ht="90.75" customHeight="1">
      <c r="A5" s="140" t="s">
        <v>50</v>
      </c>
      <c r="B5" s="137" t="s">
        <v>49</v>
      </c>
      <c r="C5" s="122" t="s">
        <v>51</v>
      </c>
      <c r="D5" s="123" t="s">
        <v>184</v>
      </c>
      <c r="E5" s="147">
        <v>1</v>
      </c>
      <c r="F5" s="159">
        <v>0</v>
      </c>
      <c r="G5" s="180">
        <f>E5*F5</f>
        <v>0</v>
      </c>
    </row>
    <row r="6" spans="1:7" s="5" customFormat="1" ht="15.75" customHeight="1">
      <c r="A6" s="238" t="s">
        <v>53</v>
      </c>
      <c r="B6" s="239"/>
      <c r="C6" s="239"/>
      <c r="D6" s="239"/>
      <c r="E6" s="17"/>
      <c r="F6" s="160"/>
      <c r="G6" s="178"/>
    </row>
    <row r="7" spans="1:7" s="5" customFormat="1" ht="60.75" customHeight="1">
      <c r="A7" s="141" t="s">
        <v>54</v>
      </c>
      <c r="B7" s="138" t="s">
        <v>58</v>
      </c>
      <c r="C7" s="121" t="s">
        <v>55</v>
      </c>
      <c r="D7" s="124" t="s">
        <v>178</v>
      </c>
      <c r="E7" s="146">
        <v>1</v>
      </c>
      <c r="F7" s="161">
        <v>0</v>
      </c>
      <c r="G7" s="180">
        <f aca="true" t="shared" si="0" ref="G5:G9">E7*F7</f>
        <v>0</v>
      </c>
    </row>
    <row r="8" spans="1:7" s="5" customFormat="1" ht="15.75" customHeight="1">
      <c r="A8" s="238" t="s">
        <v>123</v>
      </c>
      <c r="B8" s="239"/>
      <c r="C8" s="239"/>
      <c r="D8" s="239"/>
      <c r="E8" s="17"/>
      <c r="F8" s="160"/>
      <c r="G8" s="178"/>
    </row>
    <row r="9" spans="1:7" s="5" customFormat="1" ht="40.5" customHeight="1">
      <c r="A9" s="141" t="s">
        <v>77</v>
      </c>
      <c r="B9" s="138" t="s">
        <v>75</v>
      </c>
      <c r="C9" s="121" t="s">
        <v>76</v>
      </c>
      <c r="D9" s="124" t="s">
        <v>179</v>
      </c>
      <c r="E9" s="146">
        <v>1</v>
      </c>
      <c r="F9" s="162">
        <v>0</v>
      </c>
      <c r="G9" s="179">
        <f t="shared" si="0"/>
        <v>0</v>
      </c>
    </row>
    <row r="10" spans="1:7" s="5" customFormat="1" ht="15.75" customHeight="1">
      <c r="A10" s="238" t="s">
        <v>79</v>
      </c>
      <c r="B10" s="239"/>
      <c r="C10" s="239"/>
      <c r="D10" s="239"/>
      <c r="E10" s="17"/>
      <c r="F10" s="160"/>
      <c r="G10" s="178"/>
    </row>
    <row r="11" spans="1:7" s="5" customFormat="1" ht="60.75" customHeight="1">
      <c r="A11" s="141" t="s">
        <v>80</v>
      </c>
      <c r="B11" s="138" t="s">
        <v>81</v>
      </c>
      <c r="C11" s="121" t="s">
        <v>83</v>
      </c>
      <c r="D11" s="124" t="s">
        <v>180</v>
      </c>
      <c r="E11" s="146">
        <v>1</v>
      </c>
      <c r="F11" s="162">
        <v>0</v>
      </c>
      <c r="G11" s="179">
        <f aca="true" t="shared" si="1" ref="G11:G31">E11*F11</f>
        <v>0</v>
      </c>
    </row>
    <row r="12" spans="1:7" s="5" customFormat="1" ht="60" customHeight="1">
      <c r="A12" s="141" t="s">
        <v>93</v>
      </c>
      <c r="B12" s="139" t="s">
        <v>133</v>
      </c>
      <c r="C12" s="121" t="s">
        <v>94</v>
      </c>
      <c r="D12" s="124" t="s">
        <v>181</v>
      </c>
      <c r="E12" s="146">
        <v>1</v>
      </c>
      <c r="F12" s="162">
        <v>0</v>
      </c>
      <c r="G12" s="179">
        <f t="shared" si="1"/>
        <v>0</v>
      </c>
    </row>
    <row r="13" spans="1:7" s="5" customFormat="1" ht="42" customHeight="1">
      <c r="A13" s="141" t="s">
        <v>96</v>
      </c>
      <c r="B13" s="138" t="s">
        <v>99</v>
      </c>
      <c r="C13" s="121" t="s">
        <v>97</v>
      </c>
      <c r="D13" s="124" t="s">
        <v>182</v>
      </c>
      <c r="E13" s="146">
        <v>1</v>
      </c>
      <c r="F13" s="162">
        <v>0</v>
      </c>
      <c r="G13" s="179">
        <f t="shared" si="1"/>
        <v>0</v>
      </c>
    </row>
    <row r="14" spans="1:7" s="5" customFormat="1" ht="40.5" customHeight="1">
      <c r="A14" s="141" t="s">
        <v>98</v>
      </c>
      <c r="B14" s="138" t="s">
        <v>99</v>
      </c>
      <c r="C14" s="121" t="s">
        <v>100</v>
      </c>
      <c r="D14" s="124" t="s">
        <v>108</v>
      </c>
      <c r="E14" s="146">
        <v>1</v>
      </c>
      <c r="F14" s="162">
        <v>0</v>
      </c>
      <c r="G14" s="179">
        <f t="shared" si="1"/>
        <v>0</v>
      </c>
    </row>
    <row r="15" spans="1:7" s="5" customFormat="1" ht="40.5" customHeight="1">
      <c r="A15" s="141" t="s">
        <v>101</v>
      </c>
      <c r="B15" s="138" t="s">
        <v>103</v>
      </c>
      <c r="C15" s="121" t="s">
        <v>102</v>
      </c>
      <c r="D15" s="124" t="s">
        <v>109</v>
      </c>
      <c r="E15" s="146">
        <v>4</v>
      </c>
      <c r="F15" s="162">
        <v>0</v>
      </c>
      <c r="G15" s="179">
        <f t="shared" si="1"/>
        <v>0</v>
      </c>
    </row>
    <row r="16" spans="1:7" s="5" customFormat="1" ht="36.75" customHeight="1">
      <c r="A16" s="141" t="s">
        <v>104</v>
      </c>
      <c r="B16" s="138" t="s">
        <v>106</v>
      </c>
      <c r="C16" s="121" t="s">
        <v>105</v>
      </c>
      <c r="D16" s="124" t="s">
        <v>107</v>
      </c>
      <c r="E16" s="146">
        <v>1</v>
      </c>
      <c r="F16" s="162">
        <v>0</v>
      </c>
      <c r="G16" s="179">
        <f t="shared" si="1"/>
        <v>0</v>
      </c>
    </row>
    <row r="17" spans="1:7" s="5" customFormat="1" ht="46.5" customHeight="1">
      <c r="A17" s="141" t="s">
        <v>111</v>
      </c>
      <c r="B17" s="138" t="s">
        <v>113</v>
      </c>
      <c r="C17" s="121" t="s">
        <v>140</v>
      </c>
      <c r="D17" s="124" t="s">
        <v>112</v>
      </c>
      <c r="E17" s="146">
        <v>1</v>
      </c>
      <c r="F17" s="162">
        <v>0</v>
      </c>
      <c r="G17" s="179">
        <f t="shared" si="1"/>
        <v>0</v>
      </c>
    </row>
    <row r="18" spans="1:7" s="5" customFormat="1" ht="16.5" customHeight="1">
      <c r="A18" s="238" t="s">
        <v>116</v>
      </c>
      <c r="B18" s="239"/>
      <c r="C18" s="239"/>
      <c r="D18" s="239"/>
      <c r="E18" s="17"/>
      <c r="F18" s="160"/>
      <c r="G18" s="178"/>
    </row>
    <row r="19" spans="1:7" s="5" customFormat="1" ht="66.75" customHeight="1">
      <c r="A19" s="141" t="s">
        <v>189</v>
      </c>
      <c r="B19" s="138" t="s">
        <v>121</v>
      </c>
      <c r="C19" s="121" t="s">
        <v>55</v>
      </c>
      <c r="D19" s="124" t="s">
        <v>56</v>
      </c>
      <c r="E19" s="146">
        <v>1</v>
      </c>
      <c r="F19" s="162">
        <v>0</v>
      </c>
      <c r="G19" s="177">
        <f t="shared" si="1"/>
        <v>0</v>
      </c>
    </row>
    <row r="20" spans="1:7" s="5" customFormat="1" ht="15.75" customHeight="1">
      <c r="A20" s="238" t="s">
        <v>122</v>
      </c>
      <c r="B20" s="239"/>
      <c r="C20" s="239"/>
      <c r="D20" s="239"/>
      <c r="E20" s="17"/>
      <c r="F20" s="160"/>
      <c r="G20" s="178"/>
    </row>
    <row r="21" spans="1:7" s="5" customFormat="1" ht="45" customHeight="1">
      <c r="A21" s="141" t="s">
        <v>124</v>
      </c>
      <c r="B21" s="138" t="s">
        <v>125</v>
      </c>
      <c r="C21" s="121" t="s">
        <v>126</v>
      </c>
      <c r="D21" s="124" t="s">
        <v>78</v>
      </c>
      <c r="E21" s="146">
        <v>1</v>
      </c>
      <c r="F21" s="162">
        <v>0</v>
      </c>
      <c r="G21" s="179">
        <f t="shared" si="1"/>
        <v>0</v>
      </c>
    </row>
    <row r="22" spans="1:7" s="5" customFormat="1" ht="15.75" customHeight="1">
      <c r="A22" s="238" t="s">
        <v>134</v>
      </c>
      <c r="B22" s="239"/>
      <c r="C22" s="239"/>
      <c r="D22" s="239"/>
      <c r="E22" s="17"/>
      <c r="F22" s="160"/>
      <c r="G22" s="178"/>
    </row>
    <row r="23" spans="1:7" s="5" customFormat="1" ht="47.25" customHeight="1">
      <c r="A23" s="141" t="s">
        <v>127</v>
      </c>
      <c r="B23" s="138" t="s">
        <v>132</v>
      </c>
      <c r="C23" s="121" t="s">
        <v>128</v>
      </c>
      <c r="D23" s="124" t="s">
        <v>177</v>
      </c>
      <c r="E23" s="146">
        <v>1</v>
      </c>
      <c r="F23" s="162">
        <v>0</v>
      </c>
      <c r="G23" s="179">
        <f t="shared" si="1"/>
        <v>0</v>
      </c>
    </row>
    <row r="24" spans="1:7" s="5" customFormat="1" ht="45" customHeight="1">
      <c r="A24" s="141" t="s">
        <v>135</v>
      </c>
      <c r="B24" s="150" t="s">
        <v>183</v>
      </c>
      <c r="C24" s="121" t="s">
        <v>100</v>
      </c>
      <c r="D24" s="124" t="s">
        <v>108</v>
      </c>
      <c r="E24" s="146">
        <v>1</v>
      </c>
      <c r="F24" s="162">
        <v>0</v>
      </c>
      <c r="G24" s="179">
        <f t="shared" si="1"/>
        <v>0</v>
      </c>
    </row>
    <row r="25" spans="1:7" s="5" customFormat="1" ht="60.75" customHeight="1">
      <c r="A25" s="141" t="s">
        <v>136</v>
      </c>
      <c r="B25" s="139" t="s">
        <v>161</v>
      </c>
      <c r="C25" s="121" t="s">
        <v>137</v>
      </c>
      <c r="D25" s="124" t="s">
        <v>154</v>
      </c>
      <c r="E25" s="146">
        <v>1</v>
      </c>
      <c r="F25" s="162">
        <v>0</v>
      </c>
      <c r="G25" s="179">
        <f t="shared" si="1"/>
        <v>0</v>
      </c>
    </row>
    <row r="26" spans="1:7" s="5" customFormat="1" ht="36" customHeight="1">
      <c r="A26" s="141" t="s">
        <v>138</v>
      </c>
      <c r="B26" s="138" t="s">
        <v>163</v>
      </c>
      <c r="C26" s="121" t="s">
        <v>139</v>
      </c>
      <c r="D26" s="124" t="s">
        <v>162</v>
      </c>
      <c r="E26" s="146">
        <v>1</v>
      </c>
      <c r="F26" s="162">
        <v>0</v>
      </c>
      <c r="G26" s="179">
        <f t="shared" si="1"/>
        <v>0</v>
      </c>
    </row>
    <row r="27" spans="1:7" s="5" customFormat="1" ht="16.5" customHeight="1">
      <c r="A27" s="238" t="s">
        <v>141</v>
      </c>
      <c r="B27" s="239"/>
      <c r="C27" s="239"/>
      <c r="D27" s="239"/>
      <c r="E27" s="17"/>
      <c r="F27" s="160"/>
      <c r="G27" s="178"/>
    </row>
    <row r="28" spans="1:7" s="5" customFormat="1" ht="60" customHeight="1">
      <c r="A28" s="141" t="s">
        <v>142</v>
      </c>
      <c r="B28" s="139" t="s">
        <v>185</v>
      </c>
      <c r="C28" s="121" t="s">
        <v>143</v>
      </c>
      <c r="D28" s="124" t="s">
        <v>164</v>
      </c>
      <c r="E28" s="146">
        <v>1</v>
      </c>
      <c r="F28" s="163">
        <v>0</v>
      </c>
      <c r="G28" s="180">
        <f t="shared" si="1"/>
        <v>0</v>
      </c>
    </row>
    <row r="29" spans="1:7" s="5" customFormat="1" ht="15.75" customHeight="1">
      <c r="A29" s="238" t="s">
        <v>144</v>
      </c>
      <c r="B29" s="239"/>
      <c r="C29" s="239"/>
      <c r="D29" s="239"/>
      <c r="E29" s="17"/>
      <c r="F29" s="160"/>
      <c r="G29" s="178"/>
    </row>
    <row r="30" spans="1:7" s="5" customFormat="1" ht="30" customHeight="1">
      <c r="A30" s="141" t="s">
        <v>145</v>
      </c>
      <c r="B30" s="138" t="s">
        <v>171</v>
      </c>
      <c r="C30" s="121" t="s">
        <v>146</v>
      </c>
      <c r="D30" s="124" t="s">
        <v>165</v>
      </c>
      <c r="E30" s="146">
        <v>1</v>
      </c>
      <c r="F30" s="162">
        <v>0</v>
      </c>
      <c r="G30" s="179">
        <f t="shared" si="1"/>
        <v>0</v>
      </c>
    </row>
    <row r="31" spans="1:21" ht="30" customHeight="1">
      <c r="A31" s="141" t="s">
        <v>147</v>
      </c>
      <c r="B31" s="149" t="s">
        <v>172</v>
      </c>
      <c r="C31" s="148" t="s">
        <v>148</v>
      </c>
      <c r="D31" s="124" t="s">
        <v>170</v>
      </c>
      <c r="E31" s="146">
        <v>1</v>
      </c>
      <c r="F31" s="162">
        <v>0</v>
      </c>
      <c r="G31" s="179">
        <f t="shared" si="1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.75" customHeight="1">
      <c r="A32" s="238" t="s">
        <v>151</v>
      </c>
      <c r="B32" s="239"/>
      <c r="C32" s="239"/>
      <c r="D32" s="239"/>
      <c r="E32" s="17"/>
      <c r="F32" s="160"/>
      <c r="G32" s="17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7" s="5" customFormat="1" ht="30" customHeight="1">
      <c r="A33" s="140" t="s">
        <v>149</v>
      </c>
      <c r="B33" s="137" t="s">
        <v>174</v>
      </c>
      <c r="C33" s="122" t="s">
        <v>150</v>
      </c>
      <c r="D33" s="123" t="s">
        <v>173</v>
      </c>
      <c r="E33" s="147">
        <v>1</v>
      </c>
      <c r="F33" s="162">
        <v>0</v>
      </c>
      <c r="G33" s="179">
        <f>E33*F33</f>
        <v>0</v>
      </c>
    </row>
    <row r="34" spans="1:7" s="5" customFormat="1" ht="21.75" customHeight="1">
      <c r="A34" s="238" t="s">
        <v>152</v>
      </c>
      <c r="B34" s="239"/>
      <c r="C34" s="239"/>
      <c r="D34" s="239"/>
      <c r="E34" s="17"/>
      <c r="F34" s="164"/>
      <c r="G34" s="181"/>
    </row>
    <row r="35" spans="1:7" s="5" customFormat="1" ht="29.25" customHeight="1">
      <c r="A35" s="140" t="s">
        <v>4</v>
      </c>
      <c r="B35" s="138" t="s">
        <v>175</v>
      </c>
      <c r="C35" s="121" t="s">
        <v>153</v>
      </c>
      <c r="D35" s="124" t="s">
        <v>176</v>
      </c>
      <c r="E35" s="146">
        <v>1</v>
      </c>
      <c r="F35" s="162">
        <v>0</v>
      </c>
      <c r="G35" s="177">
        <f>E35*F35</f>
        <v>0</v>
      </c>
    </row>
    <row r="36" spans="1:19" ht="29.25" customHeight="1">
      <c r="A36" s="140"/>
      <c r="B36" s="138"/>
      <c r="C36" s="174"/>
      <c r="D36" s="133"/>
      <c r="E36" s="175"/>
      <c r="F36" s="176"/>
      <c r="G36" s="18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9.25" customHeight="1">
      <c r="A37" s="238" t="s">
        <v>226</v>
      </c>
      <c r="B37" s="239"/>
      <c r="C37" s="240"/>
      <c r="D37" s="240"/>
      <c r="E37" s="172">
        <v>1</v>
      </c>
      <c r="F37" s="173">
        <v>0</v>
      </c>
      <c r="G37" s="183">
        <f>E37*F37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9.25" customHeight="1">
      <c r="A38" s="140"/>
      <c r="B38" s="138"/>
      <c r="C38" s="151"/>
      <c r="D38" s="136"/>
      <c r="E38" s="152"/>
      <c r="F38" s="157"/>
      <c r="G38" s="15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9.25" customHeight="1">
      <c r="A39" s="140"/>
      <c r="B39" s="138"/>
      <c r="C39" s="151"/>
      <c r="D39" s="136"/>
      <c r="E39" s="152"/>
      <c r="F39" s="157"/>
      <c r="G39" s="15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9.25" customHeight="1">
      <c r="A40" s="140"/>
      <c r="B40" s="138"/>
      <c r="C40" s="151"/>
      <c r="D40" s="136"/>
      <c r="E40" s="152"/>
      <c r="F40" s="157"/>
      <c r="G40" s="15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9.25" customHeight="1">
      <c r="A41" s="140"/>
      <c r="B41" s="138"/>
      <c r="C41" s="151"/>
      <c r="D41" s="136"/>
      <c r="E41" s="152"/>
      <c r="F41" s="157"/>
      <c r="G41" s="15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9.25" customHeight="1">
      <c r="A42" s="140"/>
      <c r="B42" s="138"/>
      <c r="C42" s="151"/>
      <c r="D42" s="136"/>
      <c r="E42" s="152"/>
      <c r="F42" s="157"/>
      <c r="G42" s="15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9.25" customHeight="1">
      <c r="A43" s="140"/>
      <c r="B43" s="138"/>
      <c r="C43" s="151"/>
      <c r="D43" s="136"/>
      <c r="E43" s="152"/>
      <c r="F43" s="157"/>
      <c r="G43" s="15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9.25" customHeight="1">
      <c r="A44" s="140"/>
      <c r="B44" s="138"/>
      <c r="C44" s="151"/>
      <c r="D44" s="136"/>
      <c r="E44" s="152"/>
      <c r="F44" s="156"/>
      <c r="G44" s="15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9.25" customHeight="1">
      <c r="A45" s="140"/>
      <c r="B45" s="138"/>
      <c r="C45" s="151"/>
      <c r="D45" s="136"/>
      <c r="E45" s="152"/>
      <c r="F45" s="153"/>
      <c r="G45" s="1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9.25" customHeight="1">
      <c r="A46" s="140"/>
      <c r="B46" s="138"/>
      <c r="C46" s="151"/>
      <c r="D46" s="136"/>
      <c r="E46" s="152"/>
      <c r="F46" s="153"/>
      <c r="G46" s="15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9.25" customHeight="1">
      <c r="A47" s="140"/>
      <c r="B47" s="138"/>
      <c r="C47" s="151"/>
      <c r="D47" s="136"/>
      <c r="E47" s="152"/>
      <c r="F47" s="153"/>
      <c r="G47" s="1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9.25" customHeight="1">
      <c r="A48" s="140"/>
      <c r="B48" s="138"/>
      <c r="C48" s="151"/>
      <c r="D48" s="136"/>
      <c r="E48" s="152"/>
      <c r="F48" s="153"/>
      <c r="G48" s="15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9.25" customHeight="1">
      <c r="A49" s="140"/>
      <c r="B49" s="138"/>
      <c r="C49" s="151"/>
      <c r="D49" s="136"/>
      <c r="E49" s="152"/>
      <c r="F49" s="153"/>
      <c r="G49" s="15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9.25" customHeight="1">
      <c r="A50" s="140"/>
      <c r="B50" s="138"/>
      <c r="C50" s="151"/>
      <c r="D50" s="136"/>
      <c r="E50" s="152"/>
      <c r="F50" s="153"/>
      <c r="G50" s="15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29.25" customHeight="1">
      <c r="A51" s="140"/>
      <c r="B51" s="138"/>
      <c r="C51" s="151"/>
      <c r="D51" s="136"/>
      <c r="E51" s="152"/>
      <c r="F51" s="153"/>
      <c r="G51" s="15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9.25" customHeight="1">
      <c r="A52" s="140"/>
      <c r="B52" s="138"/>
      <c r="C52" s="151"/>
      <c r="D52" s="136"/>
      <c r="E52" s="152"/>
      <c r="F52" s="153"/>
      <c r="G52" s="15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29.25" customHeight="1">
      <c r="A53" s="140"/>
      <c r="B53" s="138"/>
      <c r="C53" s="151"/>
      <c r="D53" s="136"/>
      <c r="E53" s="152"/>
      <c r="F53" s="153"/>
      <c r="G53" s="15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9.25" customHeight="1">
      <c r="A54" s="140"/>
      <c r="B54" s="138"/>
      <c r="C54" s="151"/>
      <c r="D54" s="136"/>
      <c r="E54" s="152"/>
      <c r="F54" s="153"/>
      <c r="G54" s="15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29.25" customHeight="1">
      <c r="A55" s="140"/>
      <c r="B55" s="138"/>
      <c r="C55" s="151"/>
      <c r="D55" s="136"/>
      <c r="E55" s="152"/>
      <c r="F55" s="153"/>
      <c r="G55" s="15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29.25" customHeight="1">
      <c r="A56" s="140"/>
      <c r="B56" s="138"/>
      <c r="C56" s="151"/>
      <c r="D56" s="136"/>
      <c r="E56" s="152"/>
      <c r="F56" s="153"/>
      <c r="G56" s="15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29.25" customHeight="1">
      <c r="A57" s="140"/>
      <c r="B57" s="138"/>
      <c r="C57" s="151"/>
      <c r="D57" s="136"/>
      <c r="E57" s="152"/>
      <c r="F57" s="153"/>
      <c r="G57" s="15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9.25" customHeight="1">
      <c r="A58" s="140"/>
      <c r="B58" s="138"/>
      <c r="C58" s="151"/>
      <c r="D58" s="136"/>
      <c r="E58" s="152"/>
      <c r="F58" s="153"/>
      <c r="G58" s="15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9.25" customHeight="1">
      <c r="A59" s="140"/>
      <c r="B59" s="138"/>
      <c r="C59" s="151"/>
      <c r="D59" s="136"/>
      <c r="E59" s="152"/>
      <c r="F59" s="153"/>
      <c r="G59" s="15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29.25" customHeight="1">
      <c r="A60" s="141"/>
      <c r="B60" s="138"/>
      <c r="C60" s="121"/>
      <c r="D60" s="124"/>
      <c r="E60" s="146"/>
      <c r="F60" s="169"/>
      <c r="G60" s="17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24" customHeight="1">
      <c r="A61" s="235" t="s">
        <v>9</v>
      </c>
      <c r="B61" s="236"/>
      <c r="C61" s="236"/>
      <c r="D61" s="236"/>
      <c r="E61" s="236"/>
      <c r="F61" s="236"/>
      <c r="G61" s="237"/>
      <c r="H61" s="18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40.5" customHeight="1">
      <c r="A62" s="140" t="s">
        <v>186</v>
      </c>
      <c r="B62" s="192"/>
      <c r="C62" s="122" t="s">
        <v>210</v>
      </c>
      <c r="D62" s="193" t="s">
        <v>110</v>
      </c>
      <c r="E62" s="194">
        <v>1</v>
      </c>
      <c r="F62" s="189">
        <v>0</v>
      </c>
      <c r="G62" s="188">
        <f>E62*F62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70.5" customHeight="1">
      <c r="A63" s="144" t="s">
        <v>84</v>
      </c>
      <c r="B63" s="132" t="s">
        <v>6</v>
      </c>
      <c r="C63" s="121" t="s">
        <v>85</v>
      </c>
      <c r="D63" s="121" t="s">
        <v>86</v>
      </c>
      <c r="E63" s="145">
        <v>49</v>
      </c>
      <c r="F63" s="166">
        <v>0</v>
      </c>
      <c r="G63" s="189">
        <f>F63*E63</f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11" customHeight="1">
      <c r="A64" s="144" t="s">
        <v>187</v>
      </c>
      <c r="B64" s="132" t="s">
        <v>6</v>
      </c>
      <c r="C64" s="127" t="s">
        <v>209</v>
      </c>
      <c r="D64" s="121" t="s">
        <v>208</v>
      </c>
      <c r="E64" s="145">
        <v>8</v>
      </c>
      <c r="F64" s="165">
        <v>0</v>
      </c>
      <c r="G64" s="166">
        <f>F64*E64</f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24" customHeight="1">
      <c r="A65" s="144" t="s">
        <v>188</v>
      </c>
      <c r="B65" s="132" t="s">
        <v>6</v>
      </c>
      <c r="C65" s="121" t="s">
        <v>211</v>
      </c>
      <c r="D65" s="121" t="s">
        <v>212</v>
      </c>
      <c r="E65" s="145">
        <v>2</v>
      </c>
      <c r="F65" s="166">
        <v>0</v>
      </c>
      <c r="G65" s="166">
        <f>F65*E65</f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40.5" customHeight="1">
      <c r="A66" s="143" t="s">
        <v>129</v>
      </c>
      <c r="B66" s="132" t="s">
        <v>6</v>
      </c>
      <c r="C66" s="126" t="s">
        <v>130</v>
      </c>
      <c r="D66" s="121" t="s">
        <v>131</v>
      </c>
      <c r="E66" s="145">
        <v>1</v>
      </c>
      <c r="F66" s="165">
        <v>0</v>
      </c>
      <c r="G66" s="188">
        <f>E66*F66</f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60.75" customHeight="1">
      <c r="A67" s="143" t="s">
        <v>190</v>
      </c>
      <c r="B67" s="132"/>
      <c r="C67" s="131" t="s">
        <v>213</v>
      </c>
      <c r="D67" s="121" t="s">
        <v>214</v>
      </c>
      <c r="E67" s="145">
        <v>1</v>
      </c>
      <c r="F67" s="165">
        <v>0</v>
      </c>
      <c r="G67" s="166">
        <f>F67*E67</f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70.5" customHeight="1">
      <c r="A68" s="142" t="s">
        <v>191</v>
      </c>
      <c r="B68" s="132" t="s">
        <v>6</v>
      </c>
      <c r="C68" s="126" t="s">
        <v>207</v>
      </c>
      <c r="D68" s="121" t="s">
        <v>206</v>
      </c>
      <c r="E68" s="145">
        <v>4</v>
      </c>
      <c r="F68" s="168">
        <v>0</v>
      </c>
      <c r="G68" s="188">
        <f>E68*F68</f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72" customHeight="1">
      <c r="A69" s="142" t="s">
        <v>192</v>
      </c>
      <c r="B69" s="132" t="s">
        <v>6</v>
      </c>
      <c r="C69" s="126" t="s">
        <v>204</v>
      </c>
      <c r="D69" s="121" t="s">
        <v>205</v>
      </c>
      <c r="E69" s="145">
        <v>2</v>
      </c>
      <c r="F69" s="168">
        <v>0</v>
      </c>
      <c r="G69" s="188">
        <f>E69*F69</f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73.5" customHeight="1">
      <c r="A70" s="142" t="s">
        <v>193</v>
      </c>
      <c r="B70" s="132" t="s">
        <v>6</v>
      </c>
      <c r="C70" s="126" t="s">
        <v>203</v>
      </c>
      <c r="D70" s="121" t="s">
        <v>202</v>
      </c>
      <c r="E70" s="145">
        <v>1</v>
      </c>
      <c r="F70" s="168">
        <v>0</v>
      </c>
      <c r="G70" s="188">
        <f>E70*F70</f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73.5" customHeight="1">
      <c r="A71" s="142" t="s">
        <v>194</v>
      </c>
      <c r="B71" s="132" t="s">
        <v>6</v>
      </c>
      <c r="C71" s="126" t="s">
        <v>201</v>
      </c>
      <c r="D71" s="121" t="s">
        <v>200</v>
      </c>
      <c r="E71" s="145">
        <v>3</v>
      </c>
      <c r="F71" s="168">
        <v>0</v>
      </c>
      <c r="G71" s="188">
        <f>E71*F71</f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50.25" customHeight="1">
      <c r="A72" s="144" t="s">
        <v>195</v>
      </c>
      <c r="B72" s="132" t="s">
        <v>6</v>
      </c>
      <c r="C72" s="127" t="s">
        <v>199</v>
      </c>
      <c r="D72" s="121" t="s">
        <v>198</v>
      </c>
      <c r="E72" s="145">
        <v>1</v>
      </c>
      <c r="F72" s="165">
        <v>0</v>
      </c>
      <c r="G72" s="165">
        <f>F72*E72</f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7" s="4" customFormat="1" ht="21.75" customHeight="1">
      <c r="A73" s="142" t="s">
        <v>196</v>
      </c>
      <c r="B73" s="132" t="s">
        <v>6</v>
      </c>
      <c r="C73" s="126" t="s">
        <v>197</v>
      </c>
      <c r="D73" s="121"/>
      <c r="E73" s="145">
        <v>10</v>
      </c>
      <c r="F73" s="158">
        <v>0</v>
      </c>
      <c r="G73" s="171">
        <f>E73*F73</f>
        <v>0</v>
      </c>
    </row>
    <row r="74" spans="1:7" s="4" customFormat="1" ht="49.5" customHeight="1">
      <c r="A74" s="142" t="s">
        <v>87</v>
      </c>
      <c r="B74" s="132" t="s">
        <v>6</v>
      </c>
      <c r="C74" s="126" t="s">
        <v>88</v>
      </c>
      <c r="D74" s="121" t="s">
        <v>89</v>
      </c>
      <c r="E74" s="145">
        <v>1</v>
      </c>
      <c r="F74" s="165">
        <v>0</v>
      </c>
      <c r="G74" s="165">
        <f>F74*E74</f>
        <v>0</v>
      </c>
    </row>
    <row r="75" spans="1:7" s="4" customFormat="1" ht="51.75" customHeight="1">
      <c r="A75" s="143" t="s">
        <v>155</v>
      </c>
      <c r="B75" s="132" t="s">
        <v>6</v>
      </c>
      <c r="C75" s="131" t="s">
        <v>157</v>
      </c>
      <c r="D75" s="121" t="s">
        <v>159</v>
      </c>
      <c r="E75" s="145">
        <v>1</v>
      </c>
      <c r="F75" s="166">
        <v>0</v>
      </c>
      <c r="G75" s="167">
        <f aca="true" t="shared" si="2" ref="G75:G76">E75*F75</f>
        <v>0</v>
      </c>
    </row>
    <row r="76" spans="1:7" s="4" customFormat="1" ht="51" customHeight="1">
      <c r="A76" s="143" t="s">
        <v>156</v>
      </c>
      <c r="B76" s="132" t="s">
        <v>6</v>
      </c>
      <c r="C76" s="131" t="s">
        <v>158</v>
      </c>
      <c r="D76" s="121" t="s">
        <v>160</v>
      </c>
      <c r="E76" s="145">
        <v>1</v>
      </c>
      <c r="F76" s="166">
        <v>0</v>
      </c>
      <c r="G76" s="190">
        <f t="shared" si="2"/>
        <v>0</v>
      </c>
    </row>
    <row r="77" spans="1:7" s="4" customFormat="1" ht="45.75" customHeight="1">
      <c r="A77" s="144" t="s">
        <v>117</v>
      </c>
      <c r="B77" s="132" t="s">
        <v>6</v>
      </c>
      <c r="C77" s="121" t="s">
        <v>169</v>
      </c>
      <c r="D77" s="121" t="s">
        <v>215</v>
      </c>
      <c r="E77" s="145">
        <v>1</v>
      </c>
      <c r="F77" s="166">
        <v>0</v>
      </c>
      <c r="G77" s="189">
        <f>F77*E77</f>
        <v>0</v>
      </c>
    </row>
    <row r="78" spans="1:7" s="4" customFormat="1" ht="42" customHeight="1">
      <c r="A78" s="144" t="s">
        <v>168</v>
      </c>
      <c r="B78" s="132" t="s">
        <v>6</v>
      </c>
      <c r="C78" s="121" t="s">
        <v>217</v>
      </c>
      <c r="D78" s="121" t="s">
        <v>216</v>
      </c>
      <c r="E78" s="145">
        <v>1</v>
      </c>
      <c r="F78" s="166">
        <v>0</v>
      </c>
      <c r="G78" s="189">
        <f>F78*E78</f>
        <v>0</v>
      </c>
    </row>
    <row r="79" spans="1:7" s="4" customFormat="1" ht="21" customHeight="1">
      <c r="A79" s="142" t="s">
        <v>70</v>
      </c>
      <c r="B79" s="125" t="s">
        <v>6</v>
      </c>
      <c r="C79" s="126" t="s">
        <v>71</v>
      </c>
      <c r="D79" s="121"/>
      <c r="E79" s="145">
        <v>2</v>
      </c>
      <c r="F79" s="166">
        <v>0</v>
      </c>
      <c r="G79" s="166">
        <f aca="true" t="shared" si="3" ref="G79:G82">F79*E79</f>
        <v>0</v>
      </c>
    </row>
    <row r="80" spans="1:7" s="4" customFormat="1" ht="21" customHeight="1">
      <c r="A80" s="142" t="s">
        <v>118</v>
      </c>
      <c r="B80" s="125"/>
      <c r="C80" s="126" t="s">
        <v>119</v>
      </c>
      <c r="D80" s="121"/>
      <c r="E80" s="145">
        <v>1</v>
      </c>
      <c r="F80" s="166">
        <v>0</v>
      </c>
      <c r="G80" s="166">
        <f t="shared" si="3"/>
        <v>0</v>
      </c>
    </row>
    <row r="81" spans="1:7" s="4" customFormat="1" ht="21" customHeight="1">
      <c r="A81" s="142" t="s">
        <v>67</v>
      </c>
      <c r="B81" s="125" t="s">
        <v>6</v>
      </c>
      <c r="C81" s="126" t="s">
        <v>68</v>
      </c>
      <c r="D81" s="121"/>
      <c r="E81" s="145">
        <v>3</v>
      </c>
      <c r="F81" s="166">
        <v>0</v>
      </c>
      <c r="G81" s="166">
        <f t="shared" si="3"/>
        <v>0</v>
      </c>
    </row>
    <row r="82" spans="1:7" s="4" customFormat="1" ht="45.75" customHeight="1">
      <c r="A82" s="142" t="s">
        <v>82</v>
      </c>
      <c r="B82" s="125" t="s">
        <v>6</v>
      </c>
      <c r="C82" s="131" t="s">
        <v>219</v>
      </c>
      <c r="D82" s="121" t="s">
        <v>218</v>
      </c>
      <c r="E82" s="145">
        <v>2</v>
      </c>
      <c r="F82" s="166">
        <v>0</v>
      </c>
      <c r="G82" s="166">
        <f t="shared" si="3"/>
        <v>0</v>
      </c>
    </row>
    <row r="83" spans="1:7" s="4" customFormat="1" ht="47.25" customHeight="1">
      <c r="A83" s="142" t="s">
        <v>64</v>
      </c>
      <c r="B83" s="125" t="s">
        <v>6</v>
      </c>
      <c r="C83" s="126" t="s">
        <v>65</v>
      </c>
      <c r="D83" s="121" t="s">
        <v>66</v>
      </c>
      <c r="E83" s="145">
        <v>2</v>
      </c>
      <c r="F83" s="165">
        <v>0</v>
      </c>
      <c r="G83" s="166">
        <f aca="true" t="shared" si="4" ref="G83:G86">F83*E83</f>
        <v>0</v>
      </c>
    </row>
    <row r="84" spans="1:7" s="4" customFormat="1" ht="21" customHeight="1">
      <c r="A84" s="142" t="s">
        <v>69</v>
      </c>
      <c r="B84" s="125" t="s">
        <v>6</v>
      </c>
      <c r="C84" s="126" t="s">
        <v>74</v>
      </c>
      <c r="D84" s="121"/>
      <c r="E84" s="145">
        <v>3</v>
      </c>
      <c r="F84" s="166">
        <v>0</v>
      </c>
      <c r="G84" s="166">
        <f t="shared" si="4"/>
        <v>0</v>
      </c>
    </row>
    <row r="85" spans="1:7" s="4" customFormat="1" ht="21" customHeight="1">
      <c r="A85" s="142" t="s">
        <v>166</v>
      </c>
      <c r="B85" s="125" t="s">
        <v>6</v>
      </c>
      <c r="C85" s="126" t="s">
        <v>167</v>
      </c>
      <c r="D85" s="121"/>
      <c r="E85" s="145">
        <v>1</v>
      </c>
      <c r="F85" s="166">
        <v>0</v>
      </c>
      <c r="G85" s="166">
        <f t="shared" si="4"/>
        <v>0</v>
      </c>
    </row>
    <row r="86" spans="1:7" s="4" customFormat="1" ht="40.5" customHeight="1">
      <c r="A86" s="144" t="s">
        <v>90</v>
      </c>
      <c r="B86" s="132" t="s">
        <v>6</v>
      </c>
      <c r="C86" s="121" t="s">
        <v>91</v>
      </c>
      <c r="D86" s="121" t="s">
        <v>92</v>
      </c>
      <c r="E86" s="145">
        <v>2</v>
      </c>
      <c r="F86" s="166">
        <v>0</v>
      </c>
      <c r="G86" s="189">
        <f t="shared" si="4"/>
        <v>0</v>
      </c>
    </row>
    <row r="87" spans="1:7" s="4" customFormat="1" ht="51.75" customHeight="1">
      <c r="A87" s="141" t="s">
        <v>60</v>
      </c>
      <c r="B87" s="132" t="s">
        <v>6</v>
      </c>
      <c r="C87" s="121" t="s">
        <v>221</v>
      </c>
      <c r="D87" s="123" t="s">
        <v>220</v>
      </c>
      <c r="E87" s="146">
        <v>2</v>
      </c>
      <c r="F87" s="166">
        <v>0</v>
      </c>
      <c r="G87" s="188">
        <f aca="true" t="shared" si="5" ref="G87:G88">E87*F87</f>
        <v>0</v>
      </c>
    </row>
    <row r="88" spans="1:7" s="4" customFormat="1" ht="30" customHeight="1">
      <c r="A88" s="142" t="s">
        <v>72</v>
      </c>
      <c r="B88" s="132" t="s">
        <v>6</v>
      </c>
      <c r="C88" s="126" t="s">
        <v>73</v>
      </c>
      <c r="D88" s="121" t="s">
        <v>95</v>
      </c>
      <c r="E88" s="145">
        <v>2</v>
      </c>
      <c r="F88" s="166">
        <v>0</v>
      </c>
      <c r="G88" s="190">
        <f t="shared" si="5"/>
        <v>0</v>
      </c>
    </row>
    <row r="89" spans="1:7" s="4" customFormat="1" ht="47.25" customHeight="1">
      <c r="A89" s="142" t="s">
        <v>61</v>
      </c>
      <c r="B89" s="132" t="s">
        <v>6</v>
      </c>
      <c r="C89" s="126" t="s">
        <v>62</v>
      </c>
      <c r="D89" s="121" t="s">
        <v>63</v>
      </c>
      <c r="E89" s="145">
        <v>3</v>
      </c>
      <c r="F89" s="165">
        <v>0</v>
      </c>
      <c r="G89" s="166">
        <f aca="true" t="shared" si="6" ref="G89">F89*E89</f>
        <v>0</v>
      </c>
    </row>
    <row r="90" spans="1:7" s="4" customFormat="1" ht="71.25" customHeight="1">
      <c r="A90" s="141" t="s">
        <v>59</v>
      </c>
      <c r="B90" s="132" t="s">
        <v>6</v>
      </c>
      <c r="C90" s="121" t="s">
        <v>222</v>
      </c>
      <c r="D90" s="133" t="s">
        <v>223</v>
      </c>
      <c r="E90" s="146">
        <v>2</v>
      </c>
      <c r="F90" s="166">
        <v>0</v>
      </c>
      <c r="G90" s="188">
        <f aca="true" t="shared" si="7" ref="G90">E90*F90</f>
        <v>0</v>
      </c>
    </row>
    <row r="91" spans="1:7" s="4" customFormat="1" ht="80.25" customHeight="1">
      <c r="A91" s="144" t="s">
        <v>120</v>
      </c>
      <c r="B91" s="132" t="s">
        <v>6</v>
      </c>
      <c r="C91" s="121" t="s">
        <v>225</v>
      </c>
      <c r="D91" s="121" t="s">
        <v>224</v>
      </c>
      <c r="E91" s="145">
        <v>1</v>
      </c>
      <c r="F91" s="165">
        <v>0</v>
      </c>
      <c r="G91" s="166">
        <f aca="true" t="shared" si="8" ref="G91">F91*E91</f>
        <v>0</v>
      </c>
    </row>
    <row r="92" spans="1:7" s="4" customFormat="1" ht="80.25" customHeight="1">
      <c r="A92" s="140" t="s">
        <v>57</v>
      </c>
      <c r="B92" s="132" t="s">
        <v>6</v>
      </c>
      <c r="C92" s="121" t="s">
        <v>115</v>
      </c>
      <c r="D92" s="136" t="s">
        <v>114</v>
      </c>
      <c r="E92" s="146">
        <v>2</v>
      </c>
      <c r="F92" s="166">
        <v>0</v>
      </c>
      <c r="G92" s="188">
        <f aca="true" t="shared" si="9" ref="G92">E92*F92</f>
        <v>0</v>
      </c>
    </row>
    <row r="93" spans="1:7" ht="24.95" customHeight="1">
      <c r="A93" s="129"/>
      <c r="B93" s="130"/>
      <c r="C93" s="126"/>
      <c r="D93" s="127"/>
      <c r="E93" s="127"/>
      <c r="F93" s="128"/>
      <c r="G93" s="191"/>
    </row>
    <row r="94" spans="1:7" ht="24" customHeight="1">
      <c r="A94" s="129"/>
      <c r="B94" s="130"/>
      <c r="C94" s="126"/>
      <c r="D94" s="127"/>
      <c r="E94" s="127"/>
      <c r="F94" s="128"/>
      <c r="G94" s="191"/>
    </row>
    <row r="95" spans="1:7" ht="24" customHeight="1">
      <c r="A95" s="129"/>
      <c r="B95" s="130"/>
      <c r="C95" s="126"/>
      <c r="D95" s="127"/>
      <c r="E95" s="127"/>
      <c r="F95" s="128"/>
      <c r="G95" s="191"/>
    </row>
    <row r="96" spans="1:7" ht="24" customHeight="1">
      <c r="A96" s="129"/>
      <c r="B96" s="130"/>
      <c r="C96" s="126"/>
      <c r="D96" s="127"/>
      <c r="E96" s="127"/>
      <c r="F96" s="128"/>
      <c r="G96" s="191"/>
    </row>
    <row r="97" spans="1:7" ht="24" customHeight="1">
      <c r="A97" s="129"/>
      <c r="B97" s="130"/>
      <c r="C97" s="126"/>
      <c r="D97" s="127"/>
      <c r="E97" s="127"/>
      <c r="F97" s="128"/>
      <c r="G97" s="191"/>
    </row>
    <row r="98" spans="1:7" ht="24" customHeight="1">
      <c r="A98" s="129"/>
      <c r="B98" s="130"/>
      <c r="C98" s="126"/>
      <c r="D98" s="127"/>
      <c r="E98" s="127"/>
      <c r="F98" s="128"/>
      <c r="G98" s="191"/>
    </row>
    <row r="99" spans="1:7" s="8" customFormat="1" ht="27.95" customHeight="1">
      <c r="A99" s="129"/>
      <c r="B99" s="130"/>
      <c r="C99" s="126"/>
      <c r="D99" s="127"/>
      <c r="E99" s="127"/>
      <c r="F99" s="128"/>
      <c r="G99" s="191"/>
    </row>
    <row r="100" spans="1:7" ht="27" customHeight="1">
      <c r="A100" s="129"/>
      <c r="B100" s="130"/>
      <c r="C100" s="126"/>
      <c r="D100" s="127"/>
      <c r="E100" s="127"/>
      <c r="F100" s="128"/>
      <c r="G100" s="191"/>
    </row>
    <row r="101" spans="1:7" ht="27" customHeight="1">
      <c r="A101" s="129"/>
      <c r="B101" s="130"/>
      <c r="C101" s="126"/>
      <c r="D101" s="127"/>
      <c r="E101" s="127"/>
      <c r="F101" s="128"/>
      <c r="G101" s="191"/>
    </row>
    <row r="102" spans="1:7" ht="27.95" customHeight="1">
      <c r="A102" s="129"/>
      <c r="B102" s="130"/>
      <c r="C102" s="126"/>
      <c r="D102" s="127"/>
      <c r="E102" s="127"/>
      <c r="F102" s="128"/>
      <c r="G102" s="128"/>
    </row>
    <row r="103" spans="1:7" ht="26.1" customHeight="1">
      <c r="A103" s="129"/>
      <c r="B103" s="130"/>
      <c r="C103" s="126"/>
      <c r="D103" s="127"/>
      <c r="E103" s="127"/>
      <c r="F103" s="128"/>
      <c r="G103" s="128"/>
    </row>
    <row r="104" spans="1:7" ht="26.1" customHeight="1">
      <c r="A104" s="129"/>
      <c r="B104" s="130"/>
      <c r="C104" s="126"/>
      <c r="D104" s="127"/>
      <c r="E104" s="127"/>
      <c r="F104" s="128"/>
      <c r="G104" s="128"/>
    </row>
    <row r="105" spans="1:7" ht="24" customHeight="1">
      <c r="A105" s="22" t="s">
        <v>10</v>
      </c>
      <c r="B105" s="22"/>
      <c r="C105" s="22"/>
      <c r="D105" s="23"/>
      <c r="E105" s="22"/>
      <c r="F105" s="22"/>
      <c r="G105" s="24">
        <f>SUM(G5:G103)</f>
        <v>0</v>
      </c>
    </row>
    <row r="106" spans="1:7" ht="13.35" customHeight="1" hidden="1">
      <c r="A106" s="22"/>
      <c r="B106" s="22"/>
      <c r="C106" s="22"/>
      <c r="D106" s="22"/>
      <c r="E106" s="22"/>
      <c r="F106" s="22"/>
      <c r="G106" s="22"/>
    </row>
    <row r="107" spans="1:7" ht="24.95" customHeight="1">
      <c r="A107" s="22" t="s">
        <v>11</v>
      </c>
      <c r="B107" s="22"/>
      <c r="C107" s="22"/>
      <c r="D107" s="22"/>
      <c r="E107" s="22"/>
      <c r="F107" s="22"/>
      <c r="G107" s="25">
        <f>G105/100*121</f>
        <v>0</v>
      </c>
    </row>
    <row r="108" spans="1:7" ht="12.75" hidden="1">
      <c r="A108" s="2"/>
      <c r="B108" s="2"/>
      <c r="C108" s="2"/>
      <c r="E108" s="1"/>
      <c r="F108" s="1"/>
      <c r="G108" s="1"/>
    </row>
    <row r="109" spans="1:7" ht="12.75" hidden="1">
      <c r="A109" s="2"/>
      <c r="B109" s="2"/>
      <c r="C109" s="2"/>
      <c r="E109" s="1"/>
      <c r="F109" s="1"/>
      <c r="G109" s="1"/>
    </row>
    <row r="110" spans="1:7" ht="12.75">
      <c r="A110" s="2"/>
      <c r="B110" s="2"/>
      <c r="C110" s="2"/>
      <c r="E110" s="1"/>
      <c r="F110" s="1"/>
      <c r="G110" s="1"/>
    </row>
    <row r="111" spans="1:7" ht="12.75">
      <c r="A111" s="2"/>
      <c r="B111" s="2"/>
      <c r="C111" s="2"/>
      <c r="E111" s="1"/>
      <c r="F111" s="1"/>
      <c r="G111" s="1"/>
    </row>
    <row r="112" spans="1:7" ht="12.75">
      <c r="A112" s="2"/>
      <c r="B112" s="2"/>
      <c r="C112" s="2"/>
      <c r="E112" s="1"/>
      <c r="F112" s="1"/>
      <c r="G112" s="1"/>
    </row>
    <row r="113" spans="1:7" ht="12.75">
      <c r="A113" s="2"/>
      <c r="B113" s="2"/>
      <c r="C113" s="2"/>
      <c r="E113" s="1"/>
      <c r="F113" s="1"/>
      <c r="G113" s="1"/>
    </row>
    <row r="114" spans="1:7" ht="12.75">
      <c r="A114" s="2"/>
      <c r="B114" s="2"/>
      <c r="C114" s="2"/>
      <c r="E114" s="1"/>
      <c r="F114" s="1"/>
      <c r="G114" s="1"/>
    </row>
    <row r="115" spans="1:7" ht="12.75">
      <c r="A115" s="2"/>
      <c r="B115" s="2"/>
      <c r="C115" s="2"/>
      <c r="E115" s="1"/>
      <c r="F115" s="1"/>
      <c r="G115" s="1"/>
    </row>
    <row r="116" spans="1:7" ht="12.75">
      <c r="A116" s="2"/>
      <c r="B116" s="2"/>
      <c r="C116" s="2"/>
      <c r="E116" s="1"/>
      <c r="F116" s="1"/>
      <c r="G116" s="1"/>
    </row>
    <row r="117" spans="1:7" ht="12.75">
      <c r="A117" s="2"/>
      <c r="B117" s="2"/>
      <c r="C117" s="2"/>
      <c r="E117" s="1"/>
      <c r="F117" s="1"/>
      <c r="G117" s="1"/>
    </row>
    <row r="118" spans="1:7" ht="12.75">
      <c r="A118" s="2"/>
      <c r="B118" s="2"/>
      <c r="C118" s="2"/>
      <c r="E118" s="1"/>
      <c r="F118" s="1"/>
      <c r="G118" s="1"/>
    </row>
    <row r="119" spans="1:7" ht="12.75">
      <c r="A119" s="2"/>
      <c r="B119" s="2"/>
      <c r="C119" s="2"/>
      <c r="E119" s="1"/>
      <c r="F119" s="1"/>
      <c r="G119" s="1"/>
    </row>
    <row r="120" spans="1:7" ht="12.75">
      <c r="A120" s="2"/>
      <c r="B120" s="2"/>
      <c r="C120" s="2"/>
      <c r="E120" s="1"/>
      <c r="F120" s="1"/>
      <c r="G120" s="1"/>
    </row>
    <row r="121" spans="1:7" ht="12.75">
      <c r="A121" s="2"/>
      <c r="B121" s="2"/>
      <c r="C121" s="2"/>
      <c r="E121" s="1"/>
      <c r="F121" s="1"/>
      <c r="G121" s="1"/>
    </row>
    <row r="122" spans="1:7" ht="12.75">
      <c r="A122" s="2"/>
      <c r="B122" s="2"/>
      <c r="C122" s="2"/>
      <c r="E122" s="1"/>
      <c r="F122" s="1"/>
      <c r="G122" s="1"/>
    </row>
    <row r="123" spans="1:7" ht="12.75">
      <c r="A123" s="2"/>
      <c r="B123" s="2"/>
      <c r="C123" s="2"/>
      <c r="E123" s="1"/>
      <c r="F123" s="1"/>
      <c r="G123" s="1"/>
    </row>
    <row r="124" spans="1:7" ht="12.75">
      <c r="A124" s="2"/>
      <c r="B124" s="2"/>
      <c r="C124" s="2"/>
      <c r="E124" s="1"/>
      <c r="F124" s="1"/>
      <c r="G124" s="1"/>
    </row>
    <row r="125" spans="1:7" ht="12.75">
      <c r="A125" s="2"/>
      <c r="B125" s="2"/>
      <c r="C125" s="2"/>
      <c r="E125" s="1"/>
      <c r="F125" s="1"/>
      <c r="G125" s="1"/>
    </row>
    <row r="126" spans="1:7" ht="12.75">
      <c r="A126" s="2"/>
      <c r="B126" s="2"/>
      <c r="C126" s="2"/>
      <c r="E126" s="1"/>
      <c r="F126" s="1"/>
      <c r="G126" s="1"/>
    </row>
    <row r="127" spans="1:7" ht="12.75">
      <c r="A127" s="2"/>
      <c r="B127" s="2"/>
      <c r="C127" s="2"/>
      <c r="E127" s="1"/>
      <c r="F127" s="1"/>
      <c r="G127" s="1"/>
    </row>
    <row r="128" spans="1:7" ht="12.75">
      <c r="A128" s="2"/>
      <c r="B128" s="2"/>
      <c r="C128" s="2"/>
      <c r="E128" s="1"/>
      <c r="F128" s="1"/>
      <c r="G128" s="1"/>
    </row>
    <row r="129" spans="1:7" ht="12.75">
      <c r="A129" s="2"/>
      <c r="B129" s="2"/>
      <c r="C129" s="2"/>
      <c r="E129" s="1"/>
      <c r="F129" s="1"/>
      <c r="G129" s="1"/>
    </row>
    <row r="130" spans="1:7" ht="12.75">
      <c r="A130" s="2"/>
      <c r="B130" s="2"/>
      <c r="C130" s="2"/>
      <c r="E130" s="1"/>
      <c r="F130" s="1"/>
      <c r="G130" s="1"/>
    </row>
    <row r="131" spans="1:7" ht="12.75">
      <c r="A131" s="2"/>
      <c r="B131" s="2"/>
      <c r="C131" s="2"/>
      <c r="E131" s="1"/>
      <c r="F131" s="1"/>
      <c r="G131" s="1"/>
    </row>
    <row r="132" spans="1:7" ht="12.75">
      <c r="A132" s="2"/>
      <c r="B132" s="2"/>
      <c r="C132" s="2"/>
      <c r="E132" s="1"/>
      <c r="F132" s="1"/>
      <c r="G132" s="1"/>
    </row>
    <row r="133" spans="1:7" ht="12.75">
      <c r="A133" s="2"/>
      <c r="B133" s="2"/>
      <c r="C133" s="2"/>
      <c r="E133" s="1"/>
      <c r="F133" s="1"/>
      <c r="G133" s="1"/>
    </row>
    <row r="134" spans="1:7" ht="12.75">
      <c r="A134" s="2"/>
      <c r="B134" s="2"/>
      <c r="C134" s="2"/>
      <c r="E134" s="1"/>
      <c r="F134" s="1"/>
      <c r="G134" s="1"/>
    </row>
    <row r="135" spans="1:7" ht="12.75">
      <c r="A135" s="2"/>
      <c r="B135" s="2"/>
      <c r="C135" s="2"/>
      <c r="E135" s="1"/>
      <c r="F135" s="1"/>
      <c r="G135" s="1"/>
    </row>
    <row r="136" spans="1:7" ht="12.75">
      <c r="A136" s="2"/>
      <c r="B136" s="2"/>
      <c r="C136" s="2"/>
      <c r="E136" s="1"/>
      <c r="F136" s="1"/>
      <c r="G136" s="1"/>
    </row>
    <row r="137" spans="2:7" ht="12.75">
      <c r="B137" s="7"/>
      <c r="C137" s="2"/>
      <c r="G137" s="1"/>
    </row>
    <row r="138" spans="2:7" ht="12.75">
      <c r="B138" s="7"/>
      <c r="C138" s="2"/>
      <c r="G138" s="1"/>
    </row>
    <row r="139" spans="2:7" ht="12.75">
      <c r="B139" s="7"/>
      <c r="C139" s="2"/>
      <c r="G139" s="1"/>
    </row>
    <row r="140" spans="2:7" ht="12.75">
      <c r="B140" s="7"/>
      <c r="C140" s="2"/>
      <c r="G140" s="1"/>
    </row>
    <row r="141" spans="2:7" ht="12.75">
      <c r="B141" s="7"/>
      <c r="C141" s="2"/>
      <c r="G141" s="1"/>
    </row>
    <row r="142" spans="2:7" ht="12.75">
      <c r="B142" s="7"/>
      <c r="C142" s="2"/>
      <c r="G142" s="1"/>
    </row>
    <row r="143" spans="2:7" ht="12.75">
      <c r="B143" s="7"/>
      <c r="C143" s="2"/>
      <c r="G143" s="1"/>
    </row>
    <row r="144" spans="2:7" ht="12.75">
      <c r="B144" s="7"/>
      <c r="C144" s="2"/>
      <c r="G144" s="1"/>
    </row>
    <row r="145" spans="2:7" ht="12.75">
      <c r="B145" s="7"/>
      <c r="C145" s="2"/>
      <c r="G145" s="1"/>
    </row>
    <row r="146" spans="2:7" ht="12.75">
      <c r="B146" s="7"/>
      <c r="C146" s="2"/>
      <c r="G146" s="1"/>
    </row>
    <row r="147" ht="12.75">
      <c r="B147" s="10" t="s">
        <v>6</v>
      </c>
    </row>
    <row r="148" ht="12.75">
      <c r="B148" s="10" t="s">
        <v>6</v>
      </c>
    </row>
    <row r="149" ht="12.75">
      <c r="B149" s="10" t="s">
        <v>6</v>
      </c>
    </row>
    <row r="150" ht="12.75">
      <c r="B150" s="10" t="s">
        <v>6</v>
      </c>
    </row>
    <row r="151" ht="12.75">
      <c r="B151" s="10" t="s">
        <v>6</v>
      </c>
    </row>
    <row r="152" ht="12.75">
      <c r="B152" s="10" t="s">
        <v>6</v>
      </c>
    </row>
    <row r="153" ht="12.75">
      <c r="B153" s="10" t="s">
        <v>6</v>
      </c>
    </row>
    <row r="154" ht="12.75">
      <c r="B154" s="10" t="s">
        <v>6</v>
      </c>
    </row>
    <row r="155" ht="12.75">
      <c r="B155" s="10" t="s">
        <v>6</v>
      </c>
    </row>
    <row r="156" ht="12.75">
      <c r="B156" s="10" t="s">
        <v>6</v>
      </c>
    </row>
    <row r="157" ht="12.75">
      <c r="B157" s="10" t="s">
        <v>6</v>
      </c>
    </row>
    <row r="158" ht="12.75">
      <c r="B158" s="10" t="s">
        <v>6</v>
      </c>
    </row>
    <row r="159" ht="12.75">
      <c r="B159" s="11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4"/>
    </row>
    <row r="196" ht="12.75">
      <c r="B196" s="15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3"/>
    </row>
    <row r="353" ht="12.75">
      <c r="B353" s="13"/>
    </row>
    <row r="354" ht="12.75">
      <c r="B354" s="13"/>
    </row>
    <row r="355" ht="12.75">
      <c r="B355" s="13"/>
    </row>
    <row r="356" ht="12.75">
      <c r="B356" s="13"/>
    </row>
    <row r="357" ht="12.75">
      <c r="B357" s="13"/>
    </row>
    <row r="358" ht="12.75">
      <c r="B358" s="13"/>
    </row>
    <row r="359" ht="12.75">
      <c r="B359" s="13"/>
    </row>
    <row r="360" ht="12.75">
      <c r="B360" s="13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13"/>
    </row>
    <row r="368" ht="12.75">
      <c r="B368" s="13"/>
    </row>
    <row r="369" ht="12.75">
      <c r="B369" s="13"/>
    </row>
    <row r="370" ht="12.75">
      <c r="B370" s="13"/>
    </row>
    <row r="371" ht="12.75">
      <c r="B371" s="13"/>
    </row>
    <row r="372" ht="12.75">
      <c r="B372" s="13"/>
    </row>
    <row r="373" ht="12.75">
      <c r="B373" s="13"/>
    </row>
    <row r="374" ht="12.75">
      <c r="B374" s="13"/>
    </row>
    <row r="375" ht="12.75">
      <c r="B375" s="13"/>
    </row>
    <row r="376" ht="12.75">
      <c r="B376" s="13"/>
    </row>
    <row r="377" ht="12.75">
      <c r="B377" s="13"/>
    </row>
    <row r="378" ht="12.75">
      <c r="B378" s="13"/>
    </row>
    <row r="379" ht="12.75">
      <c r="B379" s="13"/>
    </row>
    <row r="380" ht="12.75">
      <c r="B380" s="13"/>
    </row>
    <row r="381" ht="12.75">
      <c r="B381" s="13"/>
    </row>
    <row r="382" ht="12.75">
      <c r="B382" s="13"/>
    </row>
    <row r="383" ht="12.75">
      <c r="B383" s="13"/>
    </row>
    <row r="384" ht="12.75">
      <c r="B384" s="13"/>
    </row>
    <row r="385" ht="12.75">
      <c r="B385" s="13"/>
    </row>
    <row r="386" ht="12.75">
      <c r="B386" s="13"/>
    </row>
  </sheetData>
  <mergeCells count="13">
    <mergeCell ref="A61:G61"/>
    <mergeCell ref="A4:D4"/>
    <mergeCell ref="A6:D6"/>
    <mergeCell ref="A8:D8"/>
    <mergeCell ref="A10:D10"/>
    <mergeCell ref="A18:D18"/>
    <mergeCell ref="A20:D20"/>
    <mergeCell ref="A22:D22"/>
    <mergeCell ref="A27:D27"/>
    <mergeCell ref="A29:D29"/>
    <mergeCell ref="A32:D32"/>
    <mergeCell ref="A34:D34"/>
    <mergeCell ref="A37:D37"/>
  </mergeCells>
  <printOptions/>
  <pageMargins left="0.7" right="0.7" top="0.75" bottom="0.75" header="0.3" footer="0.3"/>
  <pageSetup fitToHeight="0" fitToWidth="1" horizontalDpi="600" verticalDpi="600" orientation="portrait" paperSize="9" scale="65" r:id="rId2"/>
  <headerFooter>
    <firstHeader>&amp;L&amp;G&amp;R&amp;G</firstHeader>
  </headerFooter>
  <rowBreaks count="1" manualBreakCount="1">
    <brk id="60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 Joja</cp:lastModifiedBy>
  <cp:lastPrinted>2022-02-16T16:54:11Z</cp:lastPrinted>
  <dcterms:created xsi:type="dcterms:W3CDTF">1997-01-24T11:07:25Z</dcterms:created>
  <dcterms:modified xsi:type="dcterms:W3CDTF">2022-02-16T16:54:18Z</dcterms:modified>
  <cp:category/>
  <cp:version/>
  <cp:contentType/>
  <cp:contentStatus/>
</cp:coreProperties>
</file>