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/>
  <bookViews>
    <workbookView xWindow="65426" yWindow="65426" windowWidth="38620" windowHeight="21100" activeTab="0"/>
  </bookViews>
  <sheets>
    <sheet name="List1" sheetId="1" r:id="rId1"/>
  </sheets>
  <definedNames>
    <definedName name="_xlnm.Print_Area" localSheetId="0">'List1'!$B$2:$L$80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<sst xmlns="http://schemas.openxmlformats.org/spreadsheetml/2006/main" count="307" uniqueCount="148">
  <si>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</si>
  <si>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</si>
  <si>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</si>
  <si>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</si>
  <si>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</si>
  <si>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</si>
  <si>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</si>
  <si>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</si>
  <si>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</si>
  <si>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</si>
  <si>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</si>
  <si>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</si>
  <si>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</si>
  <si>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</si>
  <si>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</si>
  <si>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</si>
  <si>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</si>
  <si>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</si>
  <si>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</si>
  <si>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</si>
  <si>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</si>
  <si>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</si>
  <si>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</si>
  <si>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</si>
  <si>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</si>
  <si>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3.4</t>
  </si>
  <si>
    <t>hod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</si>
  <si>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</si>
  <si>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</si>
  <si>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</si>
  <si>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</si>
  <si>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</si>
  <si>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</si>
  <si>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</si>
  <si>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</si>
  <si>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</si>
  <si>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</si>
  <si>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</si>
  <si>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</si>
  <si>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Demontáž svítidla</t>
  </si>
  <si>
    <t>Montáž svítidla</t>
  </si>
  <si>
    <t>Pronájem montážní plošiny (hod.)</t>
  </si>
  <si>
    <t>Revizní zpráva RVO</t>
  </si>
  <si>
    <t>DPH 21%</t>
  </si>
  <si>
    <t>Výdaje v Kč s DPH</t>
  </si>
  <si>
    <t>Výkaz výměr - položkový rozpočet</t>
  </si>
  <si>
    <t>Varianta: svítidla LED</t>
  </si>
  <si>
    <t>Pozn:</t>
  </si>
  <si>
    <t>1.5</t>
  </si>
  <si>
    <t>1.6</t>
  </si>
  <si>
    <t>1.7</t>
  </si>
  <si>
    <t>1.8</t>
  </si>
  <si>
    <t>2.3</t>
  </si>
  <si>
    <t>Recyklační poplatek nových svítidel</t>
  </si>
  <si>
    <t>3.3</t>
  </si>
  <si>
    <t>2.5</t>
  </si>
  <si>
    <t>Odvoz a likvidace demont. materiálu</t>
  </si>
  <si>
    <t>2.4</t>
  </si>
  <si>
    <t>m</t>
  </si>
  <si>
    <t>1.9</t>
  </si>
  <si>
    <t>1.10</t>
  </si>
  <si>
    <t>Demontáž výložníků různých délek</t>
  </si>
  <si>
    <t>2.6</t>
  </si>
  <si>
    <t>1.11</t>
  </si>
  <si>
    <t>1.12</t>
  </si>
  <si>
    <t>1.13</t>
  </si>
  <si>
    <t>DIO, lávky, zajištění stavby</t>
  </si>
  <si>
    <t>Pojistkový modul do svítidla, vč. pojistky</t>
  </si>
  <si>
    <t>Montáž svodového kabelu</t>
  </si>
  <si>
    <t>Výkaz výměr - Šlapanice</t>
  </si>
  <si>
    <t>Montáž a demontáž rozvaděče</t>
  </si>
  <si>
    <t>1.14</t>
  </si>
  <si>
    <t>1.15</t>
  </si>
  <si>
    <t>1.16</t>
  </si>
  <si>
    <t>1.17</t>
  </si>
  <si>
    <t>1.18</t>
  </si>
  <si>
    <t>1.19</t>
  </si>
  <si>
    <t>Svodový kabel CYKY-J 3x1,5 mm2</t>
  </si>
  <si>
    <t>Proudové svorky na vrchní vedení (2ks/svítidlo)</t>
  </si>
  <si>
    <t>1.20</t>
  </si>
  <si>
    <t>1.21</t>
  </si>
  <si>
    <t>1.22</t>
  </si>
  <si>
    <t>1.23</t>
  </si>
  <si>
    <t>Rozvaděč RVO - MSB, GSM/GPRS, pilíř (RVO 1, 4, 8, 9 a 12)</t>
  </si>
  <si>
    <t>Výložník UDT 1 - 300, vč. materiálu pro uchycení</t>
  </si>
  <si>
    <t>Výložník UZB 1 - 1000, vč. materiálu pro uchycení</t>
  </si>
  <si>
    <t>Výložník UZB 1 - 1500, vč. materiálu pro uchycení</t>
  </si>
  <si>
    <t>Výložník UZB 1 - 2500, vč. materiálu pro uchycení</t>
  </si>
  <si>
    <t>1.24</t>
  </si>
  <si>
    <t>1.25</t>
  </si>
  <si>
    <t>1.26</t>
  </si>
  <si>
    <t>1.27</t>
  </si>
  <si>
    <t>Stožár bezpaticový třístupňový silniční, typ UZMA 8</t>
  </si>
  <si>
    <t>Stožárová svorkovnice SV9 vč. pojistky</t>
  </si>
  <si>
    <t>Kabelová spojka, specifikaci spojky si zajistí možnážní firma</t>
  </si>
  <si>
    <t>Kabelová spojka T, specifikaci spojky si zajistí možnážní firma</t>
  </si>
  <si>
    <t>1.28</t>
  </si>
  <si>
    <t>1.29</t>
  </si>
  <si>
    <t>1.30</t>
  </si>
  <si>
    <t>1.31</t>
  </si>
  <si>
    <t>1.32</t>
  </si>
  <si>
    <t>1.33</t>
  </si>
  <si>
    <t>1.34</t>
  </si>
  <si>
    <t>Kabel CYKY-J 4x16 mm2</t>
  </si>
  <si>
    <t>Drát zemnící FeZn 10 mm</t>
  </si>
  <si>
    <t>Svorka připojovací SP</t>
  </si>
  <si>
    <t>Svorka spojovací SS</t>
  </si>
  <si>
    <t>Výstražná páska do výkopu</t>
  </si>
  <si>
    <t>Korugovaná chránička DN 50</t>
  </si>
  <si>
    <t>1.35</t>
  </si>
  <si>
    <t>1.36</t>
  </si>
  <si>
    <t>1.37</t>
  </si>
  <si>
    <t>Montáž proudových svorek</t>
  </si>
  <si>
    <t>Montáž výložníků různých délek</t>
  </si>
  <si>
    <t>Montáž bezpaticového třístupňového ocelového silničního stožáru UZMA 8, včetně výkopu základu, zabetonování základu, průchodkami pro kabel a pouzdra, naspojkování na stávající kabel a připojení na stožárovou výzbroj, odvoz přebytečného výkopu, bez skládkovného</t>
  </si>
  <si>
    <t>Montáž zemnícího drátu včetně spojování a připojení</t>
  </si>
  <si>
    <t>2.7</t>
  </si>
  <si>
    <t>2.8</t>
  </si>
  <si>
    <t>2.9</t>
  </si>
  <si>
    <t>2.10</t>
  </si>
  <si>
    <t>2.11</t>
  </si>
  <si>
    <t>Dokumentace DSPS</t>
  </si>
  <si>
    <t>Inženýring (nové světelné místo)</t>
  </si>
  <si>
    <t>3.9</t>
  </si>
  <si>
    <t>3.10</t>
  </si>
  <si>
    <r>
      <t xml:space="preserve">kontrolní součet (počet svítidel </t>
    </r>
    <r>
      <rPr>
        <b/>
        <i/>
        <sz val="11"/>
        <color rgb="FFFF0000"/>
        <rFont val="Calibri"/>
        <family val="2"/>
        <scheme val="minor"/>
      </rPr>
      <t>= 306 ks</t>
    </r>
    <r>
      <rPr>
        <i/>
        <sz val="11"/>
        <color rgb="FFFF0000"/>
        <rFont val="Calibri"/>
        <family val="2"/>
        <scheme val="minor"/>
      </rPr>
      <t>)</t>
    </r>
  </si>
  <si>
    <t>Výměna stávajících 300 ks svítidel, doplnění 6 ks svítidel, zrušení 10 stávajících</t>
  </si>
  <si>
    <t>Výkop pro kabel a montáž kabelu, kompletní zhotovení (pro povrch: asfalt, beton, zámková dlažba, zeleň) vč. uvedení do původního stavu, vč. krytí kabelu a výstražné pásky</t>
  </si>
  <si>
    <t>Modernizace VO ve městě Šlapnice - Etapa II</t>
  </si>
  <si>
    <t xml:space="preserve">Silniční LED svítidlo typ A, 2700 K, včetně modulu pro řízení, REG a CLO </t>
  </si>
  <si>
    <t xml:space="preserve">Silniční LED svítidlo typ B, 2700 K, včetně modulu pro řízení, REG a CLO </t>
  </si>
  <si>
    <t>Silniční LED svítidlo typ C, 2700 K, včetně modulu pro řízení, REG a CLO</t>
  </si>
  <si>
    <t xml:space="preserve">Silniční LED svítidlo typ D, 2700 K, včetně modulu pro řízení, REG a CLO </t>
  </si>
  <si>
    <t xml:space="preserve">Silniční LED svítidlo typ E, 2700 K, včetně modulu pro řízení, REG a CLO </t>
  </si>
  <si>
    <t xml:space="preserve">Silniční LED svítidlo typ F, 2700 K, včetně modulu pro řízení, REG a CLO </t>
  </si>
  <si>
    <t xml:space="preserve">Silniční LED svítidlo typ G, 2700 K, včetně modulu pro řízení, REG a CLO </t>
  </si>
  <si>
    <t xml:space="preserve">Silniční LED svítidlo typ H, 2700 K, včetně modulu pro řízení, REG a CLO </t>
  </si>
  <si>
    <t>Silniční LED svítidlo typ I, 2700K, včetně modulu pro řízení, REG a CLO</t>
  </si>
  <si>
    <t xml:space="preserve">Silniční LED svítidlo typ J, 2700K, včetně modulu pro řízení, REG a CLO </t>
  </si>
  <si>
    <t xml:space="preserve">Silniční LED svítidlo typ K, 2700K, včetně modulu pro řízení, REG a CLO </t>
  </si>
  <si>
    <t xml:space="preserve">Silniční LED svítidlo typ L, 2700K, včetně modulu pro řízení, REG a CLO </t>
  </si>
  <si>
    <t xml:space="preserve">Silniční LED svítidlo typ M, 2700K, včetně modulu pro řízení, REG a CLO </t>
  </si>
  <si>
    <t xml:space="preserve">Silniční LED svítidlo typ N, 2700K, včetně modulu pro řízení, REG a CLO </t>
  </si>
  <si>
    <t xml:space="preserve">Silniční LED svítidlo typ O, 2700K, včetně modulu pro řízení, REG a CLO </t>
  </si>
  <si>
    <t xml:space="preserve">Silniční LED svítidlo typ P, 2700K, včetně modulu pro řízení, REG a CLO </t>
  </si>
  <si>
    <t xml:space="preserve">Silniční LED svítidlo typ Q, 2700K, včetně modulu pro řízení, REG a CLO </t>
  </si>
  <si>
    <t xml:space="preserve">Silniční LED svítidlo typ R, 2700K, včetně modulu pro řízení, REG a CLO </t>
  </si>
  <si>
    <t xml:space="preserve">Silniční LED svítidlo typ S, 2700K, včetně modulu pro řízení, REG a CLO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</si>
</sst>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/>
    <xf numFmtId="0" fontId="0" fillId="0" borderId="1" xfId="22" applyFont="1" applyBorder="1" applyAlignment="1">
      <alignment horizontal="center"/>
      <protection/>
    </xf>
    <xf numFmtId="44" fontId="0" fillId="0" borderId="1" xfId="20" applyFont="1" applyBorder="1" applyAlignment="1">
      <alignment horizontal="center"/>
    </xf>
    <xf numFmtId="0" fontId="0" fillId="0" borderId="0" xfId="22" applyFont="1" applyAlignment="1">
      <alignment horizontal="center"/>
      <protection/>
    </xf>
    <xf numFmtId="44" fontId="0" fillId="0" borderId="0" xfId="20" applyFont="1"/>
    <xf numFmtId="44" fontId="0" fillId="0" borderId="0" xfId="20" applyFont="1" applyAlignment="1">
      <alignment horizontal="center"/>
    </xf>
    <xf numFmtId="0" fontId="0" fillId="0" borderId="0" xfId="23" applyFont="1" applyAlignment="1">
      <alignment wrapText="1"/>
      <protection/>
    </xf>
    <xf numFmtId="0" fontId="4" fillId="0" borderId="0" xfId="22" applyFont="1" applyAlignment="1">
      <alignment wrapText="1"/>
      <protection/>
    </xf>
    <xf numFmtId="0" fontId="0" fillId="0" borderId="0" xfId="0" applyAlignment="1">
      <alignment horizontal="center" vertical="center"/>
    </xf>
    <xf numFmtId="49" fontId="0" fillId="0" borderId="0" xfId="22" applyNumberFormat="1" applyFont="1" applyAlignment="1">
      <alignment horizontal="center" vertical="center"/>
      <protection/>
    </xf>
    <xf numFmtId="49" fontId="0" fillId="0" borderId="1" xfId="22" applyNumberFormat="1" applyFont="1" applyBorder="1" applyAlignment="1">
      <alignment horizontal="center" vertical="center"/>
      <protection/>
    </xf>
    <xf numFmtId="44" fontId="3" fillId="2" borderId="1" xfId="20" applyFont="1" applyFill="1" applyBorder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vertical="center"/>
      <protection/>
    </xf>
    <xf numFmtId="0" fontId="2" fillId="2" borderId="1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44" fontId="0" fillId="2" borderId="1" xfId="20" applyFont="1" applyFill="1" applyBorder="1"/>
    <xf numFmtId="44" fontId="0" fillId="2" borderId="1" xfId="20" applyFont="1" applyFill="1" applyBorder="1" applyAlignment="1">
      <alignment horizontal="center"/>
    </xf>
    <xf numFmtId="0" fontId="0" fillId="2" borderId="2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 vertical="center"/>
      <protection/>
    </xf>
    <xf numFmtId="44" fontId="2" fillId="2" borderId="1" xfId="22" applyNumberFormat="1" applyFont="1" applyFill="1" applyBorder="1">
      <alignment/>
      <protection/>
    </xf>
    <xf numFmtId="44" fontId="2" fillId="2" borderId="1" xfId="20" applyFont="1" applyFill="1" applyBorder="1"/>
    <xf numFmtId="0" fontId="2" fillId="2" borderId="1" xfId="22" applyFont="1" applyFill="1" applyBorder="1" applyAlignment="1">
      <alignment horizontal="left"/>
      <protection/>
    </xf>
    <xf numFmtId="0" fontId="2" fillId="2" borderId="1" xfId="22" applyFont="1" applyFill="1" applyBorder="1" applyAlignment="1">
      <alignment horizontal="center"/>
      <protection/>
    </xf>
    <xf numFmtId="44" fontId="2" fillId="2" borderId="1" xfId="2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2" xfId="22" applyNumberFormat="1" applyFont="1" applyBorder="1" applyAlignment="1">
      <alignment horizontal="center" vertical="center"/>
      <protection/>
    </xf>
    <xf numFmtId="0" fontId="2" fillId="0" borderId="3" xfId="22" applyFont="1" applyBorder="1">
      <alignment/>
      <protection/>
    </xf>
    <xf numFmtId="0" fontId="2" fillId="0" borderId="0" xfId="22" applyFont="1">
      <alignment/>
      <protection/>
    </xf>
    <xf numFmtId="0" fontId="2" fillId="0" borderId="1" xfId="0" applyFont="1" applyBorder="1" applyAlignment="1">
      <alignment horizontal="center" wrapText="1"/>
    </xf>
    <xf numFmtId="44" fontId="3" fillId="0" borderId="1" xfId="20" applyFont="1" applyBorder="1" applyAlignment="1">
      <alignment horizontal="center" vertical="center" wrapText="1"/>
    </xf>
    <xf numFmtId="44" fontId="2" fillId="0" borderId="1" xfId="22" applyNumberFormat="1" applyFont="1" applyBorder="1">
      <alignment/>
      <protection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6" fillId="3" borderId="0" xfId="0" applyFont="1" applyFill="1"/>
    <xf numFmtId="44" fontId="0" fillId="0" borderId="2" xfId="20" applyFont="1" applyBorder="1" applyProtection="1">
      <protection locked="0"/>
    </xf>
    <xf numFmtId="0" fontId="7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0" xfId="23" applyFont="1" applyAlignment="1">
      <alignment wrapText="1"/>
      <protection/>
    </xf>
    <xf numFmtId="10" fontId="4" fillId="0" borderId="0" xfId="21" applyNumberFormat="1" applyFont="1" applyAlignment="1">
      <alignment wrapText="1"/>
    </xf>
    <xf numFmtId="44" fontId="4" fillId="0" borderId="0" xfId="20" applyFont="1" applyAlignment="1">
      <alignment wrapText="1"/>
    </xf>
    <xf numFmtId="49" fontId="9" fillId="0" borderId="0" xfId="22" applyNumberFormat="1" applyFont="1" applyAlignment="1">
      <alignment horizontal="center" vertical="center"/>
      <protection/>
    </xf>
    <xf numFmtId="0" fontId="9" fillId="0" borderId="4" xfId="22" applyFont="1" applyBorder="1">
      <alignment/>
      <protection/>
    </xf>
    <xf numFmtId="0" fontId="9" fillId="0" borderId="5" xfId="22" applyFont="1" applyBorder="1">
      <alignment/>
      <protection/>
    </xf>
    <xf numFmtId="0" fontId="0" fillId="3" borderId="0" xfId="0" applyFill="1" applyAlignment="1">
      <alignment vertical="center"/>
    </xf>
    <xf numFmtId="0" fontId="0" fillId="0" borderId="2" xfId="22" applyFont="1" applyBorder="1" applyAlignment="1">
      <alignment horizontal="center" vertical="center"/>
      <protection/>
    </xf>
    <xf numFmtId="44" fontId="0" fillId="0" borderId="2" xfId="20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22" applyFont="1" applyBorder="1" applyAlignment="1">
      <alignment horizontal="center" vertical="center"/>
      <protection/>
    </xf>
    <xf numFmtId="44" fontId="0" fillId="4" borderId="1" xfId="20" applyFont="1" applyFill="1" applyBorder="1" applyAlignment="1" applyProtection="1">
      <alignment vertical="center"/>
      <protection locked="0"/>
    </xf>
    <xf numFmtId="0" fontId="0" fillId="0" borderId="1" xfId="22" applyFont="1" applyBorder="1" applyAlignment="1">
      <alignment vertical="center"/>
      <protection/>
    </xf>
    <xf numFmtId="44" fontId="0" fillId="4" borderId="1" xfId="20" applyFont="1" applyFill="1" applyBorder="1" applyAlignment="1" applyProtection="1">
      <alignment horizontal="center" vertical="center"/>
      <protection locked="0"/>
    </xf>
    <xf numFmtId="0" fontId="4" fillId="0" borderId="1" xfId="23" applyFont="1" applyBorder="1" applyAlignment="1">
      <alignment vertical="center" wrapText="1"/>
      <protection/>
    </xf>
    <xf numFmtId="44" fontId="0" fillId="0" borderId="1" xfId="20" applyFont="1" applyBorder="1" applyAlignment="1">
      <alignment vertical="center"/>
    </xf>
    <xf numFmtId="0" fontId="2" fillId="0" borderId="3" xfId="22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0" fontId="4" fillId="0" borderId="1" xfId="21" applyNumberFormat="1" applyFont="1" applyBorder="1" applyAlignment="1">
      <alignment vertical="center" wrapText="1"/>
    </xf>
    <xf numFmtId="44" fontId="4" fillId="0" borderId="1" xfId="20" applyFont="1" applyBorder="1" applyAlignment="1">
      <alignment vertical="center" wrapText="1"/>
    </xf>
    <xf numFmtId="44" fontId="0" fillId="4" borderId="2" xfId="20" applyFont="1" applyFill="1" applyBorder="1"/>
    <xf numFmtId="44" fontId="0" fillId="0" borderId="0" xfId="0" applyNumberFormat="1"/>
    <xf numFmtId="0" fontId="0" fillId="0" borderId="1" xfId="22" applyFont="1" applyBorder="1">
      <alignment/>
      <protection/>
    </xf>
    <xf numFmtId="49" fontId="0" fillId="0" borderId="2" xfId="22" applyNumberFormat="1" applyFont="1" applyBorder="1" applyAlignment="1">
      <alignment horizontal="center" vertical="center"/>
      <protection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25" applyFont="1" applyBorder="1" applyAlignment="1">
      <alignment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0" fillId="0" borderId="1" xfId="0" applyBorder="1"/>
    <xf numFmtId="0" fontId="0" fillId="0" borderId="1" xfId="22" applyFont="1" applyBorder="1" applyAlignment="1">
      <alignment vertical="center" wrapText="1"/>
      <protection/>
    </xf>
    <xf numFmtId="0" fontId="0" fillId="0" borderId="6" xfId="0" applyBorder="1"/>
    <xf numFmtId="44" fontId="0" fillId="0" borderId="1" xfId="20" applyFont="1" applyBorder="1"/>
    <xf numFmtId="0" fontId="10" fillId="4" borderId="7" xfId="22" applyFont="1" applyFill="1" applyBorder="1" applyAlignment="1">
      <alignment horizontal="left" vertical="center" wrapText="1"/>
      <protection/>
    </xf>
    <xf numFmtId="0" fontId="10" fillId="4" borderId="8" xfId="22" applyFont="1" applyFill="1" applyBorder="1" applyAlignment="1">
      <alignment horizontal="left" vertical="center" wrapText="1"/>
      <protection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wrapText="1"/>
      <protection/>
    </xf>
    <xf numFmtId="49" fontId="3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5" borderId="3" xfId="22" applyFont="1" applyFill="1" applyBorder="1" applyAlignment="1">
      <alignment vertical="center" wrapText="1"/>
      <protection/>
    </xf>
    <xf numFmtId="0" fontId="11" fillId="5" borderId="9" xfId="22" applyFont="1" applyFill="1" applyBorder="1" applyAlignment="1">
      <alignment vertical="center" wrapText="1"/>
      <protection/>
    </xf>
    <xf numFmtId="0" fontId="0" fillId="5" borderId="2" xfId="0" applyFont="1" applyFill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Měna 2" xfId="24"/>
    <cellStyle name="Normální 17 2" xfId="25"/>
    <cellStyle name="Normální 18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zoomScale="85" zoomScaleNormal="85" workbookViewId="0" topLeftCell="A9">
      <selection activeCell="N21" sqref="N21"/>
    </sheetView>
  </sheetViews>
  <sheetFormatPr defaultColWidth="9.140625" defaultRowHeight="15"/>
  <cols>
    <col min="1" max="1" width="3.140625" style="0" customWidth="1"/>
    <col min="2" max="2" width="8.57421875" style="8" bestFit="1" customWidth="1"/>
    <col min="3" max="3" width="77.57421875" style="0" customWidth="1"/>
    <col min="4" max="8" width="19.421875" style="0" customWidth="1"/>
    <col min="9" max="9" width="3.00390625" style="0" customWidth="1"/>
    <col min="10" max="12" width="19.421875" style="0" customWidth="1"/>
  </cols>
  <sheetData>
    <row r="1" spans="1:12" ht="15">
      <c r="A1" s="31"/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>
      <c r="A2" s="31"/>
      <c r="B2" s="72" t="s">
        <v>128</v>
      </c>
      <c r="C2" s="73"/>
      <c r="D2" s="78" t="s">
        <v>46</v>
      </c>
      <c r="E2" s="78"/>
      <c r="F2" s="31"/>
      <c r="G2" s="31"/>
      <c r="H2" s="31"/>
      <c r="I2" s="31"/>
      <c r="J2" s="31"/>
      <c r="K2" s="31"/>
      <c r="L2" s="87"/>
    </row>
    <row r="3" spans="1:12" ht="15" customHeight="1">
      <c r="A3" s="31"/>
      <c r="B3" s="74"/>
      <c r="C3" s="75"/>
      <c r="D3" s="78"/>
      <c r="E3" s="78"/>
      <c r="F3" s="31"/>
      <c r="G3" s="31"/>
      <c r="H3" s="31"/>
      <c r="I3" s="31"/>
      <c r="J3" s="31"/>
      <c r="K3" s="31"/>
      <c r="L3" s="87"/>
    </row>
    <row r="4" spans="1:12" ht="15" customHeight="1">
      <c r="A4" s="31"/>
      <c r="B4" s="74"/>
      <c r="C4" s="75"/>
      <c r="D4" s="31"/>
      <c r="E4" s="31"/>
      <c r="F4" s="31"/>
      <c r="G4" s="31"/>
      <c r="H4" s="31"/>
      <c r="I4" s="31"/>
      <c r="J4" s="31"/>
      <c r="K4" s="31"/>
      <c r="L4" s="31"/>
    </row>
    <row r="5" spans="1:12" ht="15" customHeight="1">
      <c r="A5" s="31"/>
      <c r="B5" s="74"/>
      <c r="C5" s="75"/>
      <c r="D5" s="79" t="s">
        <v>126</v>
      </c>
      <c r="E5" s="79"/>
      <c r="F5" s="79"/>
      <c r="G5" s="31"/>
      <c r="H5" s="31"/>
      <c r="I5" s="31"/>
      <c r="J5" s="31"/>
      <c r="K5" s="31"/>
      <c r="L5" s="31"/>
    </row>
    <row r="6" spans="1:12" ht="15" customHeight="1">
      <c r="A6" s="31"/>
      <c r="B6" s="76"/>
      <c r="C6" s="77"/>
      <c r="D6" s="79"/>
      <c r="E6" s="79"/>
      <c r="F6" s="79"/>
      <c r="G6" s="31"/>
      <c r="H6" s="31"/>
      <c r="I6" s="31"/>
      <c r="J6" s="31"/>
      <c r="K6" s="31"/>
      <c r="L6" s="31"/>
    </row>
    <row r="7" spans="1:12" ht="15">
      <c r="A7" s="31"/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5">
      <c r="A8" s="31"/>
      <c r="B8" s="32"/>
      <c r="C8" s="33" t="s">
        <v>45</v>
      </c>
      <c r="D8" s="31"/>
      <c r="E8" s="31"/>
      <c r="F8" s="31"/>
      <c r="G8" s="31"/>
      <c r="H8" s="31"/>
      <c r="I8" s="31"/>
      <c r="J8" s="31"/>
      <c r="K8" s="33"/>
      <c r="L8" s="31"/>
    </row>
    <row r="9" spans="1:12" ht="15">
      <c r="A9" s="31"/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4.4" customHeight="1">
      <c r="A10" s="31"/>
      <c r="B10" s="80" t="s">
        <v>69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">
      <c r="A11" s="31"/>
      <c r="B11" s="81" t="s">
        <v>0</v>
      </c>
      <c r="C11" s="82" t="s">
        <v>1</v>
      </c>
      <c r="D11" s="82" t="s">
        <v>2</v>
      </c>
      <c r="E11" s="82" t="s">
        <v>3</v>
      </c>
      <c r="F11" s="83" t="s">
        <v>4</v>
      </c>
      <c r="G11" s="83"/>
      <c r="H11" s="83"/>
      <c r="I11" s="28"/>
      <c r="J11" s="84" t="s">
        <v>44</v>
      </c>
      <c r="K11" s="85"/>
      <c r="L11" s="86" t="s">
        <v>43</v>
      </c>
    </row>
    <row r="12" spans="1:12" ht="15">
      <c r="A12" s="31"/>
      <c r="B12" s="81"/>
      <c r="C12" s="82"/>
      <c r="D12" s="82"/>
      <c r="E12" s="82"/>
      <c r="F12" s="11" t="s">
        <v>5</v>
      </c>
      <c r="G12" s="11" t="s">
        <v>6</v>
      </c>
      <c r="H12" s="11" t="s">
        <v>7</v>
      </c>
      <c r="I12" s="29"/>
      <c r="J12" s="11" t="s">
        <v>6</v>
      </c>
      <c r="K12" s="11" t="s">
        <v>7</v>
      </c>
      <c r="L12" s="86"/>
    </row>
    <row r="13" spans="1:12" ht="15">
      <c r="A13" s="31"/>
      <c r="B13" s="12" t="s">
        <v>8</v>
      </c>
      <c r="C13" s="13" t="s">
        <v>9</v>
      </c>
      <c r="D13" s="14"/>
      <c r="E13" s="14"/>
      <c r="F13" s="15"/>
      <c r="G13" s="16"/>
      <c r="H13" s="16"/>
      <c r="I13" s="2"/>
      <c r="J13" s="16"/>
      <c r="K13" s="16"/>
      <c r="L13" s="86"/>
    </row>
    <row r="14" spans="1:12" s="47" customFormat="1" ht="18" customHeight="1">
      <c r="A14" s="43"/>
      <c r="B14" s="25" t="s">
        <v>10</v>
      </c>
      <c r="C14" s="90" t="s">
        <v>129</v>
      </c>
      <c r="D14" s="62">
        <v>17</v>
      </c>
      <c r="E14" s="44" t="s">
        <v>11</v>
      </c>
      <c r="F14" s="58">
        <v>0</v>
      </c>
      <c r="G14" s="45">
        <f>D14*F14</f>
        <v>0</v>
      </c>
      <c r="H14" s="45" t="s">
        <v>12</v>
      </c>
      <c r="I14" s="45"/>
      <c r="J14" s="45">
        <f aca="true" t="shared" si="0" ref="J14:J16">G14*1.21</f>
        <v>0</v>
      </c>
      <c r="K14" s="45" t="s">
        <v>12</v>
      </c>
      <c r="L14" s="46">
        <f aca="true" t="shared" si="1" ref="L14:L16">J14-G14</f>
        <v>0</v>
      </c>
    </row>
    <row r="15" spans="1:12" s="47" customFormat="1" ht="18" customHeight="1">
      <c r="A15" s="43"/>
      <c r="B15" s="25" t="s">
        <v>13</v>
      </c>
      <c r="C15" s="90" t="s">
        <v>130</v>
      </c>
      <c r="D15" s="62">
        <v>58</v>
      </c>
      <c r="E15" s="48" t="s">
        <v>11</v>
      </c>
      <c r="F15" s="58">
        <v>0</v>
      </c>
      <c r="G15" s="46">
        <f aca="true" t="shared" si="2" ref="G15:G16">D15*F15</f>
        <v>0</v>
      </c>
      <c r="H15" s="46" t="s">
        <v>12</v>
      </c>
      <c r="I15" s="46"/>
      <c r="J15" s="46">
        <f t="shared" si="0"/>
        <v>0</v>
      </c>
      <c r="K15" s="46" t="s">
        <v>12</v>
      </c>
      <c r="L15" s="46">
        <f t="shared" si="1"/>
        <v>0</v>
      </c>
    </row>
    <row r="16" spans="1:12" s="47" customFormat="1" ht="18" customHeight="1">
      <c r="A16" s="43"/>
      <c r="B16" s="25" t="s">
        <v>14</v>
      </c>
      <c r="C16" s="90" t="s">
        <v>131</v>
      </c>
      <c r="D16" s="62">
        <v>29</v>
      </c>
      <c r="E16" s="48" t="s">
        <v>11</v>
      </c>
      <c r="F16" s="58">
        <v>0</v>
      </c>
      <c r="G16" s="46">
        <f t="shared" si="2"/>
        <v>0</v>
      </c>
      <c r="H16" s="46" t="s">
        <v>12</v>
      </c>
      <c r="I16" s="46"/>
      <c r="J16" s="46">
        <f t="shared" si="0"/>
        <v>0</v>
      </c>
      <c r="K16" s="46" t="s">
        <v>12</v>
      </c>
      <c r="L16" s="46">
        <f t="shared" si="1"/>
        <v>0</v>
      </c>
    </row>
    <row r="17" spans="1:12" s="47" customFormat="1" ht="18" customHeight="1">
      <c r="A17" s="43"/>
      <c r="B17" s="25" t="s">
        <v>15</v>
      </c>
      <c r="C17" s="90" t="s">
        <v>132</v>
      </c>
      <c r="D17" s="62">
        <v>54</v>
      </c>
      <c r="E17" s="44" t="s">
        <v>11</v>
      </c>
      <c r="F17" s="58">
        <v>0</v>
      </c>
      <c r="G17" s="45">
        <f>D17*F17</f>
        <v>0</v>
      </c>
      <c r="H17" s="45" t="s">
        <v>12</v>
      </c>
      <c r="I17" s="45"/>
      <c r="J17" s="45">
        <f aca="true" t="shared" si="3" ref="J17:J31">G17*1.21</f>
        <v>0</v>
      </c>
      <c r="K17" s="45" t="s">
        <v>12</v>
      </c>
      <c r="L17" s="46">
        <f aca="true" t="shared" si="4" ref="L17:L20">J17-G17</f>
        <v>0</v>
      </c>
    </row>
    <row r="18" spans="1:12" s="47" customFormat="1" ht="18" customHeight="1">
      <c r="A18" s="43"/>
      <c r="B18" s="25" t="s">
        <v>48</v>
      </c>
      <c r="C18" s="90" t="s">
        <v>133</v>
      </c>
      <c r="D18" s="62">
        <v>40</v>
      </c>
      <c r="E18" s="48" t="s">
        <v>11</v>
      </c>
      <c r="F18" s="58">
        <v>0</v>
      </c>
      <c r="G18" s="46">
        <f aca="true" t="shared" si="5" ref="G18">D18*F18</f>
        <v>0</v>
      </c>
      <c r="H18" s="46" t="s">
        <v>12</v>
      </c>
      <c r="I18" s="46"/>
      <c r="J18" s="46">
        <f aca="true" t="shared" si="6" ref="J18">G18*1.21</f>
        <v>0</v>
      </c>
      <c r="K18" s="46" t="s">
        <v>12</v>
      </c>
      <c r="L18" s="46">
        <f aca="true" t="shared" si="7" ref="L18">J18-G18</f>
        <v>0</v>
      </c>
    </row>
    <row r="19" spans="1:12" s="47" customFormat="1" ht="18" customHeight="1">
      <c r="A19" s="43"/>
      <c r="B19" s="25" t="s">
        <v>49</v>
      </c>
      <c r="C19" s="90" t="s">
        <v>134</v>
      </c>
      <c r="D19" s="62">
        <v>8</v>
      </c>
      <c r="E19" s="48" t="s">
        <v>11</v>
      </c>
      <c r="F19" s="58">
        <v>0</v>
      </c>
      <c r="G19" s="46">
        <f aca="true" t="shared" si="8" ref="G19:G20">D19*F19</f>
        <v>0</v>
      </c>
      <c r="H19" s="46" t="s">
        <v>12</v>
      </c>
      <c r="I19" s="46"/>
      <c r="J19" s="46">
        <f t="shared" si="3"/>
        <v>0</v>
      </c>
      <c r="K19" s="46" t="s">
        <v>12</v>
      </c>
      <c r="L19" s="46">
        <f t="shared" si="4"/>
        <v>0</v>
      </c>
    </row>
    <row r="20" spans="1:12" s="47" customFormat="1" ht="18" customHeight="1">
      <c r="A20" s="43"/>
      <c r="B20" s="25" t="s">
        <v>50</v>
      </c>
      <c r="C20" s="90" t="s">
        <v>135</v>
      </c>
      <c r="D20" s="62">
        <v>19</v>
      </c>
      <c r="E20" s="48" t="s">
        <v>11</v>
      </c>
      <c r="F20" s="58">
        <v>0</v>
      </c>
      <c r="G20" s="46">
        <f t="shared" si="8"/>
        <v>0</v>
      </c>
      <c r="H20" s="46" t="s">
        <v>12</v>
      </c>
      <c r="I20" s="46"/>
      <c r="J20" s="46">
        <f t="shared" si="3"/>
        <v>0</v>
      </c>
      <c r="K20" s="46" t="s">
        <v>12</v>
      </c>
      <c r="L20" s="46">
        <f t="shared" si="4"/>
        <v>0</v>
      </c>
    </row>
    <row r="21" spans="1:12" s="47" customFormat="1" ht="18" customHeight="1">
      <c r="A21" s="43"/>
      <c r="B21" s="25" t="s">
        <v>51</v>
      </c>
      <c r="C21" s="90" t="s">
        <v>136</v>
      </c>
      <c r="D21" s="62">
        <v>3</v>
      </c>
      <c r="E21" s="48" t="s">
        <v>11</v>
      </c>
      <c r="F21" s="58">
        <v>0</v>
      </c>
      <c r="G21" s="46">
        <f aca="true" t="shared" si="9" ref="G21:G32">D21*F21</f>
        <v>0</v>
      </c>
      <c r="H21" s="46" t="s">
        <v>12</v>
      </c>
      <c r="I21" s="46"/>
      <c r="J21" s="46">
        <f aca="true" t="shared" si="10" ref="J21:J32">G21*1.21</f>
        <v>0</v>
      </c>
      <c r="K21" s="46" t="s">
        <v>12</v>
      </c>
      <c r="L21" s="46">
        <f aca="true" t="shared" si="11" ref="L21:L32">J21-G21</f>
        <v>0</v>
      </c>
    </row>
    <row r="22" spans="1:12" s="47" customFormat="1" ht="18" customHeight="1">
      <c r="A22" s="43"/>
      <c r="B22" s="25" t="s">
        <v>59</v>
      </c>
      <c r="C22" s="90" t="s">
        <v>137</v>
      </c>
      <c r="D22" s="62">
        <v>3</v>
      </c>
      <c r="E22" s="48" t="s">
        <v>11</v>
      </c>
      <c r="F22" s="58">
        <v>0</v>
      </c>
      <c r="G22" s="46">
        <f t="shared" si="9"/>
        <v>0</v>
      </c>
      <c r="H22" s="46" t="s">
        <v>12</v>
      </c>
      <c r="I22" s="46"/>
      <c r="J22" s="46">
        <f t="shared" si="3"/>
        <v>0</v>
      </c>
      <c r="K22" s="46" t="s">
        <v>12</v>
      </c>
      <c r="L22" s="46">
        <f t="shared" si="11"/>
        <v>0</v>
      </c>
    </row>
    <row r="23" spans="1:12" s="47" customFormat="1" ht="18" customHeight="1">
      <c r="A23" s="43"/>
      <c r="B23" s="25" t="s">
        <v>60</v>
      </c>
      <c r="C23" s="90" t="s">
        <v>138</v>
      </c>
      <c r="D23" s="62">
        <v>17</v>
      </c>
      <c r="E23" s="48" t="s">
        <v>11</v>
      </c>
      <c r="F23" s="58">
        <v>0</v>
      </c>
      <c r="G23" s="46">
        <f t="shared" si="9"/>
        <v>0</v>
      </c>
      <c r="H23" s="46" t="s">
        <v>12</v>
      </c>
      <c r="I23" s="46"/>
      <c r="J23" s="46">
        <f t="shared" si="3"/>
        <v>0</v>
      </c>
      <c r="K23" s="46" t="s">
        <v>12</v>
      </c>
      <c r="L23" s="46">
        <f t="shared" si="11"/>
        <v>0</v>
      </c>
    </row>
    <row r="24" spans="1:12" s="47" customFormat="1" ht="18" customHeight="1">
      <c r="A24" s="43"/>
      <c r="B24" s="25" t="s">
        <v>63</v>
      </c>
      <c r="C24" s="90" t="s">
        <v>139</v>
      </c>
      <c r="D24" s="62">
        <v>3</v>
      </c>
      <c r="E24" s="48" t="s">
        <v>11</v>
      </c>
      <c r="F24" s="58">
        <v>0</v>
      </c>
      <c r="G24" s="46">
        <f t="shared" si="9"/>
        <v>0</v>
      </c>
      <c r="H24" s="46" t="s">
        <v>12</v>
      </c>
      <c r="I24" s="46"/>
      <c r="J24" s="46">
        <f t="shared" si="10"/>
        <v>0</v>
      </c>
      <c r="K24" s="46" t="s">
        <v>12</v>
      </c>
      <c r="L24" s="46">
        <f t="shared" si="11"/>
        <v>0</v>
      </c>
    </row>
    <row r="25" spans="1:12" s="47" customFormat="1" ht="18" customHeight="1">
      <c r="A25" s="43"/>
      <c r="B25" s="25" t="s">
        <v>64</v>
      </c>
      <c r="C25" s="90" t="s">
        <v>140</v>
      </c>
      <c r="D25" s="62">
        <v>7</v>
      </c>
      <c r="E25" s="48" t="s">
        <v>11</v>
      </c>
      <c r="F25" s="58">
        <v>0</v>
      </c>
      <c r="G25" s="46">
        <f t="shared" si="9"/>
        <v>0</v>
      </c>
      <c r="H25" s="46" t="s">
        <v>12</v>
      </c>
      <c r="I25" s="46"/>
      <c r="J25" s="46">
        <f t="shared" si="3"/>
        <v>0</v>
      </c>
      <c r="K25" s="46" t="s">
        <v>12</v>
      </c>
      <c r="L25" s="46">
        <f t="shared" si="11"/>
        <v>0</v>
      </c>
    </row>
    <row r="26" spans="1:12" s="47" customFormat="1" ht="18" customHeight="1">
      <c r="A26" s="43"/>
      <c r="B26" s="25" t="s">
        <v>65</v>
      </c>
      <c r="C26" s="90" t="s">
        <v>141</v>
      </c>
      <c r="D26" s="62">
        <v>9</v>
      </c>
      <c r="E26" s="48" t="s">
        <v>11</v>
      </c>
      <c r="F26" s="58">
        <v>0</v>
      </c>
      <c r="G26" s="46">
        <f t="shared" si="9"/>
        <v>0</v>
      </c>
      <c r="H26" s="46" t="s">
        <v>12</v>
      </c>
      <c r="I26" s="46"/>
      <c r="J26" s="46">
        <f t="shared" si="3"/>
        <v>0</v>
      </c>
      <c r="K26" s="46" t="s">
        <v>12</v>
      </c>
      <c r="L26" s="46">
        <f t="shared" si="11"/>
        <v>0</v>
      </c>
    </row>
    <row r="27" spans="1:12" s="47" customFormat="1" ht="18" customHeight="1">
      <c r="A27" s="43"/>
      <c r="B27" s="25" t="s">
        <v>71</v>
      </c>
      <c r="C27" s="90" t="s">
        <v>142</v>
      </c>
      <c r="D27" s="62">
        <v>9</v>
      </c>
      <c r="E27" s="48" t="s">
        <v>11</v>
      </c>
      <c r="F27" s="58">
        <v>0</v>
      </c>
      <c r="G27" s="46">
        <f t="shared" si="9"/>
        <v>0</v>
      </c>
      <c r="H27" s="46" t="s">
        <v>12</v>
      </c>
      <c r="I27" s="46"/>
      <c r="J27" s="46">
        <f t="shared" si="10"/>
        <v>0</v>
      </c>
      <c r="K27" s="46" t="s">
        <v>12</v>
      </c>
      <c r="L27" s="46">
        <f t="shared" si="11"/>
        <v>0</v>
      </c>
    </row>
    <row r="28" spans="1:12" s="47" customFormat="1" ht="18" customHeight="1">
      <c r="A28" s="43"/>
      <c r="B28" s="25" t="s">
        <v>72</v>
      </c>
      <c r="C28" s="90" t="s">
        <v>143</v>
      </c>
      <c r="D28" s="62">
        <v>2</v>
      </c>
      <c r="E28" s="48" t="s">
        <v>11</v>
      </c>
      <c r="F28" s="58">
        <v>0</v>
      </c>
      <c r="G28" s="46">
        <f t="shared" si="9"/>
        <v>0</v>
      </c>
      <c r="H28" s="46" t="s">
        <v>12</v>
      </c>
      <c r="I28" s="46"/>
      <c r="J28" s="46">
        <f t="shared" si="3"/>
        <v>0</v>
      </c>
      <c r="K28" s="46" t="s">
        <v>12</v>
      </c>
      <c r="L28" s="46">
        <f t="shared" si="11"/>
        <v>0</v>
      </c>
    </row>
    <row r="29" spans="1:12" s="47" customFormat="1" ht="18" customHeight="1">
      <c r="A29" s="43"/>
      <c r="B29" s="25" t="s">
        <v>73</v>
      </c>
      <c r="C29" s="90" t="s">
        <v>144</v>
      </c>
      <c r="D29" s="62">
        <v>8</v>
      </c>
      <c r="E29" s="48" t="s">
        <v>11</v>
      </c>
      <c r="F29" s="58">
        <v>0</v>
      </c>
      <c r="G29" s="46">
        <f t="shared" si="9"/>
        <v>0</v>
      </c>
      <c r="H29" s="46" t="s">
        <v>12</v>
      </c>
      <c r="I29" s="46"/>
      <c r="J29" s="46">
        <f t="shared" si="3"/>
        <v>0</v>
      </c>
      <c r="K29" s="46" t="s">
        <v>12</v>
      </c>
      <c r="L29" s="46">
        <f t="shared" si="11"/>
        <v>0</v>
      </c>
    </row>
    <row r="30" spans="1:12" s="47" customFormat="1" ht="18" customHeight="1">
      <c r="A30" s="43"/>
      <c r="B30" s="25" t="s">
        <v>74</v>
      </c>
      <c r="C30" s="90" t="s">
        <v>145</v>
      </c>
      <c r="D30" s="62">
        <v>6</v>
      </c>
      <c r="E30" s="48" t="s">
        <v>11</v>
      </c>
      <c r="F30" s="58">
        <v>0</v>
      </c>
      <c r="G30" s="46">
        <f t="shared" si="9"/>
        <v>0</v>
      </c>
      <c r="H30" s="46" t="s">
        <v>12</v>
      </c>
      <c r="I30" s="46"/>
      <c r="J30" s="46">
        <f t="shared" si="10"/>
        <v>0</v>
      </c>
      <c r="K30" s="46" t="s">
        <v>12</v>
      </c>
      <c r="L30" s="46">
        <f t="shared" si="11"/>
        <v>0</v>
      </c>
    </row>
    <row r="31" spans="1:12" s="47" customFormat="1" ht="18" customHeight="1">
      <c r="A31" s="43"/>
      <c r="B31" s="25" t="s">
        <v>75</v>
      </c>
      <c r="C31" s="90" t="s">
        <v>146</v>
      </c>
      <c r="D31" s="62">
        <v>4</v>
      </c>
      <c r="E31" s="48" t="s">
        <v>11</v>
      </c>
      <c r="F31" s="58">
        <v>0</v>
      </c>
      <c r="G31" s="46">
        <f t="shared" si="9"/>
        <v>0</v>
      </c>
      <c r="H31" s="46" t="s">
        <v>12</v>
      </c>
      <c r="I31" s="46"/>
      <c r="J31" s="46">
        <f t="shared" si="3"/>
        <v>0</v>
      </c>
      <c r="K31" s="46" t="s">
        <v>12</v>
      </c>
      <c r="L31" s="46">
        <f t="shared" si="11"/>
        <v>0</v>
      </c>
    </row>
    <row r="32" spans="1:12" s="47" customFormat="1" ht="18" customHeight="1">
      <c r="A32" s="43"/>
      <c r="B32" s="25" t="s">
        <v>76</v>
      </c>
      <c r="C32" s="90" t="s">
        <v>147</v>
      </c>
      <c r="D32" s="62">
        <v>10</v>
      </c>
      <c r="E32" s="48" t="s">
        <v>11</v>
      </c>
      <c r="F32" s="58">
        <v>0</v>
      </c>
      <c r="G32" s="46">
        <f t="shared" si="9"/>
        <v>0</v>
      </c>
      <c r="H32" s="46" t="s">
        <v>12</v>
      </c>
      <c r="I32" s="46"/>
      <c r="J32" s="46">
        <f t="shared" si="10"/>
        <v>0</v>
      </c>
      <c r="K32" s="46" t="s">
        <v>12</v>
      </c>
      <c r="L32" s="46">
        <f t="shared" si="11"/>
        <v>0</v>
      </c>
    </row>
    <row r="33" spans="2:12" ht="15">
      <c r="B33" s="25"/>
      <c r="C33" s="35" t="s">
        <v>125</v>
      </c>
      <c r="D33" s="36">
        <f>SUM(D14:D32)</f>
        <v>306</v>
      </c>
      <c r="E33" s="1"/>
      <c r="F33" s="34"/>
      <c r="G33" s="2"/>
      <c r="H33" s="2"/>
      <c r="I33" s="2"/>
      <c r="J33" s="2"/>
      <c r="K33" s="2"/>
      <c r="L33" s="2"/>
    </row>
    <row r="34" spans="1:12" s="47" customFormat="1" ht="18" customHeight="1">
      <c r="A34" s="43"/>
      <c r="B34" s="25" t="s">
        <v>79</v>
      </c>
      <c r="C34" s="63" t="s">
        <v>67</v>
      </c>
      <c r="D34" s="24">
        <v>59</v>
      </c>
      <c r="E34" s="48" t="s">
        <v>11</v>
      </c>
      <c r="F34" s="49">
        <v>0</v>
      </c>
      <c r="G34" s="46">
        <f>D34*F34</f>
        <v>0</v>
      </c>
      <c r="H34" s="46" t="s">
        <v>12</v>
      </c>
      <c r="I34" s="46"/>
      <c r="J34" s="46">
        <f>G34*1.21</f>
        <v>0</v>
      </c>
      <c r="K34" s="46" t="s">
        <v>12</v>
      </c>
      <c r="L34" s="46">
        <f>J34-G34</f>
        <v>0</v>
      </c>
    </row>
    <row r="35" spans="1:12" s="47" customFormat="1" ht="18" customHeight="1">
      <c r="A35" s="43"/>
      <c r="B35" s="25" t="s">
        <v>80</v>
      </c>
      <c r="C35" s="63" t="s">
        <v>78</v>
      </c>
      <c r="D35" s="24">
        <v>6</v>
      </c>
      <c r="E35" s="48" t="s">
        <v>11</v>
      </c>
      <c r="F35" s="49">
        <v>0</v>
      </c>
      <c r="G35" s="46">
        <f>D35*F35</f>
        <v>0</v>
      </c>
      <c r="H35" s="46" t="s">
        <v>12</v>
      </c>
      <c r="I35" s="46"/>
      <c r="J35" s="46">
        <f>G35*1.21</f>
        <v>0</v>
      </c>
      <c r="K35" s="46" t="s">
        <v>12</v>
      </c>
      <c r="L35" s="46">
        <f>J35-G35</f>
        <v>0</v>
      </c>
    </row>
    <row r="36" spans="1:12" s="47" customFormat="1" ht="18" customHeight="1">
      <c r="A36" s="43"/>
      <c r="B36" s="25" t="s">
        <v>81</v>
      </c>
      <c r="C36" s="63" t="s">
        <v>77</v>
      </c>
      <c r="D36" s="24">
        <v>1657</v>
      </c>
      <c r="E36" s="48" t="s">
        <v>58</v>
      </c>
      <c r="F36" s="49">
        <v>0</v>
      </c>
      <c r="G36" s="46">
        <f aca="true" t="shared" si="12" ref="G36:G43">D36*F36</f>
        <v>0</v>
      </c>
      <c r="H36" s="46" t="s">
        <v>12</v>
      </c>
      <c r="I36" s="46"/>
      <c r="J36" s="46">
        <f>G36*1.21</f>
        <v>0</v>
      </c>
      <c r="K36" s="46" t="s">
        <v>12</v>
      </c>
      <c r="L36" s="46">
        <f>J36-G36</f>
        <v>0</v>
      </c>
    </row>
    <row r="37" spans="1:12" s="47" customFormat="1" ht="18" customHeight="1">
      <c r="A37" s="43"/>
      <c r="B37" s="25" t="s">
        <v>82</v>
      </c>
      <c r="C37" s="63" t="s">
        <v>83</v>
      </c>
      <c r="D37" s="24">
        <v>5</v>
      </c>
      <c r="E37" s="48" t="s">
        <v>11</v>
      </c>
      <c r="F37" s="49">
        <v>0</v>
      </c>
      <c r="G37" s="46">
        <f t="shared" si="12"/>
        <v>0</v>
      </c>
      <c r="H37" s="46" t="s">
        <v>12</v>
      </c>
      <c r="I37" s="46"/>
      <c r="J37" s="46">
        <f aca="true" t="shared" si="13" ref="J37:J43">G37*1.21</f>
        <v>0</v>
      </c>
      <c r="K37" s="46" t="s">
        <v>12</v>
      </c>
      <c r="L37" s="46">
        <f aca="true" t="shared" si="14" ref="L37:L43">J37-G37</f>
        <v>0</v>
      </c>
    </row>
    <row r="38" spans="1:12" s="47" customFormat="1" ht="18" customHeight="1">
      <c r="A38" s="43"/>
      <c r="B38" s="25" t="s">
        <v>88</v>
      </c>
      <c r="C38" s="63" t="s">
        <v>84</v>
      </c>
      <c r="D38" s="24">
        <v>3</v>
      </c>
      <c r="E38" s="48" t="s">
        <v>11</v>
      </c>
      <c r="F38" s="49">
        <v>0</v>
      </c>
      <c r="G38" s="46">
        <f t="shared" si="12"/>
        <v>0</v>
      </c>
      <c r="H38" s="46" t="s">
        <v>12</v>
      </c>
      <c r="I38" s="46"/>
      <c r="J38" s="46">
        <f t="shared" si="13"/>
        <v>0</v>
      </c>
      <c r="K38" s="46" t="s">
        <v>12</v>
      </c>
      <c r="L38" s="46">
        <f t="shared" si="14"/>
        <v>0</v>
      </c>
    </row>
    <row r="39" spans="1:12" s="47" customFormat="1" ht="18" customHeight="1">
      <c r="A39" s="43"/>
      <c r="B39" s="25" t="s">
        <v>89</v>
      </c>
      <c r="C39" s="63" t="s">
        <v>85</v>
      </c>
      <c r="D39" s="24">
        <v>2</v>
      </c>
      <c r="E39" s="48" t="s">
        <v>11</v>
      </c>
      <c r="F39" s="49">
        <v>0</v>
      </c>
      <c r="G39" s="46">
        <f t="shared" si="12"/>
        <v>0</v>
      </c>
      <c r="H39" s="46" t="s">
        <v>12</v>
      </c>
      <c r="I39" s="46"/>
      <c r="J39" s="46">
        <f t="shared" si="13"/>
        <v>0</v>
      </c>
      <c r="K39" s="46" t="s">
        <v>12</v>
      </c>
      <c r="L39" s="46">
        <f t="shared" si="14"/>
        <v>0</v>
      </c>
    </row>
    <row r="40" spans="1:12" s="47" customFormat="1" ht="18" customHeight="1">
      <c r="A40" s="43"/>
      <c r="B40" s="25" t="s">
        <v>90</v>
      </c>
      <c r="C40" s="63" t="s">
        <v>86</v>
      </c>
      <c r="D40" s="24">
        <v>1</v>
      </c>
      <c r="E40" s="48" t="s">
        <v>11</v>
      </c>
      <c r="F40" s="49">
        <v>0</v>
      </c>
      <c r="G40" s="46">
        <f t="shared" si="12"/>
        <v>0</v>
      </c>
      <c r="H40" s="46" t="s">
        <v>12</v>
      </c>
      <c r="I40" s="46"/>
      <c r="J40" s="46">
        <f t="shared" si="13"/>
        <v>0</v>
      </c>
      <c r="K40" s="46" t="s">
        <v>12</v>
      </c>
      <c r="L40" s="46">
        <f t="shared" si="14"/>
        <v>0</v>
      </c>
    </row>
    <row r="41" spans="1:12" s="47" customFormat="1" ht="18" customHeight="1">
      <c r="A41" s="43"/>
      <c r="B41" s="25" t="s">
        <v>91</v>
      </c>
      <c r="C41" s="63" t="s">
        <v>87</v>
      </c>
      <c r="D41" s="24">
        <v>1</v>
      </c>
      <c r="E41" s="48" t="s">
        <v>11</v>
      </c>
      <c r="F41" s="49">
        <v>0</v>
      </c>
      <c r="G41" s="46">
        <f t="shared" si="12"/>
        <v>0</v>
      </c>
      <c r="H41" s="46" t="s">
        <v>12</v>
      </c>
      <c r="I41" s="46"/>
      <c r="J41" s="46">
        <f t="shared" si="13"/>
        <v>0</v>
      </c>
      <c r="K41" s="46" t="s">
        <v>12</v>
      </c>
      <c r="L41" s="46">
        <f t="shared" si="14"/>
        <v>0</v>
      </c>
    </row>
    <row r="42" spans="1:12" s="47" customFormat="1" ht="18" customHeight="1">
      <c r="A42" s="43"/>
      <c r="B42" s="25" t="s">
        <v>96</v>
      </c>
      <c r="C42" s="63" t="s">
        <v>92</v>
      </c>
      <c r="D42" s="24">
        <v>3</v>
      </c>
      <c r="E42" s="48" t="s">
        <v>11</v>
      </c>
      <c r="F42" s="49">
        <v>0</v>
      </c>
      <c r="G42" s="46">
        <f t="shared" si="12"/>
        <v>0</v>
      </c>
      <c r="H42" s="46" t="s">
        <v>12</v>
      </c>
      <c r="I42" s="46"/>
      <c r="J42" s="46">
        <f t="shared" si="13"/>
        <v>0</v>
      </c>
      <c r="K42" s="46" t="s">
        <v>12</v>
      </c>
      <c r="L42" s="46">
        <f t="shared" si="14"/>
        <v>0</v>
      </c>
    </row>
    <row r="43" spans="1:12" s="47" customFormat="1" ht="18" customHeight="1">
      <c r="A43" s="43"/>
      <c r="B43" s="25" t="s">
        <v>97</v>
      </c>
      <c r="C43" s="63" t="s">
        <v>93</v>
      </c>
      <c r="D43" s="24">
        <v>3</v>
      </c>
      <c r="E43" s="48" t="s">
        <v>11</v>
      </c>
      <c r="F43" s="49">
        <v>0</v>
      </c>
      <c r="G43" s="46">
        <f t="shared" si="12"/>
        <v>0</v>
      </c>
      <c r="H43" s="46" t="s">
        <v>12</v>
      </c>
      <c r="I43" s="46"/>
      <c r="J43" s="46">
        <f t="shared" si="13"/>
        <v>0</v>
      </c>
      <c r="K43" s="46" t="s">
        <v>12</v>
      </c>
      <c r="L43" s="46">
        <f t="shared" si="14"/>
        <v>0</v>
      </c>
    </row>
    <row r="44" spans="1:12" s="47" customFormat="1" ht="18" customHeight="1">
      <c r="A44" s="43"/>
      <c r="B44" s="25" t="s">
        <v>98</v>
      </c>
      <c r="C44" s="63" t="s">
        <v>94</v>
      </c>
      <c r="D44" s="24">
        <v>4</v>
      </c>
      <c r="E44" s="48" t="s">
        <v>11</v>
      </c>
      <c r="F44" s="49">
        <v>0</v>
      </c>
      <c r="G44" s="46" t="s">
        <v>12</v>
      </c>
      <c r="H44" s="46">
        <f>F44*D44</f>
        <v>0</v>
      </c>
      <c r="I44" s="46"/>
      <c r="J44" s="46" t="s">
        <v>12</v>
      </c>
      <c r="K44" s="46">
        <f>H44*1.21</f>
        <v>0</v>
      </c>
      <c r="L44" s="46">
        <f>K44-H44</f>
        <v>0</v>
      </c>
    </row>
    <row r="45" spans="1:12" s="47" customFormat="1" ht="18" customHeight="1">
      <c r="A45" s="43"/>
      <c r="B45" s="25" t="s">
        <v>99</v>
      </c>
      <c r="C45" s="63" t="s">
        <v>95</v>
      </c>
      <c r="D45" s="24">
        <v>1</v>
      </c>
      <c r="E45" s="48" t="s">
        <v>11</v>
      </c>
      <c r="F45" s="49">
        <v>0</v>
      </c>
      <c r="G45" s="46" t="s">
        <v>12</v>
      </c>
      <c r="H45" s="46">
        <f aca="true" t="shared" si="15" ref="H45:H51">F45*D45</f>
        <v>0</v>
      </c>
      <c r="I45" s="46"/>
      <c r="J45" s="46" t="s">
        <v>12</v>
      </c>
      <c r="K45" s="46">
        <f aca="true" t="shared" si="16" ref="K45:K51">H45*1.21</f>
        <v>0</v>
      </c>
      <c r="L45" s="46">
        <f aca="true" t="shared" si="17" ref="L45:L51">K45-H45</f>
        <v>0</v>
      </c>
    </row>
    <row r="46" spans="1:12" s="47" customFormat="1" ht="18" customHeight="1">
      <c r="A46" s="43"/>
      <c r="B46" s="25" t="s">
        <v>100</v>
      </c>
      <c r="C46" s="66" t="s">
        <v>103</v>
      </c>
      <c r="D46" s="24">
        <v>20</v>
      </c>
      <c r="E46" s="48" t="s">
        <v>58</v>
      </c>
      <c r="F46" s="49">
        <v>0</v>
      </c>
      <c r="G46" s="46" t="s">
        <v>12</v>
      </c>
      <c r="H46" s="46">
        <f t="shared" si="15"/>
        <v>0</v>
      </c>
      <c r="I46" s="46"/>
      <c r="J46" s="46" t="s">
        <v>12</v>
      </c>
      <c r="K46" s="46">
        <f t="shared" si="16"/>
        <v>0</v>
      </c>
      <c r="L46" s="46">
        <f t="shared" si="17"/>
        <v>0</v>
      </c>
    </row>
    <row r="47" spans="1:12" s="47" customFormat="1" ht="18" customHeight="1">
      <c r="A47" s="43"/>
      <c r="B47" s="25" t="s">
        <v>101</v>
      </c>
      <c r="C47" s="63" t="s">
        <v>104</v>
      </c>
      <c r="D47" s="24">
        <v>11</v>
      </c>
      <c r="E47" s="48" t="s">
        <v>58</v>
      </c>
      <c r="F47" s="49">
        <v>0</v>
      </c>
      <c r="G47" s="46" t="s">
        <v>12</v>
      </c>
      <c r="H47" s="46">
        <f t="shared" si="15"/>
        <v>0</v>
      </c>
      <c r="I47" s="46"/>
      <c r="J47" s="46" t="s">
        <v>12</v>
      </c>
      <c r="K47" s="46">
        <f t="shared" si="16"/>
        <v>0</v>
      </c>
      <c r="L47" s="46">
        <f t="shared" si="17"/>
        <v>0</v>
      </c>
    </row>
    <row r="48" spans="1:12" s="47" customFormat="1" ht="18" customHeight="1">
      <c r="A48" s="43"/>
      <c r="B48" s="25" t="s">
        <v>102</v>
      </c>
      <c r="C48" s="63" t="s">
        <v>105</v>
      </c>
      <c r="D48" s="24">
        <v>3</v>
      </c>
      <c r="E48" s="48" t="s">
        <v>11</v>
      </c>
      <c r="F48" s="49">
        <v>0</v>
      </c>
      <c r="G48" s="46" t="s">
        <v>12</v>
      </c>
      <c r="H48" s="46">
        <f t="shared" si="15"/>
        <v>0</v>
      </c>
      <c r="I48" s="46"/>
      <c r="J48" s="46" t="s">
        <v>12</v>
      </c>
      <c r="K48" s="46">
        <f t="shared" si="16"/>
        <v>0</v>
      </c>
      <c r="L48" s="46">
        <f t="shared" si="17"/>
        <v>0</v>
      </c>
    </row>
    <row r="49" spans="1:12" s="47" customFormat="1" ht="18" customHeight="1">
      <c r="A49" s="43"/>
      <c r="B49" s="25" t="s">
        <v>109</v>
      </c>
      <c r="C49" s="63" t="s">
        <v>106</v>
      </c>
      <c r="D49" s="24">
        <v>3</v>
      </c>
      <c r="E49" s="48" t="s">
        <v>11</v>
      </c>
      <c r="F49" s="49">
        <v>0</v>
      </c>
      <c r="G49" s="46" t="s">
        <v>12</v>
      </c>
      <c r="H49" s="46">
        <f t="shared" si="15"/>
        <v>0</v>
      </c>
      <c r="I49" s="46"/>
      <c r="J49" s="46" t="s">
        <v>12</v>
      </c>
      <c r="K49" s="46">
        <f t="shared" si="16"/>
        <v>0</v>
      </c>
      <c r="L49" s="46">
        <f t="shared" si="17"/>
        <v>0</v>
      </c>
    </row>
    <row r="50" spans="1:12" s="47" customFormat="1" ht="18" customHeight="1">
      <c r="A50" s="43"/>
      <c r="B50" s="25" t="s">
        <v>110</v>
      </c>
      <c r="C50" s="63" t="s">
        <v>107</v>
      </c>
      <c r="D50" s="24">
        <v>5</v>
      </c>
      <c r="E50" s="48" t="s">
        <v>58</v>
      </c>
      <c r="F50" s="49">
        <v>0</v>
      </c>
      <c r="G50" s="46" t="s">
        <v>12</v>
      </c>
      <c r="H50" s="46">
        <f t="shared" si="15"/>
        <v>0</v>
      </c>
      <c r="I50" s="46"/>
      <c r="J50" s="46" t="s">
        <v>12</v>
      </c>
      <c r="K50" s="46">
        <f t="shared" si="16"/>
        <v>0</v>
      </c>
      <c r="L50" s="46">
        <f t="shared" si="17"/>
        <v>0</v>
      </c>
    </row>
    <row r="51" spans="1:12" s="47" customFormat="1" ht="18" customHeight="1">
      <c r="A51" s="43"/>
      <c r="B51" s="25" t="s">
        <v>111</v>
      </c>
      <c r="C51" s="63" t="s">
        <v>108</v>
      </c>
      <c r="D51" s="24">
        <v>5</v>
      </c>
      <c r="E51" s="48" t="s">
        <v>58</v>
      </c>
      <c r="F51" s="49">
        <v>0</v>
      </c>
      <c r="G51" s="46" t="s">
        <v>12</v>
      </c>
      <c r="H51" s="46">
        <f t="shared" si="15"/>
        <v>0</v>
      </c>
      <c r="I51" s="46"/>
      <c r="J51" s="46" t="s">
        <v>12</v>
      </c>
      <c r="K51" s="46">
        <f t="shared" si="16"/>
        <v>0</v>
      </c>
      <c r="L51" s="46">
        <f t="shared" si="17"/>
        <v>0</v>
      </c>
    </row>
    <row r="52" spans="1:12" s="47" customFormat="1" ht="18" customHeight="1">
      <c r="A52" s="43"/>
      <c r="B52" s="61"/>
      <c r="C52" s="63"/>
      <c r="D52" s="24"/>
      <c r="E52" s="48"/>
      <c r="F52" s="48"/>
      <c r="G52" s="46"/>
      <c r="H52" s="46"/>
      <c r="I52" s="46"/>
      <c r="J52" s="46"/>
      <c r="K52" s="46"/>
      <c r="L52" s="46"/>
    </row>
    <row r="53" spans="1:12" ht="15">
      <c r="A53" s="31"/>
      <c r="B53" s="12" t="s">
        <v>17</v>
      </c>
      <c r="C53" s="13" t="s">
        <v>18</v>
      </c>
      <c r="D53" s="14"/>
      <c r="E53" s="14"/>
      <c r="F53" s="14"/>
      <c r="G53" s="16"/>
      <c r="H53" s="16"/>
      <c r="I53" s="2"/>
      <c r="J53" s="16"/>
      <c r="K53" s="16"/>
      <c r="L53" s="16"/>
    </row>
    <row r="54" spans="1:12" s="47" customFormat="1" ht="18" customHeight="1">
      <c r="A54" s="43"/>
      <c r="B54" s="10" t="s">
        <v>19</v>
      </c>
      <c r="C54" s="50" t="s">
        <v>39</v>
      </c>
      <c r="D54" s="48">
        <v>310</v>
      </c>
      <c r="E54" s="48" t="s">
        <v>11</v>
      </c>
      <c r="F54" s="49">
        <v>0</v>
      </c>
      <c r="G54" s="46">
        <f aca="true" t="shared" si="18" ref="G54">D54*F54</f>
        <v>0</v>
      </c>
      <c r="H54" s="46" t="s">
        <v>12</v>
      </c>
      <c r="I54" s="46"/>
      <c r="J54" s="46">
        <f aca="true" t="shared" si="19" ref="J54:J60">G54*1.21</f>
        <v>0</v>
      </c>
      <c r="K54" s="46" t="s">
        <v>12</v>
      </c>
      <c r="L54" s="46">
        <f aca="true" t="shared" si="20" ref="L54:L60">J54-G54</f>
        <v>0</v>
      </c>
    </row>
    <row r="55" spans="1:12" s="47" customFormat="1" ht="18" customHeight="1">
      <c r="A55" s="43"/>
      <c r="B55" s="10" t="s">
        <v>20</v>
      </c>
      <c r="C55" s="50" t="s">
        <v>40</v>
      </c>
      <c r="D55" s="48">
        <v>306</v>
      </c>
      <c r="E55" s="48" t="s">
        <v>11</v>
      </c>
      <c r="F55" s="49">
        <v>0</v>
      </c>
      <c r="G55" s="46">
        <f>D55*F55</f>
        <v>0</v>
      </c>
      <c r="H55" s="46" t="s">
        <v>12</v>
      </c>
      <c r="I55" s="46"/>
      <c r="J55" s="46">
        <f t="shared" si="19"/>
        <v>0</v>
      </c>
      <c r="K55" s="46" t="s">
        <v>12</v>
      </c>
      <c r="L55" s="46">
        <f t="shared" si="20"/>
        <v>0</v>
      </c>
    </row>
    <row r="56" spans="1:12" s="47" customFormat="1" ht="18" customHeight="1">
      <c r="A56" s="43"/>
      <c r="B56" s="10" t="s">
        <v>52</v>
      </c>
      <c r="C56" s="64" t="s">
        <v>68</v>
      </c>
      <c r="D56" s="48">
        <f>D36</f>
        <v>1657</v>
      </c>
      <c r="E56" s="48" t="s">
        <v>58</v>
      </c>
      <c r="F56" s="49">
        <v>0</v>
      </c>
      <c r="G56" s="46">
        <f aca="true" t="shared" si="21" ref="G56">D56*F56</f>
        <v>0</v>
      </c>
      <c r="H56" s="46" t="s">
        <v>12</v>
      </c>
      <c r="I56" s="46"/>
      <c r="J56" s="46">
        <f t="shared" si="19"/>
        <v>0</v>
      </c>
      <c r="K56" s="46" t="s">
        <v>12</v>
      </c>
      <c r="L56" s="46">
        <f t="shared" si="20"/>
        <v>0</v>
      </c>
    </row>
    <row r="57" spans="1:12" s="47" customFormat="1" ht="18" customHeight="1">
      <c r="A57" s="43"/>
      <c r="B57" s="10" t="s">
        <v>57</v>
      </c>
      <c r="C57" s="64" t="s">
        <v>112</v>
      </c>
      <c r="D57" s="48">
        <v>6</v>
      </c>
      <c r="E57" s="48" t="s">
        <v>11</v>
      </c>
      <c r="F57" s="49">
        <v>0</v>
      </c>
      <c r="G57" s="46">
        <f>D57*F57</f>
        <v>0</v>
      </c>
      <c r="H57" s="46" t="s">
        <v>12</v>
      </c>
      <c r="I57" s="46"/>
      <c r="J57" s="46">
        <f t="shared" si="19"/>
        <v>0</v>
      </c>
      <c r="K57" s="46" t="s">
        <v>12</v>
      </c>
      <c r="L57" s="46">
        <f t="shared" si="20"/>
        <v>0</v>
      </c>
    </row>
    <row r="58" spans="1:12" s="47" customFormat="1" ht="18" customHeight="1">
      <c r="A58" s="43"/>
      <c r="B58" s="10" t="s">
        <v>55</v>
      </c>
      <c r="C58" s="50" t="s">
        <v>61</v>
      </c>
      <c r="D58" s="65">
        <v>11</v>
      </c>
      <c r="E58" s="48" t="s">
        <v>11</v>
      </c>
      <c r="F58" s="49">
        <v>0</v>
      </c>
      <c r="G58" s="46">
        <f aca="true" t="shared" si="22" ref="G58:G63">D58*F58</f>
        <v>0</v>
      </c>
      <c r="H58" s="46" t="s">
        <v>12</v>
      </c>
      <c r="I58" s="46"/>
      <c r="J58" s="46">
        <f t="shared" si="19"/>
        <v>0</v>
      </c>
      <c r="K58" s="46" t="s">
        <v>12</v>
      </c>
      <c r="L58" s="46">
        <f t="shared" si="20"/>
        <v>0</v>
      </c>
    </row>
    <row r="59" spans="1:12" s="47" customFormat="1" ht="18" customHeight="1">
      <c r="A59" s="43"/>
      <c r="B59" s="10" t="s">
        <v>62</v>
      </c>
      <c r="C59" s="50" t="s">
        <v>113</v>
      </c>
      <c r="D59" s="65">
        <v>7</v>
      </c>
      <c r="E59" s="48" t="s">
        <v>11</v>
      </c>
      <c r="F59" s="49">
        <v>0</v>
      </c>
      <c r="G59" s="46">
        <f>D59*F59</f>
        <v>0</v>
      </c>
      <c r="H59" s="46" t="s">
        <v>12</v>
      </c>
      <c r="I59" s="45"/>
      <c r="J59" s="46">
        <f t="shared" si="19"/>
        <v>0</v>
      </c>
      <c r="K59" s="46" t="s">
        <v>12</v>
      </c>
      <c r="L59" s="46">
        <f t="shared" si="20"/>
        <v>0</v>
      </c>
    </row>
    <row r="60" spans="1:12" s="47" customFormat="1" ht="58">
      <c r="A60" s="43"/>
      <c r="B60" s="10" t="s">
        <v>116</v>
      </c>
      <c r="C60" s="67" t="s">
        <v>114</v>
      </c>
      <c r="D60" s="65">
        <v>3</v>
      </c>
      <c r="E60" s="48" t="s">
        <v>11</v>
      </c>
      <c r="F60" s="49">
        <v>0</v>
      </c>
      <c r="G60" s="46">
        <f t="shared" si="22"/>
        <v>0</v>
      </c>
      <c r="H60" s="46" t="s">
        <v>12</v>
      </c>
      <c r="I60" s="45"/>
      <c r="J60" s="46">
        <f t="shared" si="19"/>
        <v>0</v>
      </c>
      <c r="K60" s="46" t="s">
        <v>12</v>
      </c>
      <c r="L60" s="46">
        <f t="shared" si="20"/>
        <v>0</v>
      </c>
    </row>
    <row r="61" spans="1:12" s="47" customFormat="1" ht="15">
      <c r="A61" s="43"/>
      <c r="B61" s="10" t="s">
        <v>117</v>
      </c>
      <c r="C61" s="68" t="s">
        <v>115</v>
      </c>
      <c r="D61" s="65">
        <v>11</v>
      </c>
      <c r="E61" s="48" t="s">
        <v>58</v>
      </c>
      <c r="F61" s="49">
        <v>0</v>
      </c>
      <c r="G61" s="46" t="s">
        <v>12</v>
      </c>
      <c r="H61" s="46">
        <f>F61*D61</f>
        <v>0</v>
      </c>
      <c r="I61" s="45"/>
      <c r="J61" s="45" t="s">
        <v>12</v>
      </c>
      <c r="K61" s="46">
        <f>H61*1.21</f>
        <v>0</v>
      </c>
      <c r="L61" s="46">
        <f>K61-H61</f>
        <v>0</v>
      </c>
    </row>
    <row r="62" spans="1:12" s="47" customFormat="1" ht="29">
      <c r="A62" s="43"/>
      <c r="B62" s="10" t="s">
        <v>118</v>
      </c>
      <c r="C62" s="67" t="s">
        <v>127</v>
      </c>
      <c r="D62" s="65">
        <v>5</v>
      </c>
      <c r="E62" s="48" t="s">
        <v>58</v>
      </c>
      <c r="F62" s="49">
        <v>0</v>
      </c>
      <c r="G62" s="46" t="s">
        <v>12</v>
      </c>
      <c r="H62" s="46">
        <f>F62*D62</f>
        <v>0</v>
      </c>
      <c r="I62" s="45"/>
      <c r="J62" s="46" t="s">
        <v>12</v>
      </c>
      <c r="K62" s="46">
        <f>H62*1.21</f>
        <v>0</v>
      </c>
      <c r="L62" s="46">
        <f>K62-H62</f>
        <v>0</v>
      </c>
    </row>
    <row r="63" spans="1:12" s="47" customFormat="1" ht="18" customHeight="1">
      <c r="A63" s="43"/>
      <c r="B63" s="10" t="s">
        <v>119</v>
      </c>
      <c r="C63" s="50" t="s">
        <v>70</v>
      </c>
      <c r="D63" s="65">
        <v>5</v>
      </c>
      <c r="E63" s="48" t="s">
        <v>11</v>
      </c>
      <c r="F63" s="49">
        <v>0</v>
      </c>
      <c r="G63" s="45">
        <f t="shared" si="22"/>
        <v>0</v>
      </c>
      <c r="H63" s="46" t="s">
        <v>12</v>
      </c>
      <c r="I63" s="45"/>
      <c r="J63" s="45">
        <f aca="true" t="shared" si="23" ref="J63">G63*1.21</f>
        <v>0</v>
      </c>
      <c r="K63" s="46" t="s">
        <v>12</v>
      </c>
      <c r="L63" s="46">
        <f aca="true" t="shared" si="24" ref="L63">J63-G63</f>
        <v>0</v>
      </c>
    </row>
    <row r="64" spans="1:12" s="47" customFormat="1" ht="18" customHeight="1">
      <c r="A64" s="43"/>
      <c r="B64" s="10" t="s">
        <v>120</v>
      </c>
      <c r="C64" s="50" t="s">
        <v>66</v>
      </c>
      <c r="D64" s="48">
        <v>1</v>
      </c>
      <c r="E64" s="48" t="s">
        <v>16</v>
      </c>
      <c r="F64" s="49">
        <v>0</v>
      </c>
      <c r="G64" s="45" t="s">
        <v>12</v>
      </c>
      <c r="H64" s="45">
        <f>D64*F64</f>
        <v>0</v>
      </c>
      <c r="I64" s="45"/>
      <c r="J64" s="45" t="s">
        <v>12</v>
      </c>
      <c r="K64" s="45">
        <f>H64*1.21</f>
        <v>0</v>
      </c>
      <c r="L64" s="46">
        <f>K64-H64</f>
        <v>0</v>
      </c>
    </row>
    <row r="65" spans="1:12" ht="15">
      <c r="A65" s="31"/>
      <c r="B65" s="10"/>
      <c r="C65" s="60"/>
      <c r="D65" s="1"/>
      <c r="E65" s="1"/>
      <c r="F65" s="69"/>
      <c r="G65" s="2"/>
      <c r="H65" s="2"/>
      <c r="I65" s="2"/>
      <c r="J65" s="2"/>
      <c r="K65" s="2"/>
      <c r="L65" s="2"/>
    </row>
    <row r="66" spans="1:12" ht="15">
      <c r="A66" s="31"/>
      <c r="B66" s="12" t="s">
        <v>21</v>
      </c>
      <c r="C66" s="13" t="s">
        <v>22</v>
      </c>
      <c r="D66" s="14"/>
      <c r="E66" s="14"/>
      <c r="F66" s="17"/>
      <c r="G66" s="16"/>
      <c r="H66" s="16"/>
      <c r="I66" s="2"/>
      <c r="J66" s="16"/>
      <c r="K66" s="16"/>
      <c r="L66" s="16"/>
    </row>
    <row r="67" spans="1:12" s="47" customFormat="1" ht="18" customHeight="1">
      <c r="A67" s="43"/>
      <c r="B67" s="48" t="s">
        <v>23</v>
      </c>
      <c r="C67" s="50" t="s">
        <v>41</v>
      </c>
      <c r="D67" s="48">
        <f>(D55/2)</f>
        <v>153</v>
      </c>
      <c r="E67" s="48" t="s">
        <v>26</v>
      </c>
      <c r="F67" s="51">
        <v>0</v>
      </c>
      <c r="G67" s="46">
        <f aca="true" t="shared" si="25" ref="G67:G68">D67*F67</f>
        <v>0</v>
      </c>
      <c r="H67" s="46" t="s">
        <v>12</v>
      </c>
      <c r="I67" s="46"/>
      <c r="J67" s="46">
        <f aca="true" t="shared" si="26" ref="J67:J69">G67*1.21</f>
        <v>0</v>
      </c>
      <c r="K67" s="46" t="s">
        <v>12</v>
      </c>
      <c r="L67" s="46">
        <f aca="true" t="shared" si="27" ref="L67:L69">J67-G67</f>
        <v>0</v>
      </c>
    </row>
    <row r="68" spans="1:12" s="47" customFormat="1" ht="18" customHeight="1">
      <c r="A68" s="43"/>
      <c r="B68" s="48" t="s">
        <v>24</v>
      </c>
      <c r="C68" s="50" t="s">
        <v>53</v>
      </c>
      <c r="D68" s="48">
        <f>D33</f>
        <v>306</v>
      </c>
      <c r="E68" s="48" t="s">
        <v>11</v>
      </c>
      <c r="F68" s="51">
        <v>0</v>
      </c>
      <c r="G68" s="46">
        <f t="shared" si="25"/>
        <v>0</v>
      </c>
      <c r="H68" s="46" t="s">
        <v>12</v>
      </c>
      <c r="I68" s="46"/>
      <c r="J68" s="46">
        <f t="shared" si="26"/>
        <v>0</v>
      </c>
      <c r="K68" s="46" t="s">
        <v>12</v>
      </c>
      <c r="L68" s="46">
        <f t="shared" si="27"/>
        <v>0</v>
      </c>
    </row>
    <row r="69" spans="1:12" s="47" customFormat="1" ht="18" customHeight="1">
      <c r="A69" s="43"/>
      <c r="B69" s="48" t="s">
        <v>54</v>
      </c>
      <c r="C69" s="50" t="s">
        <v>42</v>
      </c>
      <c r="D69" s="48">
        <v>5</v>
      </c>
      <c r="E69" s="48" t="s">
        <v>11</v>
      </c>
      <c r="F69" s="51">
        <v>0</v>
      </c>
      <c r="G69" s="46">
        <f aca="true" t="shared" si="28" ref="G69">D69*F69</f>
        <v>0</v>
      </c>
      <c r="H69" s="46" t="s">
        <v>12</v>
      </c>
      <c r="I69" s="46"/>
      <c r="J69" s="46">
        <f t="shared" si="26"/>
        <v>0</v>
      </c>
      <c r="K69" s="46" t="s">
        <v>12</v>
      </c>
      <c r="L69" s="46">
        <f t="shared" si="27"/>
        <v>0</v>
      </c>
    </row>
    <row r="70" spans="1:12" s="47" customFormat="1" ht="18" customHeight="1">
      <c r="A70" s="43"/>
      <c r="B70" s="48" t="s">
        <v>25</v>
      </c>
      <c r="C70" s="50" t="s">
        <v>56</v>
      </c>
      <c r="D70" s="48">
        <v>1</v>
      </c>
      <c r="E70" s="48" t="s">
        <v>16</v>
      </c>
      <c r="F70" s="51">
        <v>0</v>
      </c>
      <c r="G70" s="45" t="s">
        <v>12</v>
      </c>
      <c r="H70" s="45">
        <f>D70*F70</f>
        <v>0</v>
      </c>
      <c r="I70" s="45"/>
      <c r="J70" s="45" t="s">
        <v>12</v>
      </c>
      <c r="K70" s="45">
        <f>H70*1.21</f>
        <v>0</v>
      </c>
      <c r="L70" s="46">
        <f>K70-H70</f>
        <v>0</v>
      </c>
    </row>
    <row r="71" spans="1:12" s="47" customFormat="1" ht="18" customHeight="1">
      <c r="A71" s="43"/>
      <c r="B71" s="48" t="s">
        <v>123</v>
      </c>
      <c r="C71" s="60" t="s">
        <v>121</v>
      </c>
      <c r="D71" s="48">
        <v>1</v>
      </c>
      <c r="E71" s="1" t="s">
        <v>16</v>
      </c>
      <c r="F71" s="51">
        <v>0</v>
      </c>
      <c r="G71" s="45" t="s">
        <v>12</v>
      </c>
      <c r="H71" s="46">
        <f>F71*D71</f>
        <v>0</v>
      </c>
      <c r="I71" s="46"/>
      <c r="J71" s="46" t="s">
        <v>12</v>
      </c>
      <c r="K71" s="46">
        <f>H71*1.21</f>
        <v>0</v>
      </c>
      <c r="L71" s="46">
        <f>K71-H71</f>
        <v>0</v>
      </c>
    </row>
    <row r="72" spans="1:12" s="47" customFormat="1" ht="18" customHeight="1">
      <c r="A72" s="43"/>
      <c r="B72" s="48" t="s">
        <v>124</v>
      </c>
      <c r="C72" s="60" t="s">
        <v>122</v>
      </c>
      <c r="D72" s="48">
        <v>1</v>
      </c>
      <c r="E72" s="1" t="s">
        <v>16</v>
      </c>
      <c r="F72" s="51">
        <v>0</v>
      </c>
      <c r="G72" s="45" t="s">
        <v>12</v>
      </c>
      <c r="H72" s="46">
        <f>F72*D72</f>
        <v>0</v>
      </c>
      <c r="I72" s="46"/>
      <c r="J72" s="46" t="s">
        <v>12</v>
      </c>
      <c r="K72" s="46">
        <f>H72*1.21</f>
        <v>0</v>
      </c>
      <c r="L72" s="46">
        <f>K72-H72</f>
        <v>0</v>
      </c>
    </row>
    <row r="73" spans="1:12" ht="15">
      <c r="A73" s="31"/>
      <c r="B73" s="18" t="s">
        <v>27</v>
      </c>
      <c r="C73" s="19">
        <f>SUM(G14:H72)</f>
        <v>0</v>
      </c>
      <c r="D73" s="13"/>
      <c r="E73" s="13"/>
      <c r="F73" s="20"/>
      <c r="G73" s="19">
        <f>SUM(G14:G72)</f>
        <v>0</v>
      </c>
      <c r="H73" s="19">
        <f>SUM(H14:H72)</f>
        <v>0</v>
      </c>
      <c r="I73" s="30"/>
      <c r="J73" s="19">
        <f>SUM(J14:J72)</f>
        <v>0</v>
      </c>
      <c r="K73" s="19">
        <f>SUM(K14:K72)</f>
        <v>0</v>
      </c>
      <c r="L73" s="19">
        <f>SUM(L14:L72)</f>
        <v>0</v>
      </c>
    </row>
    <row r="74" spans="1:12" ht="15">
      <c r="A74" s="31"/>
      <c r="B74" s="9"/>
      <c r="C74" s="6"/>
      <c r="D74" s="3"/>
      <c r="E74" s="3"/>
      <c r="F74" s="4"/>
      <c r="G74" s="5"/>
      <c r="H74" s="5"/>
      <c r="I74" s="5"/>
      <c r="J74" s="5"/>
      <c r="K74" s="5"/>
      <c r="L74" s="5"/>
    </row>
    <row r="75" spans="1:12" ht="15">
      <c r="A75" s="31"/>
      <c r="B75" s="18"/>
      <c r="C75" s="21" t="s">
        <v>28</v>
      </c>
      <c r="D75" s="22"/>
      <c r="E75" s="22" t="s">
        <v>29</v>
      </c>
      <c r="F75" s="23" t="s">
        <v>30</v>
      </c>
      <c r="G75" s="22" t="s">
        <v>31</v>
      </c>
      <c r="H75" s="22" t="s">
        <v>32</v>
      </c>
      <c r="I75" s="26"/>
      <c r="J75" s="27"/>
      <c r="K75" s="41" t="s">
        <v>47</v>
      </c>
      <c r="L75" s="42"/>
    </row>
    <row r="76" spans="1:12" s="47" customFormat="1" ht="18" customHeight="1">
      <c r="A76" s="43"/>
      <c r="B76" s="10" t="s">
        <v>33</v>
      </c>
      <c r="C76" s="52" t="s">
        <v>34</v>
      </c>
      <c r="D76" s="48"/>
      <c r="E76" s="48"/>
      <c r="F76" s="53">
        <f>C73</f>
        <v>0</v>
      </c>
      <c r="G76" s="46">
        <f>H76-F76</f>
        <v>0</v>
      </c>
      <c r="H76" s="46">
        <f>F76*1.21</f>
        <v>0</v>
      </c>
      <c r="I76" s="54"/>
      <c r="J76" s="55"/>
      <c r="K76" s="88"/>
      <c r="L76" s="89"/>
    </row>
    <row r="77" spans="1:12" s="47" customFormat="1" ht="18" customHeight="1">
      <c r="A77" s="43"/>
      <c r="B77" s="10" t="s">
        <v>35</v>
      </c>
      <c r="C77" s="52" t="s">
        <v>36</v>
      </c>
      <c r="D77" s="52"/>
      <c r="E77" s="56" t="e">
        <f>F77/F76</f>
        <v>#DIV/0!</v>
      </c>
      <c r="F77" s="57">
        <f>G73</f>
        <v>0</v>
      </c>
      <c r="G77" s="46">
        <f>H77-F77</f>
        <v>0</v>
      </c>
      <c r="H77" s="46">
        <f aca="true" t="shared" si="29" ref="H77:H78">F77*1.21</f>
        <v>0</v>
      </c>
      <c r="I77" s="54"/>
      <c r="J77" s="55"/>
      <c r="K77" s="88"/>
      <c r="L77" s="89"/>
    </row>
    <row r="78" spans="1:12" s="47" customFormat="1" ht="18" customHeight="1">
      <c r="A78" s="43"/>
      <c r="B78" s="10" t="s">
        <v>37</v>
      </c>
      <c r="C78" s="52" t="s">
        <v>38</v>
      </c>
      <c r="D78" s="52"/>
      <c r="E78" s="56" t="e">
        <f>F78/F76</f>
        <v>#DIV/0!</v>
      </c>
      <c r="F78" s="57">
        <f>H73</f>
        <v>0</v>
      </c>
      <c r="G78" s="46">
        <f>H78-F78</f>
        <v>0</v>
      </c>
      <c r="H78" s="46">
        <f t="shared" si="29"/>
        <v>0</v>
      </c>
      <c r="I78" s="54"/>
      <c r="J78" s="55"/>
      <c r="K78" s="70"/>
      <c r="L78" s="71"/>
    </row>
    <row r="79" spans="1:12" ht="15">
      <c r="A79" s="31"/>
      <c r="B79" s="40"/>
      <c r="C79" s="37"/>
      <c r="D79" s="37"/>
      <c r="E79" s="38"/>
      <c r="F79" s="39"/>
      <c r="G79" s="5"/>
      <c r="H79" s="5"/>
      <c r="I79" s="27"/>
      <c r="J79" s="27"/>
      <c r="K79" s="27"/>
      <c r="L79" s="27"/>
    </row>
    <row r="80" spans="1:12" ht="15">
      <c r="A80" s="31"/>
      <c r="B80" s="9"/>
      <c r="C80" s="7"/>
      <c r="D80" s="3"/>
      <c r="E80" s="3"/>
      <c r="F80" s="4"/>
      <c r="G80" s="5"/>
      <c r="H80" s="5"/>
      <c r="I80" s="5"/>
      <c r="J80" s="5"/>
      <c r="K80" s="5"/>
      <c r="L80" s="5"/>
    </row>
    <row r="83" ht="15">
      <c r="G83" s="59"/>
    </row>
    <row r="84" ht="15">
      <c r="J84" s="59"/>
    </row>
    <row r="85" ht="15">
      <c r="J85" s="59"/>
    </row>
    <row r="86" ht="15">
      <c r="F86" s="59"/>
    </row>
  </sheetData>
  <mergeCells count="14">
    <mergeCell ref="K78:L78"/>
    <mergeCell ref="B2:C6"/>
    <mergeCell ref="D2:E3"/>
    <mergeCell ref="D5:F6"/>
    <mergeCell ref="B10:L10"/>
    <mergeCell ref="B11:B12"/>
    <mergeCell ref="C11:C12"/>
    <mergeCell ref="D11:D12"/>
    <mergeCell ref="E11:E12"/>
    <mergeCell ref="F11:H11"/>
    <mergeCell ref="J11:K11"/>
    <mergeCell ref="L11:L13"/>
    <mergeCell ref="L2:L3"/>
    <mergeCell ref="K76:L77"/>
  </mergeCells>
  <printOptions/>
  <pageMargins left="0.7" right="0.7" top="0.53" bottom="0.54" header="0.3" footer="0.3"/>
  <pageSetup fitToHeight="0" fitToWidth="1" horizontalDpi="360" verticalDpi="36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2023-05-10T11:30:28Z</dcterms:modified>
  <cp:category/>
  <cp:version/>
  <cp:contentType/>
  <cp:contentStatus/>
</cp:coreProperties>
</file>