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OU231 - Demolice obj. č...." sheetId="2" r:id="rId2"/>
    <sheet name="ROU2321 - Budova - staveb..." sheetId="3" r:id="rId3"/>
    <sheet name="ROU2322 - Zdravotechnika" sheetId="4" r:id="rId4"/>
    <sheet name="ROU2323 - Zařízení pro vy..." sheetId="5" r:id="rId5"/>
    <sheet name="ROU23241 - Elektroinstalace" sheetId="6" r:id="rId6"/>
    <sheet name="ROU23242 - Rozvodnice" sheetId="7" r:id="rId7"/>
    <sheet name="ROU23243 - Bleskosvod" sheetId="8" r:id="rId8"/>
    <sheet name="ROU23244 - DDS Audio" sheetId="9" r:id="rId9"/>
    <sheet name="ROU23245 - SK" sheetId="10" r:id="rId10"/>
    <sheet name="ROU23246 - CCTV" sheetId="11" r:id="rId11"/>
    <sheet name="ROU2325 - Vzduchotechnika..." sheetId="12" r:id="rId12"/>
    <sheet name="ROU2326 - Měření a regulace" sheetId="13" r:id="rId13"/>
    <sheet name="ROU2327 - Přípojka vody, ..." sheetId="14" r:id="rId14"/>
    <sheet name="ROU2328 - Retenční nádrž" sheetId="15" r:id="rId15"/>
    <sheet name="ROU2329 - Vrty pro TČ" sheetId="16" r:id="rId16"/>
    <sheet name="ROU2330 - FVE" sheetId="17" r:id="rId17"/>
    <sheet name="ROU2331 - Sgrafito + soch..." sheetId="18" r:id="rId18"/>
    <sheet name="ROU2332 - Ostrůvek zeleně..." sheetId="19" r:id="rId19"/>
    <sheet name="ROU2333 - Sadové úpravy" sheetId="20" r:id="rId20"/>
    <sheet name="ROU2334 - Oplocení" sheetId="21" r:id="rId21"/>
    <sheet name="ROU233 - Komunikace  a zp..." sheetId="22" r:id="rId22"/>
    <sheet name="ROU234 - VRN" sheetId="23" r:id="rId23"/>
    <sheet name="Pokyny pro vyplnění" sheetId="24" r:id="rId24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'ROU231 - Demolice obj. č....'!$C$83:$K$321</definedName>
    <definedName name="_xlnm.Print_Area" localSheetId="1">'ROU231 - Demolice obj. č....'!$C$4:$J$39,'ROU231 - Demolice obj. č....'!$C$45:$J$65,'ROU231 - Demolice obj. č....'!$C$71:$K$321</definedName>
    <definedName name="_xlnm.Print_Titles" localSheetId="1">'ROU231 - Demolice obj. č....'!$83:$83</definedName>
    <definedName name="_xlnm._FilterDatabase" localSheetId="2" hidden="1">'ROU2321 - Budova - staveb...'!$C$113:$K$4326</definedName>
    <definedName name="_xlnm.Print_Area" localSheetId="2">'ROU2321 - Budova - staveb...'!$C$4:$J$41,'ROU2321 - Budova - staveb...'!$C$47:$J$93,'ROU2321 - Budova - staveb...'!$C$99:$K$4326</definedName>
    <definedName name="_xlnm.Print_Titles" localSheetId="2">'ROU2321 - Budova - staveb...'!$113:$113</definedName>
    <definedName name="_xlnm._FilterDatabase" localSheetId="3" hidden="1">'ROU2322 - Zdravotechnika'!$C$91:$K$282</definedName>
    <definedName name="_xlnm.Print_Area" localSheetId="3">'ROU2322 - Zdravotechnika'!$C$4:$J$41,'ROU2322 - Zdravotechnika'!$C$47:$J$71,'ROU2322 - Zdravotechnika'!$C$77:$K$282</definedName>
    <definedName name="_xlnm.Print_Titles" localSheetId="3">'ROU2322 - Zdravotechnika'!$91:$91</definedName>
    <definedName name="_xlnm._FilterDatabase" localSheetId="4" hidden="1">'ROU2323 - Zařízení pro vy...'!$C$93:$K$272</definedName>
    <definedName name="_xlnm.Print_Area" localSheetId="4">'ROU2323 - Zařízení pro vy...'!$C$4:$J$41,'ROU2323 - Zařízení pro vy...'!$C$47:$J$73,'ROU2323 - Zařízení pro vy...'!$C$79:$K$272</definedName>
    <definedName name="_xlnm.Print_Titles" localSheetId="4">'ROU2323 - Zařízení pro vy...'!$93:$93</definedName>
    <definedName name="_xlnm._FilterDatabase" localSheetId="5" hidden="1">'ROU23241 - Elektroinstalace'!$C$111:$K$250</definedName>
    <definedName name="_xlnm.Print_Area" localSheetId="5">'ROU23241 - Elektroinstalace'!$C$4:$J$43,'ROU23241 - Elektroinstalace'!$C$49:$J$89,'ROU23241 - Elektroinstalace'!$C$95:$K$250</definedName>
    <definedName name="_xlnm.Print_Titles" localSheetId="5">'ROU23241 - Elektroinstalace'!$111:$111</definedName>
    <definedName name="_xlnm._FilterDatabase" localSheetId="6" hidden="1">'ROU23242 - Rozvodnice'!$C$118:$K$454</definedName>
    <definedName name="_xlnm.Print_Area" localSheetId="6">'ROU23242 - Rozvodnice'!$C$4:$J$43,'ROU23242 - Rozvodnice'!$C$49:$J$96,'ROU23242 - Rozvodnice'!$C$102:$K$454</definedName>
    <definedName name="_xlnm.Print_Titles" localSheetId="6">'ROU23242 - Rozvodnice'!$118:$118</definedName>
    <definedName name="_xlnm._FilterDatabase" localSheetId="7" hidden="1">'ROU23243 - Bleskosvod'!$C$92:$K$116</definedName>
    <definedName name="_xlnm.Print_Area" localSheetId="7">'ROU23243 - Bleskosvod'!$C$4:$J$43,'ROU23243 - Bleskosvod'!$C$49:$J$70,'ROU23243 - Bleskosvod'!$C$76:$K$116</definedName>
    <definedName name="_xlnm.Print_Titles" localSheetId="7">'ROU23243 - Bleskosvod'!$92:$92</definedName>
    <definedName name="_xlnm._FilterDatabase" localSheetId="8" hidden="1">'ROU23244 - DDS Audio'!$C$95:$K$124</definedName>
    <definedName name="_xlnm.Print_Area" localSheetId="8">'ROU23244 - DDS Audio'!$C$4:$J$43,'ROU23244 - DDS Audio'!$C$49:$J$73,'ROU23244 - DDS Audio'!$C$79:$K$124</definedName>
    <definedName name="_xlnm.Print_Titles" localSheetId="8">'ROU23244 - DDS Audio'!$95:$95</definedName>
    <definedName name="_xlnm._FilterDatabase" localSheetId="9" hidden="1">'ROU23245 - SK'!$C$95:$K$126</definedName>
    <definedName name="_xlnm.Print_Area" localSheetId="9">'ROU23245 - SK'!$C$4:$J$43,'ROU23245 - SK'!$C$49:$J$73,'ROU23245 - SK'!$C$79:$K$126</definedName>
    <definedName name="_xlnm.Print_Titles" localSheetId="9">'ROU23245 - SK'!$95:$95</definedName>
    <definedName name="_xlnm._FilterDatabase" localSheetId="10" hidden="1">'ROU23246 - CCTV'!$C$93:$K$103</definedName>
    <definedName name="_xlnm.Print_Area" localSheetId="10">'ROU23246 - CCTV'!$C$4:$J$43,'ROU23246 - CCTV'!$C$49:$J$71,'ROU23246 - CCTV'!$C$77:$K$103</definedName>
    <definedName name="_xlnm.Print_Titles" localSheetId="10">'ROU23246 - CCTV'!$93:$93</definedName>
    <definedName name="_xlnm._FilterDatabase" localSheetId="11" hidden="1">'ROU2325 - Vzduchotechnika...'!$C$114:$K$480</definedName>
    <definedName name="_xlnm.Print_Area" localSheetId="11">'ROU2325 - Vzduchotechnika...'!$C$4:$J$41,'ROU2325 - Vzduchotechnika...'!$C$47:$J$94,'ROU2325 - Vzduchotechnika...'!$C$100:$K$480</definedName>
    <definedName name="_xlnm.Print_Titles" localSheetId="11">'ROU2325 - Vzduchotechnika...'!$114:$114</definedName>
    <definedName name="_xlnm._FilterDatabase" localSheetId="12" hidden="1">'ROU2326 - Měření a regulace'!$C$90:$K$181</definedName>
    <definedName name="_xlnm.Print_Area" localSheetId="12">'ROU2326 - Měření a regulace'!$C$4:$J$41,'ROU2326 - Měření a regulace'!$C$47:$J$70,'ROU2326 - Měření a regulace'!$C$76:$K$181</definedName>
    <definedName name="_xlnm.Print_Titles" localSheetId="12">'ROU2326 - Měření a regulace'!$90:$90</definedName>
    <definedName name="_xlnm._FilterDatabase" localSheetId="13" hidden="1">'ROU2327 - Přípojka vody, ...'!$C$93:$K$151</definedName>
    <definedName name="_xlnm.Print_Area" localSheetId="13">'ROU2327 - Přípojka vody, ...'!$C$4:$J$41,'ROU2327 - Přípojka vody, ...'!$C$47:$J$73,'ROU2327 - Přípojka vody, ...'!$C$79:$K$151</definedName>
    <definedName name="_xlnm.Print_Titles" localSheetId="13">'ROU2327 - Přípojka vody, ...'!$93:$93</definedName>
    <definedName name="_xlnm._FilterDatabase" localSheetId="14" hidden="1">'ROU2328 - Retenční nádrž'!$C$89:$K$136</definedName>
    <definedName name="_xlnm.Print_Area" localSheetId="14">'ROU2328 - Retenční nádrž'!$C$4:$J$41,'ROU2328 - Retenční nádrž'!$C$47:$J$69,'ROU2328 - Retenční nádrž'!$C$75:$K$136</definedName>
    <definedName name="_xlnm.Print_Titles" localSheetId="14">'ROU2328 - Retenční nádrž'!$89:$89</definedName>
    <definedName name="_xlnm._FilterDatabase" localSheetId="15" hidden="1">'ROU2329 - Vrty pro TČ'!$C$91:$K$157</definedName>
    <definedName name="_xlnm.Print_Area" localSheetId="15">'ROU2329 - Vrty pro TČ'!$C$4:$J$41,'ROU2329 - Vrty pro TČ'!$C$47:$J$71,'ROU2329 - Vrty pro TČ'!$C$77:$K$157</definedName>
    <definedName name="_xlnm.Print_Titles" localSheetId="15">'ROU2329 - Vrty pro TČ'!$91:$91</definedName>
    <definedName name="_xlnm._FilterDatabase" localSheetId="16" hidden="1">'ROU2330 - FVE'!$C$86:$K$102</definedName>
    <definedName name="_xlnm.Print_Area" localSheetId="16">'ROU2330 - FVE'!$C$4:$J$41,'ROU2330 - FVE'!$C$47:$J$66,'ROU2330 - FVE'!$C$72:$K$102</definedName>
    <definedName name="_xlnm.Print_Titles" localSheetId="16">'ROU2330 - FVE'!$86:$86</definedName>
    <definedName name="_xlnm._FilterDatabase" localSheetId="17" hidden="1">'ROU2331 - Sgrafito + soch...'!$C$87:$K$97</definedName>
    <definedName name="_xlnm.Print_Area" localSheetId="17">'ROU2331 - Sgrafito + soch...'!$C$4:$J$41,'ROU2331 - Sgrafito + soch...'!$C$47:$J$67,'ROU2331 - Sgrafito + soch...'!$C$73:$K$97</definedName>
    <definedName name="_xlnm.Print_Titles" localSheetId="17">'ROU2331 - Sgrafito + soch...'!$87:$87</definedName>
    <definedName name="_xlnm._FilterDatabase" localSheetId="18" hidden="1">'ROU2332 - Ostrůvek zeleně...'!$C$94:$K$231</definedName>
    <definedName name="_xlnm.Print_Area" localSheetId="18">'ROU2332 - Ostrůvek zeleně...'!$C$4:$J$41,'ROU2332 - Ostrůvek zeleně...'!$C$47:$J$74,'ROU2332 - Ostrůvek zeleně...'!$C$80:$K$231</definedName>
    <definedName name="_xlnm.Print_Titles" localSheetId="18">'ROU2332 - Ostrůvek zeleně...'!$94:$94</definedName>
    <definedName name="_xlnm._FilterDatabase" localSheetId="19" hidden="1">'ROU2333 - Sadové úpravy'!$C$87:$K$202</definedName>
    <definedName name="_xlnm.Print_Area" localSheetId="19">'ROU2333 - Sadové úpravy'!$C$4:$J$41,'ROU2333 - Sadové úpravy'!$C$47:$J$67,'ROU2333 - Sadové úpravy'!$C$73:$K$202</definedName>
    <definedName name="_xlnm.Print_Titles" localSheetId="19">'ROU2333 - Sadové úpravy'!$87:$87</definedName>
    <definedName name="_xlnm._FilterDatabase" localSheetId="20" hidden="1">'ROU2334 - Oplocení'!$C$97:$K$245</definedName>
    <definedName name="_xlnm.Print_Area" localSheetId="20">'ROU2334 - Oplocení'!$C$4:$J$41,'ROU2334 - Oplocení'!$C$47:$J$77,'ROU2334 - Oplocení'!$C$83:$K$245</definedName>
    <definedName name="_xlnm.Print_Titles" localSheetId="20">'ROU2334 - Oplocení'!$97:$97</definedName>
    <definedName name="_xlnm._FilterDatabase" localSheetId="21" hidden="1">'ROU233 - Komunikace  a zp...'!$C$85:$K$424</definedName>
    <definedName name="_xlnm.Print_Area" localSheetId="21">'ROU233 - Komunikace  a zp...'!$C$4:$J$39,'ROU233 - Komunikace  a zp...'!$C$45:$J$67,'ROU233 - Komunikace  a zp...'!$C$73:$K$424</definedName>
    <definedName name="_xlnm.Print_Titles" localSheetId="21">'ROU233 - Komunikace  a zp...'!$85:$85</definedName>
    <definedName name="_xlnm._FilterDatabase" localSheetId="22" hidden="1">'ROU234 - VRN'!$C$79:$K$89</definedName>
    <definedName name="_xlnm.Print_Area" localSheetId="22">'ROU234 - VRN'!$C$4:$J$39,'ROU234 - VRN'!$C$45:$J$61,'ROU234 - VRN'!$C$67:$K$89</definedName>
    <definedName name="_xlnm.Print_Titles" localSheetId="22">'ROU234 - VRN'!$79:$79</definedName>
    <definedName name="_xlnm.Print_Area" localSheetId="2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3" l="1" r="J37"/>
  <c r="J36"/>
  <c i="1" r="AY78"/>
  <c i="23" r="J35"/>
  <c i="1" r="AX78"/>
  <c i="23"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74"/>
  <c r="E7"/>
  <c r="E70"/>
  <c i="22" r="J37"/>
  <c r="J36"/>
  <c i="1" r="AY77"/>
  <c i="22" r="J35"/>
  <c i="1" r="AX77"/>
  <c i="22" r="BI423"/>
  <c r="BH423"/>
  <c r="BG423"/>
  <c r="BF423"/>
  <c r="T423"/>
  <c r="T422"/>
  <c r="R423"/>
  <c r="R422"/>
  <c r="P423"/>
  <c r="P422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2"/>
  <c r="BH402"/>
  <c r="BG402"/>
  <c r="BF402"/>
  <c r="T402"/>
  <c r="R402"/>
  <c r="P402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0"/>
  <c r="BH340"/>
  <c r="BG340"/>
  <c r="BF340"/>
  <c r="T340"/>
  <c r="R340"/>
  <c r="P340"/>
  <c r="BI331"/>
  <c r="BH331"/>
  <c r="BG331"/>
  <c r="BF331"/>
  <c r="T331"/>
  <c r="R331"/>
  <c r="P331"/>
  <c r="BI327"/>
  <c r="BH327"/>
  <c r="BG327"/>
  <c r="BF327"/>
  <c r="T327"/>
  <c r="R327"/>
  <c r="P327"/>
  <c r="BI318"/>
  <c r="BH318"/>
  <c r="BG318"/>
  <c r="BF318"/>
  <c r="T318"/>
  <c r="R318"/>
  <c r="P318"/>
  <c r="BI315"/>
  <c r="BH315"/>
  <c r="BG315"/>
  <c r="BF315"/>
  <c r="T315"/>
  <c r="R315"/>
  <c r="P315"/>
  <c r="BI304"/>
  <c r="BH304"/>
  <c r="BG304"/>
  <c r="BF304"/>
  <c r="T304"/>
  <c r="R304"/>
  <c r="P304"/>
  <c r="BI302"/>
  <c r="BH302"/>
  <c r="BG302"/>
  <c r="BF302"/>
  <c r="T302"/>
  <c r="R302"/>
  <c r="P302"/>
  <c r="BI295"/>
  <c r="BH295"/>
  <c r="BG295"/>
  <c r="BF295"/>
  <c r="T295"/>
  <c r="R295"/>
  <c r="P295"/>
  <c r="BI291"/>
  <c r="BH291"/>
  <c r="BG291"/>
  <c r="BF291"/>
  <c r="T291"/>
  <c r="R291"/>
  <c r="P291"/>
  <c r="BI284"/>
  <c r="BH284"/>
  <c r="BG284"/>
  <c r="BF284"/>
  <c r="T284"/>
  <c r="R284"/>
  <c r="P284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12"/>
  <c r="BH212"/>
  <c r="BG212"/>
  <c r="BF212"/>
  <c r="T212"/>
  <c r="R212"/>
  <c r="P212"/>
  <c r="BI210"/>
  <c r="BH210"/>
  <c r="BG210"/>
  <c r="BF210"/>
  <c r="T210"/>
  <c r="R210"/>
  <c r="P210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4"/>
  <c r="BH144"/>
  <c r="BG144"/>
  <c r="BF144"/>
  <c r="T144"/>
  <c r="R144"/>
  <c r="P144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80"/>
  <c r="E7"/>
  <c r="E48"/>
  <c i="21" r="J39"/>
  <c r="J38"/>
  <c i="1" r="AY76"/>
  <c i="21" r="J37"/>
  <c i="1" r="AX76"/>
  <c i="21"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5"/>
  <c r="BH115"/>
  <c r="BG115"/>
  <c r="BF115"/>
  <c r="T115"/>
  <c r="R115"/>
  <c r="P115"/>
  <c r="BI108"/>
  <c r="BH108"/>
  <c r="BG108"/>
  <c r="BF108"/>
  <c r="T108"/>
  <c r="R108"/>
  <c r="P108"/>
  <c r="BI101"/>
  <c r="BH101"/>
  <c r="BG101"/>
  <c r="BF101"/>
  <c r="T101"/>
  <c r="R101"/>
  <c r="P101"/>
  <c r="J94"/>
  <c r="F94"/>
  <c r="F92"/>
  <c r="E90"/>
  <c r="J58"/>
  <c r="F58"/>
  <c r="F56"/>
  <c r="E54"/>
  <c r="J26"/>
  <c r="E26"/>
  <c r="J95"/>
  <c r="J25"/>
  <c r="J20"/>
  <c r="E20"/>
  <c r="F59"/>
  <c r="J19"/>
  <c r="J14"/>
  <c r="J56"/>
  <c r="E7"/>
  <c r="E86"/>
  <c i="20" r="J39"/>
  <c r="J38"/>
  <c i="1" r="AY75"/>
  <c i="20" r="J37"/>
  <c i="1" r="AX75"/>
  <c i="20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85"/>
  <c r="J19"/>
  <c r="J14"/>
  <c r="J82"/>
  <c r="E7"/>
  <c r="E76"/>
  <c i="19" r="J39"/>
  <c r="J38"/>
  <c i="1" r="AY74"/>
  <c i="19" r="J37"/>
  <c i="1" r="AX74"/>
  <c i="19"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0"/>
  <c r="BH140"/>
  <c r="BG140"/>
  <c r="BF140"/>
  <c r="T140"/>
  <c r="R140"/>
  <c r="P140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59"/>
  <c r="J19"/>
  <c r="J14"/>
  <c r="J56"/>
  <c r="E7"/>
  <c r="E83"/>
  <c i="18" r="J39"/>
  <c r="J38"/>
  <c i="1" r="AY73"/>
  <c i="18" r="J37"/>
  <c i="1" r="AX73"/>
  <c i="18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85"/>
  <c r="J19"/>
  <c r="J14"/>
  <c r="J82"/>
  <c r="E7"/>
  <c r="E76"/>
  <c i="17" r="J39"/>
  <c r="J38"/>
  <c i="1" r="AY72"/>
  <c i="17" r="J37"/>
  <c i="1" r="AX72"/>
  <c i="17"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8"/>
  <c r="F58"/>
  <c r="F56"/>
  <c r="E54"/>
  <c r="J26"/>
  <c r="E26"/>
  <c r="J59"/>
  <c r="J25"/>
  <c r="J20"/>
  <c r="E20"/>
  <c r="F59"/>
  <c r="J19"/>
  <c r="J14"/>
  <c r="J81"/>
  <c r="E7"/>
  <c r="E50"/>
  <c i="16" r="J39"/>
  <c r="J38"/>
  <c i="1" r="AY71"/>
  <c i="16" r="J37"/>
  <c i="1" r="AX71"/>
  <c i="16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8"/>
  <c r="F88"/>
  <c r="F86"/>
  <c r="E84"/>
  <c r="J58"/>
  <c r="F58"/>
  <c r="F56"/>
  <c r="E54"/>
  <c r="J26"/>
  <c r="E26"/>
  <c r="J59"/>
  <c r="J25"/>
  <c r="J20"/>
  <c r="E20"/>
  <c r="F89"/>
  <c r="J19"/>
  <c r="J14"/>
  <c r="J86"/>
  <c r="E7"/>
  <c r="E80"/>
  <c i="15" r="J39"/>
  <c r="J38"/>
  <c i="1" r="AY70"/>
  <c i="15" r="J37"/>
  <c i="1" r="AX70"/>
  <c i="15"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78"/>
  <c i="14" r="J39"/>
  <c r="J38"/>
  <c i="1" r="AY69"/>
  <c i="14" r="J37"/>
  <c i="1" r="AX69"/>
  <c i="14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58"/>
  <c r="F58"/>
  <c r="F56"/>
  <c r="E54"/>
  <c r="J26"/>
  <c r="E26"/>
  <c r="J91"/>
  <c r="J25"/>
  <c r="J20"/>
  <c r="E20"/>
  <c r="F59"/>
  <c r="J19"/>
  <c r="J14"/>
  <c r="J88"/>
  <c r="E7"/>
  <c r="E50"/>
  <c i="13" r="J39"/>
  <c r="J38"/>
  <c i="1" r="AY68"/>
  <c i="13" r="J37"/>
  <c i="1" r="AX68"/>
  <c i="13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F87"/>
  <c r="F85"/>
  <c r="E83"/>
  <c r="J58"/>
  <c r="F58"/>
  <c r="F56"/>
  <c r="E54"/>
  <c r="J26"/>
  <c r="E26"/>
  <c r="J59"/>
  <c r="J25"/>
  <c r="J20"/>
  <c r="E20"/>
  <c r="F88"/>
  <c r="J19"/>
  <c r="J14"/>
  <c r="J56"/>
  <c r="E7"/>
  <c r="E50"/>
  <c i="12" r="J39"/>
  <c r="J38"/>
  <c i="1" r="AY67"/>
  <c i="12" r="J37"/>
  <c i="1" r="AX67"/>
  <c i="12" r="BI480"/>
  <c r="BH480"/>
  <c r="BG480"/>
  <c r="BF480"/>
  <c r="T480"/>
  <c r="R480"/>
  <c r="P480"/>
  <c r="BI479"/>
  <c r="BH479"/>
  <c r="BG479"/>
  <c r="BF479"/>
  <c r="T479"/>
  <c r="R479"/>
  <c r="P479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T336"/>
  <c r="R337"/>
  <c r="R336"/>
  <c r="P337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J111"/>
  <c r="F111"/>
  <c r="F109"/>
  <c r="E107"/>
  <c r="J58"/>
  <c r="F58"/>
  <c r="F56"/>
  <c r="E54"/>
  <c r="J26"/>
  <c r="E26"/>
  <c r="J112"/>
  <c r="J25"/>
  <c r="J20"/>
  <c r="E20"/>
  <c r="F112"/>
  <c r="J19"/>
  <c r="J14"/>
  <c r="J109"/>
  <c r="E7"/>
  <c r="E103"/>
  <c i="11" r="J41"/>
  <c r="J40"/>
  <c i="1" r="AY66"/>
  <c i="11" r="J39"/>
  <c i="1" r="AX66"/>
  <c i="11"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62"/>
  <c r="F62"/>
  <c r="F60"/>
  <c r="E58"/>
  <c r="J28"/>
  <c r="E28"/>
  <c r="J63"/>
  <c r="J27"/>
  <c r="J22"/>
  <c r="E22"/>
  <c r="F91"/>
  <c r="J21"/>
  <c r="J16"/>
  <c r="J88"/>
  <c r="E7"/>
  <c r="E52"/>
  <c i="10" r="J41"/>
  <c r="J40"/>
  <c i="1" r="AY65"/>
  <c i="10" r="J39"/>
  <c i="1" r="AX65"/>
  <c i="10"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F92"/>
  <c r="F90"/>
  <c r="E88"/>
  <c r="J62"/>
  <c r="F62"/>
  <c r="F60"/>
  <c r="E58"/>
  <c r="J28"/>
  <c r="E28"/>
  <c r="J93"/>
  <c r="J27"/>
  <c r="J22"/>
  <c r="E22"/>
  <c r="F93"/>
  <c r="J21"/>
  <c r="J16"/>
  <c r="J60"/>
  <c r="E7"/>
  <c r="E82"/>
  <c i="9" r="J41"/>
  <c r="J40"/>
  <c i="1" r="AY64"/>
  <c i="9" r="J39"/>
  <c i="1" r="AX64"/>
  <c i="9"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F92"/>
  <c r="F90"/>
  <c r="E88"/>
  <c r="J62"/>
  <c r="F62"/>
  <c r="F60"/>
  <c r="E58"/>
  <c r="J28"/>
  <c r="E28"/>
  <c r="J63"/>
  <c r="J27"/>
  <c r="J22"/>
  <c r="E22"/>
  <c r="F93"/>
  <c r="J21"/>
  <c r="J16"/>
  <c r="J60"/>
  <c r="E7"/>
  <c r="E82"/>
  <c i="8" r="J41"/>
  <c r="J40"/>
  <c i="1" r="AY63"/>
  <c i="8" r="J39"/>
  <c i="1" r="AX63"/>
  <c i="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89"/>
  <c r="F89"/>
  <c r="F87"/>
  <c r="E85"/>
  <c r="J62"/>
  <c r="F62"/>
  <c r="F60"/>
  <c r="E58"/>
  <c r="J28"/>
  <c r="E28"/>
  <c r="J90"/>
  <c r="J27"/>
  <c r="J22"/>
  <c r="E22"/>
  <c r="F63"/>
  <c r="J21"/>
  <c r="J16"/>
  <c r="J60"/>
  <c r="E7"/>
  <c r="E79"/>
  <c i="7" r="J41"/>
  <c r="J40"/>
  <c i="1" r="AY62"/>
  <c i="7" r="J39"/>
  <c i="1" r="AX62"/>
  <c i="7"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62"/>
  <c r="F62"/>
  <c r="F60"/>
  <c r="E58"/>
  <c r="J28"/>
  <c r="E28"/>
  <c r="J116"/>
  <c r="J27"/>
  <c r="J22"/>
  <c r="E22"/>
  <c r="F116"/>
  <c r="J21"/>
  <c r="J16"/>
  <c r="J60"/>
  <c r="E7"/>
  <c r="E105"/>
  <c i="6" r="J41"/>
  <c r="J40"/>
  <c i="1" r="AY61"/>
  <c i="6" r="J39"/>
  <c i="1" r="AX61"/>
  <c i="6"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J108"/>
  <c r="F108"/>
  <c r="F106"/>
  <c r="E104"/>
  <c r="J62"/>
  <c r="F62"/>
  <c r="F60"/>
  <c r="E58"/>
  <c r="J28"/>
  <c r="E28"/>
  <c r="J109"/>
  <c r="J27"/>
  <c r="J22"/>
  <c r="E22"/>
  <c r="F63"/>
  <c r="J21"/>
  <c r="J16"/>
  <c r="J60"/>
  <c r="E7"/>
  <c r="E98"/>
  <c i="5" r="J39"/>
  <c r="J38"/>
  <c i="1" r="AY59"/>
  <c i="5" r="J37"/>
  <c i="1" r="AX59"/>
  <c i="5" r="BI272"/>
  <c r="BH272"/>
  <c r="BG272"/>
  <c r="BF272"/>
  <c r="T272"/>
  <c r="T271"/>
  <c r="R272"/>
  <c r="R271"/>
  <c r="P272"/>
  <c r="P271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59"/>
  <c r="J19"/>
  <c r="J14"/>
  <c r="J56"/>
  <c r="E7"/>
  <c r="E82"/>
  <c i="4" r="J39"/>
  <c r="J38"/>
  <c i="1" r="AY58"/>
  <c i="4" r="J37"/>
  <c i="1" r="AX58"/>
  <c i="4"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88"/>
  <c r="F88"/>
  <c r="F86"/>
  <c r="E84"/>
  <c r="J58"/>
  <c r="F58"/>
  <c r="F56"/>
  <c r="E54"/>
  <c r="J26"/>
  <c r="E26"/>
  <c r="J59"/>
  <c r="J25"/>
  <c r="J20"/>
  <c r="E20"/>
  <c r="F89"/>
  <c r="J19"/>
  <c r="J14"/>
  <c r="J86"/>
  <c r="E7"/>
  <c r="E80"/>
  <c i="3" r="J39"/>
  <c r="J38"/>
  <c i="1" r="AY57"/>
  <c i="3" r="J37"/>
  <c i="1" r="AX57"/>
  <c i="3" r="BI4325"/>
  <c r="BH4325"/>
  <c r="BG4325"/>
  <c r="BF4325"/>
  <c r="T4325"/>
  <c r="R4325"/>
  <c r="P4325"/>
  <c r="BI4323"/>
  <c r="BH4323"/>
  <c r="BG4323"/>
  <c r="BF4323"/>
  <c r="T4323"/>
  <c r="R4323"/>
  <c r="P4323"/>
  <c r="BI4190"/>
  <c r="BH4190"/>
  <c r="BG4190"/>
  <c r="BF4190"/>
  <c r="T4190"/>
  <c r="R4190"/>
  <c r="P4190"/>
  <c r="BI4182"/>
  <c r="BH4182"/>
  <c r="BG4182"/>
  <c r="BF4182"/>
  <c r="T4182"/>
  <c r="R4182"/>
  <c r="P4182"/>
  <c r="BI4175"/>
  <c r="BH4175"/>
  <c r="BG4175"/>
  <c r="BF4175"/>
  <c r="T4175"/>
  <c r="R4175"/>
  <c r="P4175"/>
  <c r="BI4168"/>
  <c r="BH4168"/>
  <c r="BG4168"/>
  <c r="BF4168"/>
  <c r="T4168"/>
  <c r="R4168"/>
  <c r="P4168"/>
  <c r="BI4142"/>
  <c r="BH4142"/>
  <c r="BG4142"/>
  <c r="BF4142"/>
  <c r="T4142"/>
  <c r="R4142"/>
  <c r="P4142"/>
  <c r="BI4136"/>
  <c r="BH4136"/>
  <c r="BG4136"/>
  <c r="BF4136"/>
  <c r="T4136"/>
  <c r="R4136"/>
  <c r="P4136"/>
  <c r="BI4120"/>
  <c r="BH4120"/>
  <c r="BG4120"/>
  <c r="BF4120"/>
  <c r="T4120"/>
  <c r="R4120"/>
  <c r="P4120"/>
  <c r="BI4106"/>
  <c r="BH4106"/>
  <c r="BG4106"/>
  <c r="BF4106"/>
  <c r="T4106"/>
  <c r="R4106"/>
  <c r="P4106"/>
  <c r="BI4103"/>
  <c r="BH4103"/>
  <c r="BG4103"/>
  <c r="BF4103"/>
  <c r="T4103"/>
  <c r="R4103"/>
  <c r="P4103"/>
  <c r="BI4048"/>
  <c r="BH4048"/>
  <c r="BG4048"/>
  <c r="BF4048"/>
  <c r="T4048"/>
  <c r="R4048"/>
  <c r="P4048"/>
  <c r="BI4046"/>
  <c r="BH4046"/>
  <c r="BG4046"/>
  <c r="BF4046"/>
  <c r="T4046"/>
  <c r="R4046"/>
  <c r="P4046"/>
  <c r="BI3994"/>
  <c r="BH3994"/>
  <c r="BG3994"/>
  <c r="BF3994"/>
  <c r="T3994"/>
  <c r="R3994"/>
  <c r="P3994"/>
  <c r="BI3993"/>
  <c r="BH3993"/>
  <c r="BG3993"/>
  <c r="BF3993"/>
  <c r="T3993"/>
  <c r="R3993"/>
  <c r="P3993"/>
  <c r="BI3974"/>
  <c r="BH3974"/>
  <c r="BG3974"/>
  <c r="BF3974"/>
  <c r="T3974"/>
  <c r="R3974"/>
  <c r="P3974"/>
  <c r="BI3972"/>
  <c r="BH3972"/>
  <c r="BG3972"/>
  <c r="BF3972"/>
  <c r="T3972"/>
  <c r="R3972"/>
  <c r="P3972"/>
  <c r="BI3911"/>
  <c r="BH3911"/>
  <c r="BG3911"/>
  <c r="BF3911"/>
  <c r="T3911"/>
  <c r="R3911"/>
  <c r="P3911"/>
  <c r="BI3850"/>
  <c r="BH3850"/>
  <c r="BG3850"/>
  <c r="BF3850"/>
  <c r="T3850"/>
  <c r="R3850"/>
  <c r="P3850"/>
  <c r="BI3847"/>
  <c r="BH3847"/>
  <c r="BG3847"/>
  <c r="BF3847"/>
  <c r="T3847"/>
  <c r="R3847"/>
  <c r="P3847"/>
  <c r="BI3846"/>
  <c r="BH3846"/>
  <c r="BG3846"/>
  <c r="BF3846"/>
  <c r="T3846"/>
  <c r="R3846"/>
  <c r="P3846"/>
  <c r="BI3842"/>
  <c r="BH3842"/>
  <c r="BG3842"/>
  <c r="BF3842"/>
  <c r="T3842"/>
  <c r="R3842"/>
  <c r="P3842"/>
  <c r="BI3841"/>
  <c r="BH3841"/>
  <c r="BG3841"/>
  <c r="BF3841"/>
  <c r="T3841"/>
  <c r="R3841"/>
  <c r="P3841"/>
  <c r="BI3837"/>
  <c r="BH3837"/>
  <c r="BG3837"/>
  <c r="BF3837"/>
  <c r="T3837"/>
  <c r="R3837"/>
  <c r="P3837"/>
  <c r="BI3835"/>
  <c r="BH3835"/>
  <c r="BG3835"/>
  <c r="BF3835"/>
  <c r="T3835"/>
  <c r="R3835"/>
  <c r="P3835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5"/>
  <c r="BH3825"/>
  <c r="BG3825"/>
  <c r="BF3825"/>
  <c r="T3825"/>
  <c r="R3825"/>
  <c r="P3825"/>
  <c r="BI3823"/>
  <c r="BH3823"/>
  <c r="BG3823"/>
  <c r="BF3823"/>
  <c r="T3823"/>
  <c r="R3823"/>
  <c r="P3823"/>
  <c r="BI3821"/>
  <c r="BH3821"/>
  <c r="BG3821"/>
  <c r="BF3821"/>
  <c r="T3821"/>
  <c r="R3821"/>
  <c r="P3821"/>
  <c r="BI3817"/>
  <c r="BH3817"/>
  <c r="BG3817"/>
  <c r="BF3817"/>
  <c r="T3817"/>
  <c r="R3817"/>
  <c r="P3817"/>
  <c r="BI3810"/>
  <c r="BH3810"/>
  <c r="BG3810"/>
  <c r="BF3810"/>
  <c r="T3810"/>
  <c r="R3810"/>
  <c r="P3810"/>
  <c r="BI3806"/>
  <c r="BH3806"/>
  <c r="BG3806"/>
  <c r="BF3806"/>
  <c r="T3806"/>
  <c r="R3806"/>
  <c r="P3806"/>
  <c r="BI3799"/>
  <c r="BH3799"/>
  <c r="BG3799"/>
  <c r="BF3799"/>
  <c r="T3799"/>
  <c r="R3799"/>
  <c r="P3799"/>
  <c r="BI3790"/>
  <c r="BH3790"/>
  <c r="BG3790"/>
  <c r="BF3790"/>
  <c r="T3790"/>
  <c r="R3790"/>
  <c r="P3790"/>
  <c r="BI3783"/>
  <c r="BH3783"/>
  <c r="BG3783"/>
  <c r="BF3783"/>
  <c r="T3783"/>
  <c r="R3783"/>
  <c r="P3783"/>
  <c r="BI3780"/>
  <c r="BH3780"/>
  <c r="BG3780"/>
  <c r="BF3780"/>
  <c r="T3780"/>
  <c r="R3780"/>
  <c r="P3780"/>
  <c r="BI3776"/>
  <c r="BH3776"/>
  <c r="BG3776"/>
  <c r="BF3776"/>
  <c r="T3776"/>
  <c r="R3776"/>
  <c r="P3776"/>
  <c r="BI3774"/>
  <c r="BH3774"/>
  <c r="BG3774"/>
  <c r="BF3774"/>
  <c r="T3774"/>
  <c r="R3774"/>
  <c r="P3774"/>
  <c r="BI3772"/>
  <c r="BH3772"/>
  <c r="BG3772"/>
  <c r="BF3772"/>
  <c r="T3772"/>
  <c r="R3772"/>
  <c r="P3772"/>
  <c r="BI3769"/>
  <c r="BH3769"/>
  <c r="BG3769"/>
  <c r="BF3769"/>
  <c r="T3769"/>
  <c r="R3769"/>
  <c r="P3769"/>
  <c r="BI3765"/>
  <c r="BH3765"/>
  <c r="BG3765"/>
  <c r="BF3765"/>
  <c r="T3765"/>
  <c r="R3765"/>
  <c r="P3765"/>
  <c r="BI3761"/>
  <c r="BH3761"/>
  <c r="BG3761"/>
  <c r="BF3761"/>
  <c r="T3761"/>
  <c r="R3761"/>
  <c r="P3761"/>
  <c r="BI3759"/>
  <c r="BH3759"/>
  <c r="BG3759"/>
  <c r="BF3759"/>
  <c r="T3759"/>
  <c r="R3759"/>
  <c r="P3759"/>
  <c r="BI3755"/>
  <c r="BH3755"/>
  <c r="BG3755"/>
  <c r="BF3755"/>
  <c r="T3755"/>
  <c r="R3755"/>
  <c r="P3755"/>
  <c r="BI3753"/>
  <c r="BH3753"/>
  <c r="BG3753"/>
  <c r="BF3753"/>
  <c r="T3753"/>
  <c r="R3753"/>
  <c r="P3753"/>
  <c r="BI3746"/>
  <c r="BH3746"/>
  <c r="BG3746"/>
  <c r="BF3746"/>
  <c r="T3746"/>
  <c r="R3746"/>
  <c r="P3746"/>
  <c r="BI3744"/>
  <c r="BH3744"/>
  <c r="BG3744"/>
  <c r="BF3744"/>
  <c r="T3744"/>
  <c r="R3744"/>
  <c r="P3744"/>
  <c r="BI3712"/>
  <c r="BH3712"/>
  <c r="BG3712"/>
  <c r="BF3712"/>
  <c r="T3712"/>
  <c r="R3712"/>
  <c r="P3712"/>
  <c r="BI3632"/>
  <c r="BH3632"/>
  <c r="BG3632"/>
  <c r="BF3632"/>
  <c r="T3632"/>
  <c r="R3632"/>
  <c r="P3632"/>
  <c r="BI3630"/>
  <c r="BH3630"/>
  <c r="BG3630"/>
  <c r="BF3630"/>
  <c r="T3630"/>
  <c r="R3630"/>
  <c r="P3630"/>
  <c r="BI3629"/>
  <c r="BH3629"/>
  <c r="BG3629"/>
  <c r="BF3629"/>
  <c r="T3629"/>
  <c r="R3629"/>
  <c r="P3629"/>
  <c r="BI3628"/>
  <c r="BH3628"/>
  <c r="BG3628"/>
  <c r="BF3628"/>
  <c r="T3628"/>
  <c r="R3628"/>
  <c r="P3628"/>
  <c r="BI3627"/>
  <c r="BH3627"/>
  <c r="BG3627"/>
  <c r="BF3627"/>
  <c r="T3627"/>
  <c r="R3627"/>
  <c r="P3627"/>
  <c r="BI3626"/>
  <c r="BH3626"/>
  <c r="BG3626"/>
  <c r="BF3626"/>
  <c r="T3626"/>
  <c r="R3626"/>
  <c r="P3626"/>
  <c r="BI3625"/>
  <c r="BH3625"/>
  <c r="BG3625"/>
  <c r="BF3625"/>
  <c r="T3625"/>
  <c r="R3625"/>
  <c r="P3625"/>
  <c r="BI3624"/>
  <c r="BH3624"/>
  <c r="BG3624"/>
  <c r="BF3624"/>
  <c r="T3624"/>
  <c r="R3624"/>
  <c r="P3624"/>
  <c r="BI3623"/>
  <c r="BH3623"/>
  <c r="BG3623"/>
  <c r="BF3623"/>
  <c r="T3623"/>
  <c r="R3623"/>
  <c r="P3623"/>
  <c r="BI3622"/>
  <c r="BH3622"/>
  <c r="BG3622"/>
  <c r="BF3622"/>
  <c r="T3622"/>
  <c r="R3622"/>
  <c r="P3622"/>
  <c r="BI3621"/>
  <c r="BH3621"/>
  <c r="BG3621"/>
  <c r="BF3621"/>
  <c r="T3621"/>
  <c r="R3621"/>
  <c r="P3621"/>
  <c r="BI3620"/>
  <c r="BH3620"/>
  <c r="BG3620"/>
  <c r="BF3620"/>
  <c r="T3620"/>
  <c r="R3620"/>
  <c r="P3620"/>
  <c r="BI3619"/>
  <c r="BH3619"/>
  <c r="BG3619"/>
  <c r="BF3619"/>
  <c r="T3619"/>
  <c r="R3619"/>
  <c r="P3619"/>
  <c r="BI3618"/>
  <c r="BH3618"/>
  <c r="BG3618"/>
  <c r="BF3618"/>
  <c r="T3618"/>
  <c r="R3618"/>
  <c r="P3618"/>
  <c r="BI3617"/>
  <c r="BH3617"/>
  <c r="BG3617"/>
  <c r="BF3617"/>
  <c r="T3617"/>
  <c r="R3617"/>
  <c r="P3617"/>
  <c r="BI3615"/>
  <c r="BH3615"/>
  <c r="BG3615"/>
  <c r="BF3615"/>
  <c r="T3615"/>
  <c r="R3615"/>
  <c r="P3615"/>
  <c r="BI3614"/>
  <c r="BH3614"/>
  <c r="BG3614"/>
  <c r="BF3614"/>
  <c r="T3614"/>
  <c r="R3614"/>
  <c r="P3614"/>
  <c r="BI3613"/>
  <c r="BH3613"/>
  <c r="BG3613"/>
  <c r="BF3613"/>
  <c r="T3613"/>
  <c r="R3613"/>
  <c r="P3613"/>
  <c r="BI3612"/>
  <c r="BH3612"/>
  <c r="BG3612"/>
  <c r="BF3612"/>
  <c r="T3612"/>
  <c r="R3612"/>
  <c r="P3612"/>
  <c r="BI3611"/>
  <c r="BH3611"/>
  <c r="BG3611"/>
  <c r="BF3611"/>
  <c r="T3611"/>
  <c r="R3611"/>
  <c r="P3611"/>
  <c r="BI3610"/>
  <c r="BH3610"/>
  <c r="BG3610"/>
  <c r="BF3610"/>
  <c r="T3610"/>
  <c r="R3610"/>
  <c r="P3610"/>
  <c r="BI3609"/>
  <c r="BH3609"/>
  <c r="BG3609"/>
  <c r="BF3609"/>
  <c r="T3609"/>
  <c r="R3609"/>
  <c r="P3609"/>
  <c r="BI3608"/>
  <c r="BH3608"/>
  <c r="BG3608"/>
  <c r="BF3608"/>
  <c r="T3608"/>
  <c r="R3608"/>
  <c r="P3608"/>
  <c r="BI3607"/>
  <c r="BH3607"/>
  <c r="BG3607"/>
  <c r="BF3607"/>
  <c r="T3607"/>
  <c r="R3607"/>
  <c r="P3607"/>
  <c r="BI3606"/>
  <c r="BH3606"/>
  <c r="BG3606"/>
  <c r="BF3606"/>
  <c r="T3606"/>
  <c r="R3606"/>
  <c r="P3606"/>
  <c r="BI3605"/>
  <c r="BH3605"/>
  <c r="BG3605"/>
  <c r="BF3605"/>
  <c r="T3605"/>
  <c r="R3605"/>
  <c r="P3605"/>
  <c r="BI3604"/>
  <c r="BH3604"/>
  <c r="BG3604"/>
  <c r="BF3604"/>
  <c r="T3604"/>
  <c r="R3604"/>
  <c r="P3604"/>
  <c r="BI3603"/>
  <c r="BH3603"/>
  <c r="BG3603"/>
  <c r="BF3603"/>
  <c r="T3603"/>
  <c r="R3603"/>
  <c r="P3603"/>
  <c r="BI3602"/>
  <c r="BH3602"/>
  <c r="BG3602"/>
  <c r="BF3602"/>
  <c r="T3602"/>
  <c r="R3602"/>
  <c r="P3602"/>
  <c r="BI3601"/>
  <c r="BH3601"/>
  <c r="BG3601"/>
  <c r="BF3601"/>
  <c r="T3601"/>
  <c r="R3601"/>
  <c r="P3601"/>
  <c r="BI3600"/>
  <c r="BH3600"/>
  <c r="BG3600"/>
  <c r="BF3600"/>
  <c r="T3600"/>
  <c r="R3600"/>
  <c r="P3600"/>
  <c r="BI3599"/>
  <c r="BH3599"/>
  <c r="BG3599"/>
  <c r="BF3599"/>
  <c r="T3599"/>
  <c r="R3599"/>
  <c r="P3599"/>
  <c r="BI3598"/>
  <c r="BH3598"/>
  <c r="BG3598"/>
  <c r="BF3598"/>
  <c r="T3598"/>
  <c r="R3598"/>
  <c r="P3598"/>
  <c r="BI3597"/>
  <c r="BH3597"/>
  <c r="BG3597"/>
  <c r="BF3597"/>
  <c r="T3597"/>
  <c r="R3597"/>
  <c r="P3597"/>
  <c r="BI3596"/>
  <c r="BH3596"/>
  <c r="BG3596"/>
  <c r="BF3596"/>
  <c r="T3596"/>
  <c r="R3596"/>
  <c r="P3596"/>
  <c r="BI3595"/>
  <c r="BH3595"/>
  <c r="BG3595"/>
  <c r="BF3595"/>
  <c r="T3595"/>
  <c r="R3595"/>
  <c r="P3595"/>
  <c r="BI3594"/>
  <c r="BH3594"/>
  <c r="BG3594"/>
  <c r="BF3594"/>
  <c r="T3594"/>
  <c r="R3594"/>
  <c r="P3594"/>
  <c r="BI3593"/>
  <c r="BH3593"/>
  <c r="BG3593"/>
  <c r="BF3593"/>
  <c r="T3593"/>
  <c r="R3593"/>
  <c r="P3593"/>
  <c r="BI3592"/>
  <c r="BH3592"/>
  <c r="BG3592"/>
  <c r="BF3592"/>
  <c r="T3592"/>
  <c r="R3592"/>
  <c r="P3592"/>
  <c r="BI3591"/>
  <c r="BH3591"/>
  <c r="BG3591"/>
  <c r="BF3591"/>
  <c r="T3591"/>
  <c r="R3591"/>
  <c r="P3591"/>
  <c r="BI3590"/>
  <c r="BH3590"/>
  <c r="BG3590"/>
  <c r="BF3590"/>
  <c r="T3590"/>
  <c r="R3590"/>
  <c r="P3590"/>
  <c r="BI3589"/>
  <c r="BH3589"/>
  <c r="BG3589"/>
  <c r="BF3589"/>
  <c r="T3589"/>
  <c r="R3589"/>
  <c r="P3589"/>
  <c r="BI3588"/>
  <c r="BH3588"/>
  <c r="BG3588"/>
  <c r="BF3588"/>
  <c r="T3588"/>
  <c r="R3588"/>
  <c r="P3588"/>
  <c r="BI3587"/>
  <c r="BH3587"/>
  <c r="BG3587"/>
  <c r="BF3587"/>
  <c r="T3587"/>
  <c r="R3587"/>
  <c r="P3587"/>
  <c r="BI3586"/>
  <c r="BH3586"/>
  <c r="BG3586"/>
  <c r="BF3586"/>
  <c r="T3586"/>
  <c r="R3586"/>
  <c r="P3586"/>
  <c r="BI3585"/>
  <c r="BH3585"/>
  <c r="BG3585"/>
  <c r="BF3585"/>
  <c r="T3585"/>
  <c r="R3585"/>
  <c r="P3585"/>
  <c r="BI3584"/>
  <c r="BH3584"/>
  <c r="BG3584"/>
  <c r="BF3584"/>
  <c r="T3584"/>
  <c r="R3584"/>
  <c r="P3584"/>
  <c r="BI3583"/>
  <c r="BH3583"/>
  <c r="BG3583"/>
  <c r="BF3583"/>
  <c r="T3583"/>
  <c r="R3583"/>
  <c r="P3583"/>
  <c r="BI3582"/>
  <c r="BH3582"/>
  <c r="BG3582"/>
  <c r="BF3582"/>
  <c r="T3582"/>
  <c r="R3582"/>
  <c r="P3582"/>
  <c r="BI3581"/>
  <c r="BH3581"/>
  <c r="BG3581"/>
  <c r="BF3581"/>
  <c r="T3581"/>
  <c r="R3581"/>
  <c r="P3581"/>
  <c r="BI3580"/>
  <c r="BH3580"/>
  <c r="BG3580"/>
  <c r="BF3580"/>
  <c r="T3580"/>
  <c r="R3580"/>
  <c r="P3580"/>
  <c r="BI3579"/>
  <c r="BH3579"/>
  <c r="BG3579"/>
  <c r="BF3579"/>
  <c r="T3579"/>
  <c r="R3579"/>
  <c r="P3579"/>
  <c r="BI3578"/>
  <c r="BH3578"/>
  <c r="BG3578"/>
  <c r="BF3578"/>
  <c r="T3578"/>
  <c r="R3578"/>
  <c r="P3578"/>
  <c r="BI3577"/>
  <c r="BH3577"/>
  <c r="BG3577"/>
  <c r="BF3577"/>
  <c r="T3577"/>
  <c r="R3577"/>
  <c r="P3577"/>
  <c r="BI3576"/>
  <c r="BH3576"/>
  <c r="BG3576"/>
  <c r="BF3576"/>
  <c r="T3576"/>
  <c r="R3576"/>
  <c r="P3576"/>
  <c r="BI3575"/>
  <c r="BH3575"/>
  <c r="BG3575"/>
  <c r="BF3575"/>
  <c r="T3575"/>
  <c r="R3575"/>
  <c r="P3575"/>
  <c r="BI3574"/>
  <c r="BH3574"/>
  <c r="BG3574"/>
  <c r="BF3574"/>
  <c r="T3574"/>
  <c r="R3574"/>
  <c r="P3574"/>
  <c r="BI3573"/>
  <c r="BH3573"/>
  <c r="BG3573"/>
  <c r="BF3573"/>
  <c r="T3573"/>
  <c r="R3573"/>
  <c r="P3573"/>
  <c r="BI3572"/>
  <c r="BH3572"/>
  <c r="BG3572"/>
  <c r="BF3572"/>
  <c r="T3572"/>
  <c r="R3572"/>
  <c r="P3572"/>
  <c r="BI3571"/>
  <c r="BH3571"/>
  <c r="BG3571"/>
  <c r="BF3571"/>
  <c r="T3571"/>
  <c r="R3571"/>
  <c r="P3571"/>
  <c r="BI3570"/>
  <c r="BH3570"/>
  <c r="BG3570"/>
  <c r="BF3570"/>
  <c r="T3570"/>
  <c r="R3570"/>
  <c r="P3570"/>
  <c r="BI3569"/>
  <c r="BH3569"/>
  <c r="BG3569"/>
  <c r="BF3569"/>
  <c r="T3569"/>
  <c r="R3569"/>
  <c r="P3569"/>
  <c r="BI3568"/>
  <c r="BH3568"/>
  <c r="BG3568"/>
  <c r="BF3568"/>
  <c r="T3568"/>
  <c r="R3568"/>
  <c r="P3568"/>
  <c r="BI3567"/>
  <c r="BH3567"/>
  <c r="BG3567"/>
  <c r="BF3567"/>
  <c r="T3567"/>
  <c r="R3567"/>
  <c r="P3567"/>
  <c r="BI3566"/>
  <c r="BH3566"/>
  <c r="BG3566"/>
  <c r="BF3566"/>
  <c r="T3566"/>
  <c r="R3566"/>
  <c r="P3566"/>
  <c r="BI3565"/>
  <c r="BH3565"/>
  <c r="BG3565"/>
  <c r="BF3565"/>
  <c r="T3565"/>
  <c r="R3565"/>
  <c r="P3565"/>
  <c r="BI3564"/>
  <c r="BH3564"/>
  <c r="BG3564"/>
  <c r="BF3564"/>
  <c r="T3564"/>
  <c r="R3564"/>
  <c r="P3564"/>
  <c r="BI3563"/>
  <c r="BH3563"/>
  <c r="BG3563"/>
  <c r="BF3563"/>
  <c r="T3563"/>
  <c r="R3563"/>
  <c r="P3563"/>
  <c r="BI3562"/>
  <c r="BH3562"/>
  <c r="BG3562"/>
  <c r="BF3562"/>
  <c r="T3562"/>
  <c r="R3562"/>
  <c r="P3562"/>
  <c r="BI3561"/>
  <c r="BH3561"/>
  <c r="BG3561"/>
  <c r="BF3561"/>
  <c r="T3561"/>
  <c r="R3561"/>
  <c r="P3561"/>
  <c r="BI3560"/>
  <c r="BH3560"/>
  <c r="BG3560"/>
  <c r="BF3560"/>
  <c r="T3560"/>
  <c r="R3560"/>
  <c r="P3560"/>
  <c r="BI3559"/>
  <c r="BH3559"/>
  <c r="BG3559"/>
  <c r="BF3559"/>
  <c r="T3559"/>
  <c r="R3559"/>
  <c r="P3559"/>
  <c r="BI3558"/>
  <c r="BH3558"/>
  <c r="BG3558"/>
  <c r="BF3558"/>
  <c r="T3558"/>
  <c r="R3558"/>
  <c r="P3558"/>
  <c r="BI3557"/>
  <c r="BH3557"/>
  <c r="BG3557"/>
  <c r="BF3557"/>
  <c r="T3557"/>
  <c r="R3557"/>
  <c r="P3557"/>
  <c r="BI3556"/>
  <c r="BH3556"/>
  <c r="BG3556"/>
  <c r="BF3556"/>
  <c r="T3556"/>
  <c r="R3556"/>
  <c r="P3556"/>
  <c r="BI3555"/>
  <c r="BH3555"/>
  <c r="BG3555"/>
  <c r="BF3555"/>
  <c r="T3555"/>
  <c r="R3555"/>
  <c r="P3555"/>
  <c r="BI3554"/>
  <c r="BH3554"/>
  <c r="BG3554"/>
  <c r="BF3554"/>
  <c r="T3554"/>
  <c r="R3554"/>
  <c r="P3554"/>
  <c r="BI3553"/>
  <c r="BH3553"/>
  <c r="BG3553"/>
  <c r="BF3553"/>
  <c r="T3553"/>
  <c r="R3553"/>
  <c r="P3553"/>
  <c r="BI3552"/>
  <c r="BH3552"/>
  <c r="BG3552"/>
  <c r="BF3552"/>
  <c r="T3552"/>
  <c r="R3552"/>
  <c r="P3552"/>
  <c r="BI3551"/>
  <c r="BH3551"/>
  <c r="BG3551"/>
  <c r="BF3551"/>
  <c r="T3551"/>
  <c r="R3551"/>
  <c r="P3551"/>
  <c r="BI3548"/>
  <c r="BH3548"/>
  <c r="BG3548"/>
  <c r="BF3548"/>
  <c r="T3548"/>
  <c r="R3548"/>
  <c r="P3548"/>
  <c r="BI3545"/>
  <c r="BH3545"/>
  <c r="BG3545"/>
  <c r="BF3545"/>
  <c r="T3545"/>
  <c r="R3545"/>
  <c r="P3545"/>
  <c r="BI3544"/>
  <c r="BH3544"/>
  <c r="BG3544"/>
  <c r="BF3544"/>
  <c r="T3544"/>
  <c r="R3544"/>
  <c r="P3544"/>
  <c r="BI3540"/>
  <c r="BH3540"/>
  <c r="BG3540"/>
  <c r="BF3540"/>
  <c r="T3540"/>
  <c r="R3540"/>
  <c r="P3540"/>
  <c r="BI3536"/>
  <c r="BH3536"/>
  <c r="BG3536"/>
  <c r="BF3536"/>
  <c r="T3536"/>
  <c r="R3536"/>
  <c r="P3536"/>
  <c r="BI3530"/>
  <c r="BH3530"/>
  <c r="BG3530"/>
  <c r="BF3530"/>
  <c r="T3530"/>
  <c r="R3530"/>
  <c r="P3530"/>
  <c r="BI3526"/>
  <c r="BH3526"/>
  <c r="BG3526"/>
  <c r="BF3526"/>
  <c r="T3526"/>
  <c r="R3526"/>
  <c r="P3526"/>
  <c r="BI3520"/>
  <c r="BH3520"/>
  <c r="BG3520"/>
  <c r="BF3520"/>
  <c r="T3520"/>
  <c r="R3520"/>
  <c r="P3520"/>
  <c r="BI3517"/>
  <c r="BH3517"/>
  <c r="BG3517"/>
  <c r="BF3517"/>
  <c r="T3517"/>
  <c r="R3517"/>
  <c r="P3517"/>
  <c r="BI3513"/>
  <c r="BH3513"/>
  <c r="BG3513"/>
  <c r="BF3513"/>
  <c r="T3513"/>
  <c r="R3513"/>
  <c r="P3513"/>
  <c r="BI3510"/>
  <c r="BH3510"/>
  <c r="BG3510"/>
  <c r="BF3510"/>
  <c r="T3510"/>
  <c r="R3510"/>
  <c r="P3510"/>
  <c r="BI3496"/>
  <c r="BH3496"/>
  <c r="BG3496"/>
  <c r="BF3496"/>
  <c r="T3496"/>
  <c r="R3496"/>
  <c r="P3496"/>
  <c r="BI3482"/>
  <c r="BH3482"/>
  <c r="BG3482"/>
  <c r="BF3482"/>
  <c r="T3482"/>
  <c r="R3482"/>
  <c r="P3482"/>
  <c r="BI3460"/>
  <c r="BH3460"/>
  <c r="BG3460"/>
  <c r="BF3460"/>
  <c r="T3460"/>
  <c r="R3460"/>
  <c r="P3460"/>
  <c r="BI3459"/>
  <c r="BH3459"/>
  <c r="BG3459"/>
  <c r="BF3459"/>
  <c r="T3459"/>
  <c r="R3459"/>
  <c r="P3459"/>
  <c r="BI3446"/>
  <c r="BH3446"/>
  <c r="BG3446"/>
  <c r="BF3446"/>
  <c r="T3446"/>
  <c r="R3446"/>
  <c r="P3446"/>
  <c r="BI3442"/>
  <c r="BH3442"/>
  <c r="BG3442"/>
  <c r="BF3442"/>
  <c r="T3442"/>
  <c r="R3442"/>
  <c r="P3442"/>
  <c r="BI3438"/>
  <c r="BH3438"/>
  <c r="BG3438"/>
  <c r="BF3438"/>
  <c r="T3438"/>
  <c r="R3438"/>
  <c r="P3438"/>
  <c r="BI3424"/>
  <c r="BH3424"/>
  <c r="BG3424"/>
  <c r="BF3424"/>
  <c r="T3424"/>
  <c r="R3424"/>
  <c r="P3424"/>
  <c r="BI3395"/>
  <c r="BH3395"/>
  <c r="BG3395"/>
  <c r="BF3395"/>
  <c r="T3395"/>
  <c r="R3395"/>
  <c r="P3395"/>
  <c r="BI3391"/>
  <c r="BH3391"/>
  <c r="BG3391"/>
  <c r="BF3391"/>
  <c r="T3391"/>
  <c r="R3391"/>
  <c r="P3391"/>
  <c r="BI3387"/>
  <c r="BH3387"/>
  <c r="BG3387"/>
  <c r="BF3387"/>
  <c r="T3387"/>
  <c r="R3387"/>
  <c r="P3387"/>
  <c r="BI3383"/>
  <c r="BH3383"/>
  <c r="BG3383"/>
  <c r="BF3383"/>
  <c r="T3383"/>
  <c r="R3383"/>
  <c r="P3383"/>
  <c r="BI3380"/>
  <c r="BH3380"/>
  <c r="BG3380"/>
  <c r="BF3380"/>
  <c r="T3380"/>
  <c r="R3380"/>
  <c r="P3380"/>
  <c r="BI3370"/>
  <c r="BH3370"/>
  <c r="BG3370"/>
  <c r="BF3370"/>
  <c r="T3370"/>
  <c r="R3370"/>
  <c r="P3370"/>
  <c r="BI3368"/>
  <c r="BH3368"/>
  <c r="BG3368"/>
  <c r="BF3368"/>
  <c r="T3368"/>
  <c r="R3368"/>
  <c r="P3368"/>
  <c r="BI3367"/>
  <c r="BH3367"/>
  <c r="BG3367"/>
  <c r="BF3367"/>
  <c r="T3367"/>
  <c r="R3367"/>
  <c r="P3367"/>
  <c r="BI3366"/>
  <c r="BH3366"/>
  <c r="BG3366"/>
  <c r="BF3366"/>
  <c r="T3366"/>
  <c r="R3366"/>
  <c r="P3366"/>
  <c r="BI3365"/>
  <c r="BH3365"/>
  <c r="BG3365"/>
  <c r="BF3365"/>
  <c r="T3365"/>
  <c r="R3365"/>
  <c r="P3365"/>
  <c r="BI3364"/>
  <c r="BH3364"/>
  <c r="BG3364"/>
  <c r="BF3364"/>
  <c r="T3364"/>
  <c r="R3364"/>
  <c r="P3364"/>
  <c r="BI3363"/>
  <c r="BH3363"/>
  <c r="BG3363"/>
  <c r="BF3363"/>
  <c r="T3363"/>
  <c r="R3363"/>
  <c r="P3363"/>
  <c r="BI3362"/>
  <c r="BH3362"/>
  <c r="BG3362"/>
  <c r="BF3362"/>
  <c r="T3362"/>
  <c r="R3362"/>
  <c r="P3362"/>
  <c r="BI3361"/>
  <c r="BH3361"/>
  <c r="BG3361"/>
  <c r="BF3361"/>
  <c r="T3361"/>
  <c r="R3361"/>
  <c r="P3361"/>
  <c r="BI3360"/>
  <c r="BH3360"/>
  <c r="BG3360"/>
  <c r="BF3360"/>
  <c r="T3360"/>
  <c r="R3360"/>
  <c r="P3360"/>
  <c r="BI3359"/>
  <c r="BH3359"/>
  <c r="BG3359"/>
  <c r="BF3359"/>
  <c r="T3359"/>
  <c r="R3359"/>
  <c r="P3359"/>
  <c r="BI3358"/>
  <c r="BH3358"/>
  <c r="BG3358"/>
  <c r="BF3358"/>
  <c r="T3358"/>
  <c r="R3358"/>
  <c r="P3358"/>
  <c r="BI3357"/>
  <c r="BH3357"/>
  <c r="BG3357"/>
  <c r="BF3357"/>
  <c r="T3357"/>
  <c r="R3357"/>
  <c r="P3357"/>
  <c r="BI3356"/>
  <c r="BH3356"/>
  <c r="BG3356"/>
  <c r="BF3356"/>
  <c r="T3356"/>
  <c r="R3356"/>
  <c r="P3356"/>
  <c r="BI3355"/>
  <c r="BH3355"/>
  <c r="BG3355"/>
  <c r="BF3355"/>
  <c r="T3355"/>
  <c r="R3355"/>
  <c r="P3355"/>
  <c r="BI3354"/>
  <c r="BH3354"/>
  <c r="BG3354"/>
  <c r="BF3354"/>
  <c r="T3354"/>
  <c r="R3354"/>
  <c r="P3354"/>
  <c r="BI3353"/>
  <c r="BH3353"/>
  <c r="BG3353"/>
  <c r="BF3353"/>
  <c r="T3353"/>
  <c r="R3353"/>
  <c r="P3353"/>
  <c r="BI3352"/>
  <c r="BH3352"/>
  <c r="BG3352"/>
  <c r="BF3352"/>
  <c r="T3352"/>
  <c r="R3352"/>
  <c r="P3352"/>
  <c r="BI3351"/>
  <c r="BH3351"/>
  <c r="BG3351"/>
  <c r="BF3351"/>
  <c r="T3351"/>
  <c r="R3351"/>
  <c r="P3351"/>
  <c r="BI3350"/>
  <c r="BH3350"/>
  <c r="BG3350"/>
  <c r="BF3350"/>
  <c r="T3350"/>
  <c r="R3350"/>
  <c r="P3350"/>
  <c r="BI3349"/>
  <c r="BH3349"/>
  <c r="BG3349"/>
  <c r="BF3349"/>
  <c r="T3349"/>
  <c r="R3349"/>
  <c r="P3349"/>
  <c r="BI3348"/>
  <c r="BH3348"/>
  <c r="BG3348"/>
  <c r="BF3348"/>
  <c r="T3348"/>
  <c r="R3348"/>
  <c r="P3348"/>
  <c r="BI3347"/>
  <c r="BH3347"/>
  <c r="BG3347"/>
  <c r="BF3347"/>
  <c r="T3347"/>
  <c r="R3347"/>
  <c r="P3347"/>
  <c r="BI3346"/>
  <c r="BH3346"/>
  <c r="BG3346"/>
  <c r="BF3346"/>
  <c r="T3346"/>
  <c r="R3346"/>
  <c r="P3346"/>
  <c r="BI3345"/>
  <c r="BH3345"/>
  <c r="BG3345"/>
  <c r="BF3345"/>
  <c r="T3345"/>
  <c r="R3345"/>
  <c r="P3345"/>
  <c r="BI3344"/>
  <c r="BH3344"/>
  <c r="BG3344"/>
  <c r="BF3344"/>
  <c r="T3344"/>
  <c r="R3344"/>
  <c r="P3344"/>
  <c r="BI3343"/>
  <c r="BH3343"/>
  <c r="BG3343"/>
  <c r="BF3343"/>
  <c r="T3343"/>
  <c r="R3343"/>
  <c r="P3343"/>
  <c r="BI3342"/>
  <c r="BH3342"/>
  <c r="BG3342"/>
  <c r="BF3342"/>
  <c r="T3342"/>
  <c r="R3342"/>
  <c r="P3342"/>
  <c r="BI3341"/>
  <c r="BH3341"/>
  <c r="BG3341"/>
  <c r="BF3341"/>
  <c r="T3341"/>
  <c r="R3341"/>
  <c r="P3341"/>
  <c r="BI3340"/>
  <c r="BH3340"/>
  <c r="BG3340"/>
  <c r="BF3340"/>
  <c r="T3340"/>
  <c r="R3340"/>
  <c r="P3340"/>
  <c r="BI3339"/>
  <c r="BH3339"/>
  <c r="BG3339"/>
  <c r="BF3339"/>
  <c r="T3339"/>
  <c r="R3339"/>
  <c r="P3339"/>
  <c r="BI3338"/>
  <c r="BH3338"/>
  <c r="BG3338"/>
  <c r="BF3338"/>
  <c r="T3338"/>
  <c r="R3338"/>
  <c r="P3338"/>
  <c r="BI3337"/>
  <c r="BH3337"/>
  <c r="BG3337"/>
  <c r="BF3337"/>
  <c r="T3337"/>
  <c r="R3337"/>
  <c r="P3337"/>
  <c r="BI3336"/>
  <c r="BH3336"/>
  <c r="BG3336"/>
  <c r="BF3336"/>
  <c r="T3336"/>
  <c r="R3336"/>
  <c r="P3336"/>
  <c r="BI3335"/>
  <c r="BH3335"/>
  <c r="BG3335"/>
  <c r="BF3335"/>
  <c r="T3335"/>
  <c r="R3335"/>
  <c r="P3335"/>
  <c r="BI3334"/>
  <c r="BH3334"/>
  <c r="BG3334"/>
  <c r="BF3334"/>
  <c r="T3334"/>
  <c r="R3334"/>
  <c r="P3334"/>
  <c r="BI3333"/>
  <c r="BH3333"/>
  <c r="BG3333"/>
  <c r="BF3333"/>
  <c r="T3333"/>
  <c r="R3333"/>
  <c r="P3333"/>
  <c r="BI3332"/>
  <c r="BH3332"/>
  <c r="BG3332"/>
  <c r="BF3332"/>
  <c r="T3332"/>
  <c r="R3332"/>
  <c r="P3332"/>
  <c r="BI3331"/>
  <c r="BH3331"/>
  <c r="BG3331"/>
  <c r="BF3331"/>
  <c r="T3331"/>
  <c r="R3331"/>
  <c r="P3331"/>
  <c r="BI3330"/>
  <c r="BH3330"/>
  <c r="BG3330"/>
  <c r="BF3330"/>
  <c r="T3330"/>
  <c r="R3330"/>
  <c r="P3330"/>
  <c r="BI3329"/>
  <c r="BH3329"/>
  <c r="BG3329"/>
  <c r="BF3329"/>
  <c r="T3329"/>
  <c r="R3329"/>
  <c r="P3329"/>
  <c r="BI3328"/>
  <c r="BH3328"/>
  <c r="BG3328"/>
  <c r="BF3328"/>
  <c r="T3328"/>
  <c r="R3328"/>
  <c r="P3328"/>
  <c r="BI3327"/>
  <c r="BH3327"/>
  <c r="BG3327"/>
  <c r="BF3327"/>
  <c r="T3327"/>
  <c r="R3327"/>
  <c r="P3327"/>
  <c r="BI3326"/>
  <c r="BH3326"/>
  <c r="BG3326"/>
  <c r="BF3326"/>
  <c r="T3326"/>
  <c r="R3326"/>
  <c r="P3326"/>
  <c r="BI3325"/>
  <c r="BH3325"/>
  <c r="BG3325"/>
  <c r="BF3325"/>
  <c r="T3325"/>
  <c r="R3325"/>
  <c r="P3325"/>
  <c r="BI3324"/>
  <c r="BH3324"/>
  <c r="BG3324"/>
  <c r="BF3324"/>
  <c r="T3324"/>
  <c r="R3324"/>
  <c r="P3324"/>
  <c r="BI3323"/>
  <c r="BH3323"/>
  <c r="BG3323"/>
  <c r="BF3323"/>
  <c r="T3323"/>
  <c r="R3323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4"/>
  <c r="BH3314"/>
  <c r="BG3314"/>
  <c r="BF3314"/>
  <c r="T3314"/>
  <c r="R3314"/>
  <c r="P3314"/>
  <c r="BI3311"/>
  <c r="BH3311"/>
  <c r="BG3311"/>
  <c r="BF3311"/>
  <c r="T3311"/>
  <c r="R3311"/>
  <c r="P3311"/>
  <c r="BI3310"/>
  <c r="BH3310"/>
  <c r="BG3310"/>
  <c r="BF3310"/>
  <c r="T3310"/>
  <c r="R3310"/>
  <c r="P3310"/>
  <c r="BI3303"/>
  <c r="BH3303"/>
  <c r="BG3303"/>
  <c r="BF3303"/>
  <c r="T3303"/>
  <c r="R3303"/>
  <c r="P3303"/>
  <c r="BI3300"/>
  <c r="BH3300"/>
  <c r="BG3300"/>
  <c r="BF3300"/>
  <c r="T3300"/>
  <c r="R3300"/>
  <c r="P3300"/>
  <c r="BI3298"/>
  <c r="BH3298"/>
  <c r="BG3298"/>
  <c r="BF3298"/>
  <c r="T3298"/>
  <c r="R3298"/>
  <c r="P3298"/>
  <c r="BI3296"/>
  <c r="BH3296"/>
  <c r="BG3296"/>
  <c r="BF3296"/>
  <c r="T3296"/>
  <c r="R3296"/>
  <c r="P3296"/>
  <c r="BI3292"/>
  <c r="BH3292"/>
  <c r="BG3292"/>
  <c r="BF3292"/>
  <c r="T3292"/>
  <c r="R3292"/>
  <c r="P3292"/>
  <c r="BI3289"/>
  <c r="BH3289"/>
  <c r="BG3289"/>
  <c r="BF3289"/>
  <c r="T3289"/>
  <c r="R3289"/>
  <c r="P3289"/>
  <c r="BI3287"/>
  <c r="BH3287"/>
  <c r="BG3287"/>
  <c r="BF3287"/>
  <c r="T3287"/>
  <c r="R3287"/>
  <c r="P3287"/>
  <c r="BI3285"/>
  <c r="BH3285"/>
  <c r="BG3285"/>
  <c r="BF3285"/>
  <c r="T3285"/>
  <c r="R3285"/>
  <c r="P3285"/>
  <c r="BI3249"/>
  <c r="BH3249"/>
  <c r="BG3249"/>
  <c r="BF3249"/>
  <c r="T3249"/>
  <c r="R3249"/>
  <c r="P3249"/>
  <c r="BI3247"/>
  <c r="BH3247"/>
  <c r="BG3247"/>
  <c r="BF3247"/>
  <c r="T3247"/>
  <c r="R3247"/>
  <c r="P3247"/>
  <c r="BI3244"/>
  <c r="BH3244"/>
  <c r="BG3244"/>
  <c r="BF3244"/>
  <c r="T3244"/>
  <c r="R3244"/>
  <c r="P3244"/>
  <c r="BI3242"/>
  <c r="BH3242"/>
  <c r="BG3242"/>
  <c r="BF3242"/>
  <c r="T3242"/>
  <c r="R3242"/>
  <c r="P3242"/>
  <c r="BI3177"/>
  <c r="BH3177"/>
  <c r="BG3177"/>
  <c r="BF3177"/>
  <c r="T3177"/>
  <c r="R3177"/>
  <c r="P3177"/>
  <c r="BI3175"/>
  <c r="BH3175"/>
  <c r="BG3175"/>
  <c r="BF3175"/>
  <c r="T3175"/>
  <c r="R3175"/>
  <c r="P3175"/>
  <c r="BI3163"/>
  <c r="BH3163"/>
  <c r="BG3163"/>
  <c r="BF3163"/>
  <c r="T3163"/>
  <c r="R3163"/>
  <c r="P3163"/>
  <c r="BI3159"/>
  <c r="BH3159"/>
  <c r="BG3159"/>
  <c r="BF3159"/>
  <c r="T3159"/>
  <c r="R3159"/>
  <c r="P3159"/>
  <c r="BI3158"/>
  <c r="BH3158"/>
  <c r="BG3158"/>
  <c r="BF3158"/>
  <c r="T3158"/>
  <c r="R3158"/>
  <c r="P3158"/>
  <c r="BI3134"/>
  <c r="BH3134"/>
  <c r="BG3134"/>
  <c r="BF3134"/>
  <c r="T3134"/>
  <c r="R3134"/>
  <c r="P3134"/>
  <c r="BI3133"/>
  <c r="BH3133"/>
  <c r="BG3133"/>
  <c r="BF3133"/>
  <c r="T3133"/>
  <c r="R3133"/>
  <c r="P3133"/>
  <c r="BI3132"/>
  <c r="BH3132"/>
  <c r="BG3132"/>
  <c r="BF3132"/>
  <c r="T3132"/>
  <c r="R3132"/>
  <c r="P3132"/>
  <c r="BI3050"/>
  <c r="BH3050"/>
  <c r="BG3050"/>
  <c r="BF3050"/>
  <c r="T3050"/>
  <c r="R3050"/>
  <c r="P3050"/>
  <c r="BI3048"/>
  <c r="BH3048"/>
  <c r="BG3048"/>
  <c r="BF3048"/>
  <c r="T3048"/>
  <c r="R3048"/>
  <c r="P3048"/>
  <c r="BI3045"/>
  <c r="BH3045"/>
  <c r="BG3045"/>
  <c r="BF3045"/>
  <c r="T3045"/>
  <c r="R3045"/>
  <c r="P3045"/>
  <c r="BI3042"/>
  <c r="BH3042"/>
  <c r="BG3042"/>
  <c r="BF3042"/>
  <c r="T3042"/>
  <c r="R3042"/>
  <c r="P3042"/>
  <c r="BI3039"/>
  <c r="BH3039"/>
  <c r="BG3039"/>
  <c r="BF3039"/>
  <c r="T3039"/>
  <c r="R3039"/>
  <c r="P3039"/>
  <c r="BI3036"/>
  <c r="BH3036"/>
  <c r="BG3036"/>
  <c r="BF3036"/>
  <c r="T3036"/>
  <c r="R3036"/>
  <c r="P3036"/>
  <c r="BI3032"/>
  <c r="BH3032"/>
  <c r="BG3032"/>
  <c r="BF3032"/>
  <c r="T3032"/>
  <c r="R3032"/>
  <c r="P3032"/>
  <c r="BI2998"/>
  <c r="BH2998"/>
  <c r="BG2998"/>
  <c r="BF2998"/>
  <c r="T2998"/>
  <c r="R2998"/>
  <c r="P2998"/>
  <c r="BI2995"/>
  <c r="BH2995"/>
  <c r="BG2995"/>
  <c r="BF2995"/>
  <c r="T2995"/>
  <c r="R2995"/>
  <c r="P2995"/>
  <c r="BI2992"/>
  <c r="BH2992"/>
  <c r="BG2992"/>
  <c r="BF2992"/>
  <c r="T2992"/>
  <c r="R2992"/>
  <c r="P2992"/>
  <c r="BI2991"/>
  <c r="BH2991"/>
  <c r="BG2991"/>
  <c r="BF2991"/>
  <c r="T2991"/>
  <c r="R2991"/>
  <c r="P2991"/>
  <c r="BI2987"/>
  <c r="BH2987"/>
  <c r="BG2987"/>
  <c r="BF2987"/>
  <c r="T2987"/>
  <c r="R2987"/>
  <c r="P2987"/>
  <c r="BI2986"/>
  <c r="BH2986"/>
  <c r="BG2986"/>
  <c r="BF2986"/>
  <c r="T2986"/>
  <c r="R2986"/>
  <c r="P2986"/>
  <c r="BI2984"/>
  <c r="BH2984"/>
  <c r="BG2984"/>
  <c r="BF2984"/>
  <c r="T2984"/>
  <c r="R2984"/>
  <c r="P2984"/>
  <c r="BI2983"/>
  <c r="BH2983"/>
  <c r="BG2983"/>
  <c r="BF2983"/>
  <c r="T2983"/>
  <c r="R2983"/>
  <c r="P2983"/>
  <c r="BI2979"/>
  <c r="BH2979"/>
  <c r="BG2979"/>
  <c r="BF2979"/>
  <c r="T2979"/>
  <c r="R2979"/>
  <c r="P2979"/>
  <c r="BI2977"/>
  <c r="BH2977"/>
  <c r="BG2977"/>
  <c r="BF2977"/>
  <c r="T2977"/>
  <c r="R2977"/>
  <c r="P2977"/>
  <c r="BI2966"/>
  <c r="BH2966"/>
  <c r="BG2966"/>
  <c r="BF2966"/>
  <c r="T2966"/>
  <c r="R2966"/>
  <c r="P2966"/>
  <c r="BI2964"/>
  <c r="BH2964"/>
  <c r="BG2964"/>
  <c r="BF2964"/>
  <c r="T2964"/>
  <c r="R2964"/>
  <c r="P2964"/>
  <c r="BI2950"/>
  <c r="BH2950"/>
  <c r="BG2950"/>
  <c r="BF2950"/>
  <c r="T2950"/>
  <c r="R2950"/>
  <c r="P2950"/>
  <c r="BI2949"/>
  <c r="BH2949"/>
  <c r="BG2949"/>
  <c r="BF2949"/>
  <c r="T2949"/>
  <c r="R2949"/>
  <c r="P2949"/>
  <c r="BI2947"/>
  <c r="BH2947"/>
  <c r="BG2947"/>
  <c r="BF2947"/>
  <c r="T2947"/>
  <c r="R2947"/>
  <c r="P2947"/>
  <c r="BI2945"/>
  <c r="BH2945"/>
  <c r="BG2945"/>
  <c r="BF2945"/>
  <c r="T2945"/>
  <c r="R2945"/>
  <c r="P2945"/>
  <c r="BI2938"/>
  <c r="BH2938"/>
  <c r="BG2938"/>
  <c r="BF2938"/>
  <c r="T2938"/>
  <c r="R2938"/>
  <c r="P2938"/>
  <c r="BI2936"/>
  <c r="BH2936"/>
  <c r="BG2936"/>
  <c r="BF2936"/>
  <c r="T2936"/>
  <c r="R2936"/>
  <c r="P2936"/>
  <c r="BI2932"/>
  <c r="BH2932"/>
  <c r="BG2932"/>
  <c r="BF2932"/>
  <c r="T2932"/>
  <c r="R2932"/>
  <c r="P2932"/>
  <c r="BI2930"/>
  <c r="BH2930"/>
  <c r="BG2930"/>
  <c r="BF2930"/>
  <c r="T2930"/>
  <c r="R2930"/>
  <c r="P2930"/>
  <c r="BI2896"/>
  <c r="BH2896"/>
  <c r="BG2896"/>
  <c r="BF2896"/>
  <c r="T2896"/>
  <c r="R2896"/>
  <c r="P2896"/>
  <c r="BI2894"/>
  <c r="BH2894"/>
  <c r="BG2894"/>
  <c r="BF2894"/>
  <c r="T2894"/>
  <c r="R2894"/>
  <c r="P2894"/>
  <c r="BI2890"/>
  <c r="BH2890"/>
  <c r="BG2890"/>
  <c r="BF2890"/>
  <c r="T2890"/>
  <c r="R2890"/>
  <c r="P2890"/>
  <c r="BI2889"/>
  <c r="BH2889"/>
  <c r="BG2889"/>
  <c r="BF2889"/>
  <c r="T2889"/>
  <c r="R2889"/>
  <c r="P2889"/>
  <c r="BI2888"/>
  <c r="BH2888"/>
  <c r="BG2888"/>
  <c r="BF2888"/>
  <c r="T2888"/>
  <c r="R2888"/>
  <c r="P2888"/>
  <c r="BI2879"/>
  <c r="BH2879"/>
  <c r="BG2879"/>
  <c r="BF2879"/>
  <c r="T2879"/>
  <c r="R2879"/>
  <c r="P2879"/>
  <c r="BI2877"/>
  <c r="BH2877"/>
  <c r="BG2877"/>
  <c r="BF2877"/>
  <c r="T2877"/>
  <c r="R2877"/>
  <c r="P2877"/>
  <c r="BI2873"/>
  <c r="BH2873"/>
  <c r="BG2873"/>
  <c r="BF2873"/>
  <c r="T2873"/>
  <c r="R2873"/>
  <c r="P2873"/>
  <c r="BI2871"/>
  <c r="BH2871"/>
  <c r="BG2871"/>
  <c r="BF2871"/>
  <c r="T2871"/>
  <c r="R2871"/>
  <c r="P2871"/>
  <c r="BI2820"/>
  <c r="BH2820"/>
  <c r="BG2820"/>
  <c r="BF2820"/>
  <c r="T2820"/>
  <c r="R2820"/>
  <c r="P2820"/>
  <c r="BI2771"/>
  <c r="BH2771"/>
  <c r="BG2771"/>
  <c r="BF2771"/>
  <c r="T2771"/>
  <c r="R2771"/>
  <c r="P2771"/>
  <c r="BI2768"/>
  <c r="BH2768"/>
  <c r="BG2768"/>
  <c r="BF2768"/>
  <c r="T2768"/>
  <c r="R2768"/>
  <c r="P2768"/>
  <c r="BI2766"/>
  <c r="BH2766"/>
  <c r="BG2766"/>
  <c r="BF2766"/>
  <c r="T2766"/>
  <c r="R2766"/>
  <c r="P2766"/>
  <c r="BI2757"/>
  <c r="BH2757"/>
  <c r="BG2757"/>
  <c r="BF2757"/>
  <c r="T2757"/>
  <c r="R2757"/>
  <c r="P2757"/>
  <c r="BI2756"/>
  <c r="BH2756"/>
  <c r="BG2756"/>
  <c r="BF2756"/>
  <c r="T2756"/>
  <c r="R2756"/>
  <c r="P2756"/>
  <c r="BI2752"/>
  <c r="BH2752"/>
  <c r="BG2752"/>
  <c r="BF2752"/>
  <c r="T2752"/>
  <c r="R2752"/>
  <c r="P2752"/>
  <c r="BI2737"/>
  <c r="BH2737"/>
  <c r="BG2737"/>
  <c r="BF2737"/>
  <c r="T2737"/>
  <c r="R2737"/>
  <c r="P2737"/>
  <c r="BI2728"/>
  <c r="BH2728"/>
  <c r="BG2728"/>
  <c r="BF2728"/>
  <c r="T2728"/>
  <c r="R2728"/>
  <c r="P2728"/>
  <c r="BI2720"/>
  <c r="BH2720"/>
  <c r="BG2720"/>
  <c r="BF2720"/>
  <c r="T2720"/>
  <c r="R2720"/>
  <c r="P2720"/>
  <c r="BI2718"/>
  <c r="BH2718"/>
  <c r="BG2718"/>
  <c r="BF2718"/>
  <c r="T2718"/>
  <c r="R2718"/>
  <c r="P2718"/>
  <c r="BI2710"/>
  <c r="BH2710"/>
  <c r="BG2710"/>
  <c r="BF2710"/>
  <c r="T2710"/>
  <c r="R2710"/>
  <c r="P2710"/>
  <c r="BI2706"/>
  <c r="BH2706"/>
  <c r="BG2706"/>
  <c r="BF2706"/>
  <c r="T2706"/>
  <c r="R2706"/>
  <c r="P2706"/>
  <c r="BI2704"/>
  <c r="BH2704"/>
  <c r="BG2704"/>
  <c r="BF2704"/>
  <c r="T2704"/>
  <c r="R2704"/>
  <c r="P2704"/>
  <c r="BI2699"/>
  <c r="BH2699"/>
  <c r="BG2699"/>
  <c r="BF2699"/>
  <c r="T2699"/>
  <c r="R2699"/>
  <c r="P2699"/>
  <c r="BI2697"/>
  <c r="BH2697"/>
  <c r="BG2697"/>
  <c r="BF2697"/>
  <c r="T2697"/>
  <c r="R2697"/>
  <c r="P2697"/>
  <c r="BI2672"/>
  <c r="BH2672"/>
  <c r="BG2672"/>
  <c r="BF2672"/>
  <c r="T2672"/>
  <c r="R2672"/>
  <c r="P2672"/>
  <c r="BI2645"/>
  <c r="BH2645"/>
  <c r="BG2645"/>
  <c r="BF2645"/>
  <c r="T2645"/>
  <c r="R2645"/>
  <c r="P2645"/>
  <c r="BI2598"/>
  <c r="BH2598"/>
  <c r="BG2598"/>
  <c r="BF2598"/>
  <c r="T2598"/>
  <c r="R2598"/>
  <c r="P2598"/>
  <c r="BI2594"/>
  <c r="BH2594"/>
  <c r="BG2594"/>
  <c r="BF2594"/>
  <c r="T2594"/>
  <c r="T2593"/>
  <c r="R2594"/>
  <c r="R2593"/>
  <c r="P2594"/>
  <c r="P2593"/>
  <c r="BI2591"/>
  <c r="BH2591"/>
  <c r="BG2591"/>
  <c r="BF2591"/>
  <c r="T2591"/>
  <c r="R2591"/>
  <c r="P2591"/>
  <c r="BI2589"/>
  <c r="BH2589"/>
  <c r="BG2589"/>
  <c r="BF2589"/>
  <c r="T2589"/>
  <c r="R2589"/>
  <c r="P2589"/>
  <c r="BI2586"/>
  <c r="BH2586"/>
  <c r="BG2586"/>
  <c r="BF2586"/>
  <c r="T2586"/>
  <c r="R2586"/>
  <c r="P2586"/>
  <c r="BI2571"/>
  <c r="BH2571"/>
  <c r="BG2571"/>
  <c r="BF2571"/>
  <c r="T2571"/>
  <c r="R2571"/>
  <c r="P2571"/>
  <c r="BI2570"/>
  <c r="BH2570"/>
  <c r="BG2570"/>
  <c r="BF2570"/>
  <c r="T2570"/>
  <c r="R2570"/>
  <c r="P2570"/>
  <c r="BI2565"/>
  <c r="BH2565"/>
  <c r="BG2565"/>
  <c r="BF2565"/>
  <c r="T2565"/>
  <c r="R2565"/>
  <c r="P2565"/>
  <c r="BI2556"/>
  <c r="BH2556"/>
  <c r="BG2556"/>
  <c r="BF2556"/>
  <c r="T2556"/>
  <c r="R2556"/>
  <c r="P2556"/>
  <c r="BI2549"/>
  <c r="BH2549"/>
  <c r="BG2549"/>
  <c r="BF2549"/>
  <c r="T2549"/>
  <c r="R2549"/>
  <c r="P2549"/>
  <c r="BI2547"/>
  <c r="BH2547"/>
  <c r="BG2547"/>
  <c r="BF2547"/>
  <c r="T2547"/>
  <c r="R2547"/>
  <c r="P2547"/>
  <c r="BI2545"/>
  <c r="BH2545"/>
  <c r="BG2545"/>
  <c r="BF2545"/>
  <c r="T2545"/>
  <c r="R2545"/>
  <c r="P2545"/>
  <c r="BI2543"/>
  <c r="BH2543"/>
  <c r="BG2543"/>
  <c r="BF2543"/>
  <c r="T2543"/>
  <c r="R2543"/>
  <c r="P2543"/>
  <c r="BI2540"/>
  <c r="BH2540"/>
  <c r="BG2540"/>
  <c r="BF2540"/>
  <c r="T2540"/>
  <c r="R2540"/>
  <c r="P2540"/>
  <c r="BI2532"/>
  <c r="BH2532"/>
  <c r="BG2532"/>
  <c r="BF2532"/>
  <c r="T2532"/>
  <c r="R2532"/>
  <c r="P2532"/>
  <c r="BI2530"/>
  <c r="BH2530"/>
  <c r="BG2530"/>
  <c r="BF2530"/>
  <c r="T2530"/>
  <c r="R2530"/>
  <c r="P2530"/>
  <c r="BI2527"/>
  <c r="BH2527"/>
  <c r="BG2527"/>
  <c r="BF2527"/>
  <c r="T2527"/>
  <c r="R2527"/>
  <c r="P2527"/>
  <c r="BI2520"/>
  <c r="BH2520"/>
  <c r="BG2520"/>
  <c r="BF2520"/>
  <c r="T2520"/>
  <c r="R2520"/>
  <c r="P2520"/>
  <c r="BI2518"/>
  <c r="BH2518"/>
  <c r="BG2518"/>
  <c r="BF2518"/>
  <c r="T2518"/>
  <c r="R2518"/>
  <c r="P2518"/>
  <c r="BI2515"/>
  <c r="BH2515"/>
  <c r="BG2515"/>
  <c r="BF2515"/>
  <c r="T2515"/>
  <c r="R2515"/>
  <c r="P2515"/>
  <c r="BI2502"/>
  <c r="BH2502"/>
  <c r="BG2502"/>
  <c r="BF2502"/>
  <c r="T2502"/>
  <c r="R2502"/>
  <c r="P2502"/>
  <c r="BI2501"/>
  <c r="BH2501"/>
  <c r="BG2501"/>
  <c r="BF2501"/>
  <c r="T2501"/>
  <c r="R2501"/>
  <c r="P2501"/>
  <c r="BI2500"/>
  <c r="BH2500"/>
  <c r="BG2500"/>
  <c r="BF2500"/>
  <c r="T2500"/>
  <c r="R2500"/>
  <c r="P2500"/>
  <c r="BI2496"/>
  <c r="BH2496"/>
  <c r="BG2496"/>
  <c r="BF2496"/>
  <c r="T2496"/>
  <c r="R2496"/>
  <c r="P2496"/>
  <c r="BI2494"/>
  <c r="BH2494"/>
  <c r="BG2494"/>
  <c r="BF2494"/>
  <c r="T2494"/>
  <c r="R2494"/>
  <c r="P2494"/>
  <c r="BI2493"/>
  <c r="BH2493"/>
  <c r="BG2493"/>
  <c r="BF2493"/>
  <c r="T2493"/>
  <c r="R2493"/>
  <c r="P2493"/>
  <c r="BI2486"/>
  <c r="BH2486"/>
  <c r="BG2486"/>
  <c r="BF2486"/>
  <c r="T2486"/>
  <c r="R2486"/>
  <c r="P2486"/>
  <c r="BI2485"/>
  <c r="BH2485"/>
  <c r="BG2485"/>
  <c r="BF2485"/>
  <c r="T2485"/>
  <c r="R2485"/>
  <c r="P2485"/>
  <c r="BI2475"/>
  <c r="BH2475"/>
  <c r="BG2475"/>
  <c r="BF2475"/>
  <c r="T2475"/>
  <c r="R2475"/>
  <c r="P2475"/>
  <c r="BI2465"/>
  <c r="BH2465"/>
  <c r="BG2465"/>
  <c r="BF2465"/>
  <c r="T2465"/>
  <c r="R2465"/>
  <c r="P2465"/>
  <c r="BI2464"/>
  <c r="BH2464"/>
  <c r="BG2464"/>
  <c r="BF2464"/>
  <c r="T2464"/>
  <c r="R2464"/>
  <c r="P2464"/>
  <c r="BI2463"/>
  <c r="BH2463"/>
  <c r="BG2463"/>
  <c r="BF2463"/>
  <c r="T2463"/>
  <c r="R2463"/>
  <c r="P2463"/>
  <c r="BI2462"/>
  <c r="BH2462"/>
  <c r="BG2462"/>
  <c r="BF2462"/>
  <c r="T2462"/>
  <c r="R2462"/>
  <c r="P2462"/>
  <c r="BI2457"/>
  <c r="BH2457"/>
  <c r="BG2457"/>
  <c r="BF2457"/>
  <c r="T2457"/>
  <c r="R2457"/>
  <c r="P2457"/>
  <c r="BI2425"/>
  <c r="BH2425"/>
  <c r="BG2425"/>
  <c r="BF2425"/>
  <c r="T2425"/>
  <c r="R2425"/>
  <c r="P2425"/>
  <c r="BI2391"/>
  <c r="BH2391"/>
  <c r="BG2391"/>
  <c r="BF2391"/>
  <c r="T2391"/>
  <c r="R2391"/>
  <c r="P2391"/>
  <c r="BI2386"/>
  <c r="BH2386"/>
  <c r="BG2386"/>
  <c r="BF2386"/>
  <c r="T2386"/>
  <c r="R2386"/>
  <c r="P2386"/>
  <c r="BI2381"/>
  <c r="BH2381"/>
  <c r="BG2381"/>
  <c r="BF2381"/>
  <c r="T2381"/>
  <c r="R2381"/>
  <c r="P2381"/>
  <c r="BI2376"/>
  <c r="BH2376"/>
  <c r="BG2376"/>
  <c r="BF2376"/>
  <c r="T2376"/>
  <c r="R2376"/>
  <c r="P2376"/>
  <c r="BI2372"/>
  <c r="BH2372"/>
  <c r="BG2372"/>
  <c r="BF2372"/>
  <c r="T2372"/>
  <c r="R2372"/>
  <c r="P2372"/>
  <c r="BI2369"/>
  <c r="BH2369"/>
  <c r="BG2369"/>
  <c r="BF2369"/>
  <c r="T2369"/>
  <c r="R2369"/>
  <c r="P2369"/>
  <c r="BI2358"/>
  <c r="BH2358"/>
  <c r="BG2358"/>
  <c r="BF2358"/>
  <c r="T2358"/>
  <c r="R2358"/>
  <c r="P2358"/>
  <c r="BI2356"/>
  <c r="BH2356"/>
  <c r="BG2356"/>
  <c r="BF2356"/>
  <c r="T2356"/>
  <c r="R2356"/>
  <c r="P2356"/>
  <c r="BI2325"/>
  <c r="BH2325"/>
  <c r="BG2325"/>
  <c r="BF2325"/>
  <c r="T2325"/>
  <c r="R2325"/>
  <c r="P2325"/>
  <c r="BI2315"/>
  <c r="BH2315"/>
  <c r="BG2315"/>
  <c r="BF2315"/>
  <c r="T2315"/>
  <c r="R2315"/>
  <c r="P2315"/>
  <c r="BI2305"/>
  <c r="BH2305"/>
  <c r="BG2305"/>
  <c r="BF2305"/>
  <c r="T2305"/>
  <c r="R2305"/>
  <c r="P2305"/>
  <c r="BI2302"/>
  <c r="BH2302"/>
  <c r="BG2302"/>
  <c r="BF2302"/>
  <c r="T2302"/>
  <c r="R2302"/>
  <c r="P2302"/>
  <c r="BI2299"/>
  <c r="BH2299"/>
  <c r="BG2299"/>
  <c r="BF2299"/>
  <c r="T2299"/>
  <c r="R2299"/>
  <c r="P2299"/>
  <c r="BI2229"/>
  <c r="BH2229"/>
  <c r="BG2229"/>
  <c r="BF2229"/>
  <c r="T2229"/>
  <c r="R2229"/>
  <c r="P2229"/>
  <c r="BI2227"/>
  <c r="BH2227"/>
  <c r="BG2227"/>
  <c r="BF2227"/>
  <c r="T2227"/>
  <c r="R2227"/>
  <c r="P2227"/>
  <c r="BI2199"/>
  <c r="BH2199"/>
  <c r="BG2199"/>
  <c r="BF2199"/>
  <c r="T2199"/>
  <c r="R2199"/>
  <c r="P2199"/>
  <c r="BI2197"/>
  <c r="BH2197"/>
  <c r="BG2197"/>
  <c r="BF2197"/>
  <c r="T2197"/>
  <c r="R2197"/>
  <c r="P2197"/>
  <c r="BI2193"/>
  <c r="BH2193"/>
  <c r="BG2193"/>
  <c r="BF2193"/>
  <c r="T2193"/>
  <c r="R2193"/>
  <c r="P2193"/>
  <c r="BI2191"/>
  <c r="BH2191"/>
  <c r="BG2191"/>
  <c r="BF2191"/>
  <c r="T2191"/>
  <c r="R2191"/>
  <c r="P2191"/>
  <c r="BI2189"/>
  <c r="BH2189"/>
  <c r="BG2189"/>
  <c r="BF2189"/>
  <c r="T2189"/>
  <c r="R2189"/>
  <c r="P2189"/>
  <c r="BI2151"/>
  <c r="BH2151"/>
  <c r="BG2151"/>
  <c r="BF2151"/>
  <c r="T2151"/>
  <c r="R2151"/>
  <c r="P2151"/>
  <c r="BI2145"/>
  <c r="BH2145"/>
  <c r="BG2145"/>
  <c r="BF2145"/>
  <c r="T2145"/>
  <c r="R2145"/>
  <c r="P2145"/>
  <c r="BI2142"/>
  <c r="BH2142"/>
  <c r="BG2142"/>
  <c r="BF2142"/>
  <c r="T2142"/>
  <c r="R2142"/>
  <c r="P2142"/>
  <c r="BI2053"/>
  <c r="BH2053"/>
  <c r="BG2053"/>
  <c r="BF2053"/>
  <c r="T2053"/>
  <c r="R2053"/>
  <c r="P2053"/>
  <c r="BI2051"/>
  <c r="BH2051"/>
  <c r="BG2051"/>
  <c r="BF2051"/>
  <c r="T2051"/>
  <c r="R2051"/>
  <c r="P2051"/>
  <c r="BI2039"/>
  <c r="BH2039"/>
  <c r="BG2039"/>
  <c r="BF2039"/>
  <c r="T2039"/>
  <c r="R2039"/>
  <c r="P2039"/>
  <c r="BI2028"/>
  <c r="BH2028"/>
  <c r="BG2028"/>
  <c r="BF2028"/>
  <c r="T2028"/>
  <c r="R2028"/>
  <c r="P2028"/>
  <c r="BI2024"/>
  <c r="BH2024"/>
  <c r="BG2024"/>
  <c r="BF2024"/>
  <c r="T2024"/>
  <c r="R2024"/>
  <c r="P2024"/>
  <c r="BI2020"/>
  <c r="BH2020"/>
  <c r="BG2020"/>
  <c r="BF2020"/>
  <c r="T2020"/>
  <c r="R2020"/>
  <c r="P2020"/>
  <c r="BI2018"/>
  <c r="BH2018"/>
  <c r="BG2018"/>
  <c r="BF2018"/>
  <c r="T2018"/>
  <c r="R2018"/>
  <c r="P2018"/>
  <c r="BI2004"/>
  <c r="BH2004"/>
  <c r="BG2004"/>
  <c r="BF2004"/>
  <c r="T2004"/>
  <c r="R2004"/>
  <c r="P2004"/>
  <c r="BI2000"/>
  <c r="BH2000"/>
  <c r="BG2000"/>
  <c r="BF2000"/>
  <c r="T2000"/>
  <c r="R2000"/>
  <c r="P2000"/>
  <c r="BI1996"/>
  <c r="BH1996"/>
  <c r="BG1996"/>
  <c r="BF1996"/>
  <c r="T1996"/>
  <c r="R1996"/>
  <c r="P1996"/>
  <c r="BI1992"/>
  <c r="BH1992"/>
  <c r="BG1992"/>
  <c r="BF1992"/>
  <c r="T1992"/>
  <c r="R1992"/>
  <c r="P1992"/>
  <c r="BI1985"/>
  <c r="BH1985"/>
  <c r="BG1985"/>
  <c r="BF1985"/>
  <c r="T1985"/>
  <c r="R1985"/>
  <c r="P1985"/>
  <c r="BI1977"/>
  <c r="BH1977"/>
  <c r="BG1977"/>
  <c r="BF1977"/>
  <c r="T1977"/>
  <c r="R1977"/>
  <c r="P1977"/>
  <c r="BI1832"/>
  <c r="BH1832"/>
  <c r="BG1832"/>
  <c r="BF1832"/>
  <c r="T1832"/>
  <c r="R1832"/>
  <c r="P1832"/>
  <c r="BI1828"/>
  <c r="BH1828"/>
  <c r="BG1828"/>
  <c r="BF1828"/>
  <c r="T1828"/>
  <c r="R1828"/>
  <c r="P1828"/>
  <c r="BI1824"/>
  <c r="BH1824"/>
  <c r="BG1824"/>
  <c r="BF1824"/>
  <c r="T1824"/>
  <c r="R1824"/>
  <c r="P1824"/>
  <c r="BI1813"/>
  <c r="BH1813"/>
  <c r="BG1813"/>
  <c r="BF1813"/>
  <c r="T1813"/>
  <c r="R1813"/>
  <c r="P1813"/>
  <c r="BI1796"/>
  <c r="BH1796"/>
  <c r="BG1796"/>
  <c r="BF1796"/>
  <c r="T1796"/>
  <c r="R1796"/>
  <c r="P1796"/>
  <c r="BI1792"/>
  <c r="BH1792"/>
  <c r="BG1792"/>
  <c r="BF1792"/>
  <c r="T1792"/>
  <c r="R1792"/>
  <c r="P1792"/>
  <c r="BI1788"/>
  <c r="BH1788"/>
  <c r="BG1788"/>
  <c r="BF1788"/>
  <c r="T1788"/>
  <c r="R1788"/>
  <c r="P1788"/>
  <c r="BI1784"/>
  <c r="BH1784"/>
  <c r="BG1784"/>
  <c r="BF1784"/>
  <c r="T1784"/>
  <c r="R1784"/>
  <c r="P1784"/>
  <c r="BI1782"/>
  <c r="BH1782"/>
  <c r="BG1782"/>
  <c r="BF1782"/>
  <c r="T1782"/>
  <c r="R1782"/>
  <c r="P1782"/>
  <c r="BI1780"/>
  <c r="BH1780"/>
  <c r="BG1780"/>
  <c r="BF1780"/>
  <c r="T1780"/>
  <c r="R1780"/>
  <c r="P1780"/>
  <c r="BI1777"/>
  <c r="BH1777"/>
  <c r="BG1777"/>
  <c r="BF1777"/>
  <c r="T1777"/>
  <c r="R1777"/>
  <c r="P1777"/>
  <c r="BI1775"/>
  <c r="BH1775"/>
  <c r="BG1775"/>
  <c r="BF1775"/>
  <c r="T1775"/>
  <c r="R1775"/>
  <c r="P1775"/>
  <c r="BI1771"/>
  <c r="BH1771"/>
  <c r="BG1771"/>
  <c r="BF1771"/>
  <c r="T1771"/>
  <c r="R1771"/>
  <c r="P1771"/>
  <c r="BI1762"/>
  <c r="BH1762"/>
  <c r="BG1762"/>
  <c r="BF1762"/>
  <c r="T1762"/>
  <c r="R1762"/>
  <c r="P1762"/>
  <c r="BI1760"/>
  <c r="BH1760"/>
  <c r="BG1760"/>
  <c r="BF1760"/>
  <c r="T1760"/>
  <c r="R1760"/>
  <c r="P1760"/>
  <c r="BI1753"/>
  <c r="BH1753"/>
  <c r="BG1753"/>
  <c r="BF1753"/>
  <c r="T1753"/>
  <c r="R1753"/>
  <c r="P1753"/>
  <c r="BI1750"/>
  <c r="BH1750"/>
  <c r="BG1750"/>
  <c r="BF1750"/>
  <c r="T1750"/>
  <c r="R1750"/>
  <c r="P1750"/>
  <c r="BI1741"/>
  <c r="BH1741"/>
  <c r="BG1741"/>
  <c r="BF1741"/>
  <c r="T1741"/>
  <c r="R1741"/>
  <c r="P1741"/>
  <c r="BI1737"/>
  <c r="BH1737"/>
  <c r="BG1737"/>
  <c r="BF1737"/>
  <c r="T1737"/>
  <c r="R1737"/>
  <c r="P1737"/>
  <c r="BI1735"/>
  <c r="BH1735"/>
  <c r="BG1735"/>
  <c r="BF1735"/>
  <c r="T1735"/>
  <c r="R1735"/>
  <c r="P1735"/>
  <c r="BI1724"/>
  <c r="BH1724"/>
  <c r="BG1724"/>
  <c r="BF1724"/>
  <c r="T1724"/>
  <c r="R1724"/>
  <c r="P1724"/>
  <c r="BI1713"/>
  <c r="BH1713"/>
  <c r="BG1713"/>
  <c r="BF1713"/>
  <c r="T1713"/>
  <c r="R1713"/>
  <c r="P1713"/>
  <c r="BI1706"/>
  <c r="BH1706"/>
  <c r="BG1706"/>
  <c r="BF1706"/>
  <c r="T1706"/>
  <c r="R1706"/>
  <c r="P1706"/>
  <c r="BI1695"/>
  <c r="BH1695"/>
  <c r="BG1695"/>
  <c r="BF1695"/>
  <c r="T1695"/>
  <c r="R1695"/>
  <c r="P1695"/>
  <c r="BI1693"/>
  <c r="BH1693"/>
  <c r="BG1693"/>
  <c r="BF1693"/>
  <c r="T1693"/>
  <c r="R1693"/>
  <c r="P1693"/>
  <c r="BI1584"/>
  <c r="BH1584"/>
  <c r="BG1584"/>
  <c r="BF1584"/>
  <c r="T1584"/>
  <c r="R1584"/>
  <c r="P1584"/>
  <c r="BI1582"/>
  <c r="BH1582"/>
  <c r="BG1582"/>
  <c r="BF1582"/>
  <c r="T1582"/>
  <c r="R1582"/>
  <c r="P1582"/>
  <c r="BI1449"/>
  <c r="BH1449"/>
  <c r="BG1449"/>
  <c r="BF1449"/>
  <c r="T1449"/>
  <c r="R1449"/>
  <c r="P1449"/>
  <c r="BI1357"/>
  <c r="BH1357"/>
  <c r="BG1357"/>
  <c r="BF1357"/>
  <c r="T1357"/>
  <c r="R1357"/>
  <c r="P1357"/>
  <c r="BI1355"/>
  <c r="BH1355"/>
  <c r="BG1355"/>
  <c r="BF1355"/>
  <c r="T1355"/>
  <c r="R1355"/>
  <c r="P1355"/>
  <c r="BI1354"/>
  <c r="BH1354"/>
  <c r="BG1354"/>
  <c r="BF1354"/>
  <c r="T1354"/>
  <c r="R1354"/>
  <c r="P1354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50"/>
  <c r="BH1350"/>
  <c r="BG1350"/>
  <c r="BF1350"/>
  <c r="T1350"/>
  <c r="R1350"/>
  <c r="P1350"/>
  <c r="BI1349"/>
  <c r="BH1349"/>
  <c r="BG1349"/>
  <c r="BF1349"/>
  <c r="T1349"/>
  <c r="R1349"/>
  <c r="P1349"/>
  <c r="BI1348"/>
  <c r="BH1348"/>
  <c r="BG1348"/>
  <c r="BF1348"/>
  <c r="T1348"/>
  <c r="R1348"/>
  <c r="P1348"/>
  <c r="BI1347"/>
  <c r="BH1347"/>
  <c r="BG1347"/>
  <c r="BF1347"/>
  <c r="T1347"/>
  <c r="R1347"/>
  <c r="P1347"/>
  <c r="BI1346"/>
  <c r="BH1346"/>
  <c r="BG1346"/>
  <c r="BF1346"/>
  <c r="T1346"/>
  <c r="R1346"/>
  <c r="P1346"/>
  <c r="BI1345"/>
  <c r="BH1345"/>
  <c r="BG1345"/>
  <c r="BF1345"/>
  <c r="T1345"/>
  <c r="R1345"/>
  <c r="P1345"/>
  <c r="BI1344"/>
  <c r="BH1344"/>
  <c r="BG1344"/>
  <c r="BF1344"/>
  <c r="T1344"/>
  <c r="R1344"/>
  <c r="P1344"/>
  <c r="BI1343"/>
  <c r="BH1343"/>
  <c r="BG1343"/>
  <c r="BF1343"/>
  <c r="T1343"/>
  <c r="R1343"/>
  <c r="P1343"/>
  <c r="BI1342"/>
  <c r="BH1342"/>
  <c r="BG1342"/>
  <c r="BF1342"/>
  <c r="T1342"/>
  <c r="R1342"/>
  <c r="P1342"/>
  <c r="BI1341"/>
  <c r="BH1341"/>
  <c r="BG1341"/>
  <c r="BF1341"/>
  <c r="T1341"/>
  <c r="R1341"/>
  <c r="P1341"/>
  <c r="BI1340"/>
  <c r="BH1340"/>
  <c r="BG1340"/>
  <c r="BF1340"/>
  <c r="T1340"/>
  <c r="R1340"/>
  <c r="P1340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6"/>
  <c r="BH1336"/>
  <c r="BG1336"/>
  <c r="BF1336"/>
  <c r="T1336"/>
  <c r="R1336"/>
  <c r="P1336"/>
  <c r="BI1335"/>
  <c r="BH1335"/>
  <c r="BG1335"/>
  <c r="BF1335"/>
  <c r="T1335"/>
  <c r="R1335"/>
  <c r="P1335"/>
  <c r="BI1334"/>
  <c r="BH1334"/>
  <c r="BG1334"/>
  <c r="BF1334"/>
  <c r="T1334"/>
  <c r="R1334"/>
  <c r="P1334"/>
  <c r="BI1333"/>
  <c r="BH1333"/>
  <c r="BG1333"/>
  <c r="BF1333"/>
  <c r="T1333"/>
  <c r="R1333"/>
  <c r="P1333"/>
  <c r="BI1332"/>
  <c r="BH1332"/>
  <c r="BG1332"/>
  <c r="BF1332"/>
  <c r="T1332"/>
  <c r="R1332"/>
  <c r="P1332"/>
  <c r="BI1331"/>
  <c r="BH1331"/>
  <c r="BG1331"/>
  <c r="BF1331"/>
  <c r="T1331"/>
  <c r="R1331"/>
  <c r="P1331"/>
  <c r="BI1330"/>
  <c r="BH1330"/>
  <c r="BG1330"/>
  <c r="BF1330"/>
  <c r="T1330"/>
  <c r="R1330"/>
  <c r="P1330"/>
  <c r="BI1329"/>
  <c r="BH1329"/>
  <c r="BG1329"/>
  <c r="BF1329"/>
  <c r="T1329"/>
  <c r="R1329"/>
  <c r="P1329"/>
  <c r="BI1328"/>
  <c r="BH1328"/>
  <c r="BG1328"/>
  <c r="BF1328"/>
  <c r="T1328"/>
  <c r="R1328"/>
  <c r="P1328"/>
  <c r="BI1327"/>
  <c r="BH1327"/>
  <c r="BG1327"/>
  <c r="BF1327"/>
  <c r="T1327"/>
  <c r="R1327"/>
  <c r="P1327"/>
  <c r="BI1326"/>
  <c r="BH1326"/>
  <c r="BG1326"/>
  <c r="BF1326"/>
  <c r="T1326"/>
  <c r="R1326"/>
  <c r="P1326"/>
  <c r="BI1325"/>
  <c r="BH1325"/>
  <c r="BG1325"/>
  <c r="BF1325"/>
  <c r="T1325"/>
  <c r="R1325"/>
  <c r="P1325"/>
  <c r="BI1324"/>
  <c r="BH1324"/>
  <c r="BG1324"/>
  <c r="BF1324"/>
  <c r="T1324"/>
  <c r="R1324"/>
  <c r="P1324"/>
  <c r="BI1312"/>
  <c r="BH1312"/>
  <c r="BG1312"/>
  <c r="BF1312"/>
  <c r="T1312"/>
  <c r="R1312"/>
  <c r="P1312"/>
  <c r="BI1276"/>
  <c r="BH1276"/>
  <c r="BG1276"/>
  <c r="BF1276"/>
  <c r="T1276"/>
  <c r="R1276"/>
  <c r="P1276"/>
  <c r="BI1264"/>
  <c r="BH1264"/>
  <c r="BG1264"/>
  <c r="BF1264"/>
  <c r="T1264"/>
  <c r="R1264"/>
  <c r="P1264"/>
  <c r="BI1253"/>
  <c r="BH1253"/>
  <c r="BG1253"/>
  <c r="BF1253"/>
  <c r="T1253"/>
  <c r="R1253"/>
  <c r="P1253"/>
  <c r="BI1243"/>
  <c r="BH1243"/>
  <c r="BG1243"/>
  <c r="BF1243"/>
  <c r="T1243"/>
  <c r="R1243"/>
  <c r="P1243"/>
  <c r="BI1239"/>
  <c r="BH1239"/>
  <c r="BG1239"/>
  <c r="BF1239"/>
  <c r="T1239"/>
  <c r="R1239"/>
  <c r="P1239"/>
  <c r="BI1181"/>
  <c r="BH1181"/>
  <c r="BG1181"/>
  <c r="BF1181"/>
  <c r="T1181"/>
  <c r="R1181"/>
  <c r="P1181"/>
  <c r="BI1156"/>
  <c r="BH1156"/>
  <c r="BG1156"/>
  <c r="BF1156"/>
  <c r="T1156"/>
  <c r="R1156"/>
  <c r="P1156"/>
  <c r="BI1152"/>
  <c r="BH1152"/>
  <c r="BG1152"/>
  <c r="BF1152"/>
  <c r="T1152"/>
  <c r="R1152"/>
  <c r="P1152"/>
  <c r="BI1148"/>
  <c r="BH1148"/>
  <c r="BG1148"/>
  <c r="BF1148"/>
  <c r="T1148"/>
  <c r="R1148"/>
  <c r="P1148"/>
  <c r="BI1146"/>
  <c r="BH1146"/>
  <c r="BG1146"/>
  <c r="BF1146"/>
  <c r="T1146"/>
  <c r="R1146"/>
  <c r="P1146"/>
  <c r="BI1130"/>
  <c r="BH1130"/>
  <c r="BG1130"/>
  <c r="BF1130"/>
  <c r="T1130"/>
  <c r="R1130"/>
  <c r="P1130"/>
  <c r="BI1116"/>
  <c r="BH1116"/>
  <c r="BG1116"/>
  <c r="BF1116"/>
  <c r="T1116"/>
  <c r="R1116"/>
  <c r="P1116"/>
  <c r="BI1109"/>
  <c r="BH1109"/>
  <c r="BG1109"/>
  <c r="BF1109"/>
  <c r="T1109"/>
  <c r="R1109"/>
  <c r="P1109"/>
  <c r="BI1101"/>
  <c r="BH1101"/>
  <c r="BG1101"/>
  <c r="BF1101"/>
  <c r="T1101"/>
  <c r="R1101"/>
  <c r="P1101"/>
  <c r="BI1097"/>
  <c r="BH1097"/>
  <c r="BG1097"/>
  <c r="BF1097"/>
  <c r="T1097"/>
  <c r="R1097"/>
  <c r="P1097"/>
  <c r="BI1095"/>
  <c r="BH1095"/>
  <c r="BG1095"/>
  <c r="BF1095"/>
  <c r="T1095"/>
  <c r="R1095"/>
  <c r="P1095"/>
  <c r="BI1085"/>
  <c r="BH1085"/>
  <c r="BG1085"/>
  <c r="BF1085"/>
  <c r="T1085"/>
  <c r="R1085"/>
  <c r="P1085"/>
  <c r="BI1075"/>
  <c r="BH1075"/>
  <c r="BG1075"/>
  <c r="BF1075"/>
  <c r="T1075"/>
  <c r="R1075"/>
  <c r="P1075"/>
  <c r="BI1071"/>
  <c r="BH1071"/>
  <c r="BG1071"/>
  <c r="BF1071"/>
  <c r="T1071"/>
  <c r="R1071"/>
  <c r="P1071"/>
  <c r="BI1066"/>
  <c r="BH1066"/>
  <c r="BG1066"/>
  <c r="BF1066"/>
  <c r="T1066"/>
  <c r="R1066"/>
  <c r="P1066"/>
  <c r="BI1058"/>
  <c r="BH1058"/>
  <c r="BG1058"/>
  <c r="BF1058"/>
  <c r="T1058"/>
  <c r="R1058"/>
  <c r="P1058"/>
  <c r="BI1049"/>
  <c r="BH1049"/>
  <c r="BG1049"/>
  <c r="BF1049"/>
  <c r="T1049"/>
  <c r="R1049"/>
  <c r="P1049"/>
  <c r="BI1041"/>
  <c r="BH1041"/>
  <c r="BG1041"/>
  <c r="BF1041"/>
  <c r="T1041"/>
  <c r="R1041"/>
  <c r="P1041"/>
  <c r="BI1030"/>
  <c r="BH1030"/>
  <c r="BG1030"/>
  <c r="BF1030"/>
  <c r="T1030"/>
  <c r="R1030"/>
  <c r="P1030"/>
  <c r="BI1022"/>
  <c r="BH1022"/>
  <c r="BG1022"/>
  <c r="BF1022"/>
  <c r="T1022"/>
  <c r="R1022"/>
  <c r="P1022"/>
  <c r="BI1018"/>
  <c r="BH1018"/>
  <c r="BG1018"/>
  <c r="BF1018"/>
  <c r="T1018"/>
  <c r="R1018"/>
  <c r="P1018"/>
  <c r="BI1007"/>
  <c r="BH1007"/>
  <c r="BG1007"/>
  <c r="BF1007"/>
  <c r="T1007"/>
  <c r="R1007"/>
  <c r="P1007"/>
  <c r="BI998"/>
  <c r="BH998"/>
  <c r="BG998"/>
  <c r="BF998"/>
  <c r="T998"/>
  <c r="R998"/>
  <c r="P998"/>
  <c r="BI982"/>
  <c r="BH982"/>
  <c r="BG982"/>
  <c r="BF982"/>
  <c r="T982"/>
  <c r="R982"/>
  <c r="P982"/>
  <c r="BI978"/>
  <c r="BH978"/>
  <c r="BG978"/>
  <c r="BF978"/>
  <c r="T978"/>
  <c r="R978"/>
  <c r="P978"/>
  <c r="BI976"/>
  <c r="BH976"/>
  <c r="BG976"/>
  <c r="BF976"/>
  <c r="T976"/>
  <c r="R976"/>
  <c r="P976"/>
  <c r="BI972"/>
  <c r="BH972"/>
  <c r="BG972"/>
  <c r="BF972"/>
  <c r="T972"/>
  <c r="R972"/>
  <c r="P972"/>
  <c r="BI970"/>
  <c r="BH970"/>
  <c r="BG970"/>
  <c r="BF970"/>
  <c r="T970"/>
  <c r="R970"/>
  <c r="P970"/>
  <c r="BI957"/>
  <c r="BH957"/>
  <c r="BG957"/>
  <c r="BF957"/>
  <c r="T957"/>
  <c r="R957"/>
  <c r="P957"/>
  <c r="BI951"/>
  <c r="BH951"/>
  <c r="BG951"/>
  <c r="BF951"/>
  <c r="T951"/>
  <c r="R951"/>
  <c r="P951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862"/>
  <c r="BH862"/>
  <c r="BG862"/>
  <c r="BF862"/>
  <c r="T862"/>
  <c r="R862"/>
  <c r="P862"/>
  <c r="BI818"/>
  <c r="BH818"/>
  <c r="BG818"/>
  <c r="BF818"/>
  <c r="T818"/>
  <c r="R818"/>
  <c r="P818"/>
  <c r="BI814"/>
  <c r="BH814"/>
  <c r="BG814"/>
  <c r="BF814"/>
  <c r="T814"/>
  <c r="R814"/>
  <c r="P814"/>
  <c r="BI755"/>
  <c r="BH755"/>
  <c r="BG755"/>
  <c r="BF755"/>
  <c r="T755"/>
  <c r="R755"/>
  <c r="P755"/>
  <c r="BI744"/>
  <c r="BH744"/>
  <c r="BG744"/>
  <c r="BF744"/>
  <c r="T744"/>
  <c r="R744"/>
  <c r="P744"/>
  <c r="BI737"/>
  <c r="BH737"/>
  <c r="BG737"/>
  <c r="BF737"/>
  <c r="T737"/>
  <c r="R737"/>
  <c r="P737"/>
  <c r="BI735"/>
  <c r="BH735"/>
  <c r="BG735"/>
  <c r="BF735"/>
  <c r="T735"/>
  <c r="R735"/>
  <c r="P735"/>
  <c r="BI728"/>
  <c r="BH728"/>
  <c r="BG728"/>
  <c r="BF728"/>
  <c r="T728"/>
  <c r="R728"/>
  <c r="P728"/>
  <c r="BI726"/>
  <c r="BH726"/>
  <c r="BG726"/>
  <c r="BF726"/>
  <c r="T726"/>
  <c r="R726"/>
  <c r="P726"/>
  <c r="BI722"/>
  <c r="BH722"/>
  <c r="BG722"/>
  <c r="BF722"/>
  <c r="T722"/>
  <c r="R722"/>
  <c r="P722"/>
  <c r="BI721"/>
  <c r="BH721"/>
  <c r="BG721"/>
  <c r="BF721"/>
  <c r="T721"/>
  <c r="R721"/>
  <c r="P721"/>
  <c r="BI708"/>
  <c r="BH708"/>
  <c r="BG708"/>
  <c r="BF708"/>
  <c r="T708"/>
  <c r="R708"/>
  <c r="P708"/>
  <c r="BI687"/>
  <c r="BH687"/>
  <c r="BG687"/>
  <c r="BF687"/>
  <c r="T687"/>
  <c r="R687"/>
  <c r="P687"/>
  <c r="BI677"/>
  <c r="BH677"/>
  <c r="BG677"/>
  <c r="BF677"/>
  <c r="T677"/>
  <c r="R677"/>
  <c r="P677"/>
  <c r="BI673"/>
  <c r="BH673"/>
  <c r="BG673"/>
  <c r="BF673"/>
  <c r="T673"/>
  <c r="R673"/>
  <c r="P673"/>
  <c r="BI667"/>
  <c r="BH667"/>
  <c r="BG667"/>
  <c r="BF667"/>
  <c r="T667"/>
  <c r="R667"/>
  <c r="P667"/>
  <c r="BI663"/>
  <c r="BH663"/>
  <c r="BG663"/>
  <c r="BF663"/>
  <c r="T663"/>
  <c r="R663"/>
  <c r="P663"/>
  <c r="BI659"/>
  <c r="BH659"/>
  <c r="BG659"/>
  <c r="BF659"/>
  <c r="T659"/>
  <c r="R659"/>
  <c r="P659"/>
  <c r="BI657"/>
  <c r="BH657"/>
  <c r="BG657"/>
  <c r="BF657"/>
  <c r="T657"/>
  <c r="R657"/>
  <c r="P657"/>
  <c r="BI646"/>
  <c r="BH646"/>
  <c r="BG646"/>
  <c r="BF646"/>
  <c r="T646"/>
  <c r="R646"/>
  <c r="P646"/>
  <c r="BI635"/>
  <c r="BH635"/>
  <c r="BG635"/>
  <c r="BF635"/>
  <c r="T635"/>
  <c r="R635"/>
  <c r="P635"/>
  <c r="BI625"/>
  <c r="BH625"/>
  <c r="BG625"/>
  <c r="BF625"/>
  <c r="T625"/>
  <c r="R625"/>
  <c r="P625"/>
  <c r="BI621"/>
  <c r="BH621"/>
  <c r="BG621"/>
  <c r="BF621"/>
  <c r="T621"/>
  <c r="R621"/>
  <c r="P621"/>
  <c r="BI619"/>
  <c r="BH619"/>
  <c r="BG619"/>
  <c r="BF619"/>
  <c r="T619"/>
  <c r="R619"/>
  <c r="P619"/>
  <c r="BI615"/>
  <c r="BH615"/>
  <c r="BG615"/>
  <c r="BF615"/>
  <c r="T615"/>
  <c r="R615"/>
  <c r="P615"/>
  <c r="BI613"/>
  <c r="BH613"/>
  <c r="BG613"/>
  <c r="BF613"/>
  <c r="T613"/>
  <c r="R613"/>
  <c r="P613"/>
  <c r="BI589"/>
  <c r="BH589"/>
  <c r="BG589"/>
  <c r="BF589"/>
  <c r="T589"/>
  <c r="R589"/>
  <c r="P589"/>
  <c r="BI534"/>
  <c r="BH534"/>
  <c r="BG534"/>
  <c r="BF534"/>
  <c r="T534"/>
  <c r="R534"/>
  <c r="P534"/>
  <c r="BI507"/>
  <c r="BH507"/>
  <c r="BG507"/>
  <c r="BF507"/>
  <c r="T507"/>
  <c r="R507"/>
  <c r="P507"/>
  <c r="BI501"/>
  <c r="BH501"/>
  <c r="BG501"/>
  <c r="BF501"/>
  <c r="T501"/>
  <c r="R501"/>
  <c r="P501"/>
  <c r="BI499"/>
  <c r="BH499"/>
  <c r="BG499"/>
  <c r="BF499"/>
  <c r="T499"/>
  <c r="R499"/>
  <c r="P499"/>
  <c r="BI478"/>
  <c r="BH478"/>
  <c r="BG478"/>
  <c r="BF478"/>
  <c r="T478"/>
  <c r="R478"/>
  <c r="P478"/>
  <c r="BI472"/>
  <c r="BH472"/>
  <c r="BG472"/>
  <c r="BF472"/>
  <c r="T472"/>
  <c r="R472"/>
  <c r="P472"/>
  <c r="BI468"/>
  <c r="BH468"/>
  <c r="BG468"/>
  <c r="BF468"/>
  <c r="T468"/>
  <c r="R468"/>
  <c r="P468"/>
  <c r="BI441"/>
  <c r="BH441"/>
  <c r="BG441"/>
  <c r="BF441"/>
  <c r="T441"/>
  <c r="R441"/>
  <c r="P441"/>
  <c r="BI420"/>
  <c r="BH420"/>
  <c r="BG420"/>
  <c r="BF420"/>
  <c r="T420"/>
  <c r="R420"/>
  <c r="P420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8"/>
  <c r="BH388"/>
  <c r="BG388"/>
  <c r="BF388"/>
  <c r="T388"/>
  <c r="R388"/>
  <c r="P388"/>
  <c r="BI379"/>
  <c r="BH379"/>
  <c r="BG379"/>
  <c r="BF379"/>
  <c r="T379"/>
  <c r="R379"/>
  <c r="P379"/>
  <c r="BI373"/>
  <c r="BH373"/>
  <c r="BG373"/>
  <c r="BF373"/>
  <c r="T373"/>
  <c r="R373"/>
  <c r="P373"/>
  <c r="BI366"/>
  <c r="BH366"/>
  <c r="BG366"/>
  <c r="BF366"/>
  <c r="T366"/>
  <c r="R366"/>
  <c r="P366"/>
  <c r="BI354"/>
  <c r="BH354"/>
  <c r="BG354"/>
  <c r="BF354"/>
  <c r="T354"/>
  <c r="R354"/>
  <c r="P354"/>
  <c r="BI338"/>
  <c r="BH338"/>
  <c r="BG338"/>
  <c r="BF338"/>
  <c r="T338"/>
  <c r="R338"/>
  <c r="P338"/>
  <c r="BI331"/>
  <c r="BH331"/>
  <c r="BG331"/>
  <c r="BF331"/>
  <c r="T331"/>
  <c r="R331"/>
  <c r="P331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5"/>
  <c r="BH295"/>
  <c r="BG295"/>
  <c r="BF295"/>
  <c r="T295"/>
  <c r="R295"/>
  <c r="P295"/>
  <c r="BI288"/>
  <c r="BH288"/>
  <c r="BG288"/>
  <c r="BF288"/>
  <c r="T288"/>
  <c r="R288"/>
  <c r="P288"/>
  <c r="BI277"/>
  <c r="BH277"/>
  <c r="BG277"/>
  <c r="BF277"/>
  <c r="T277"/>
  <c r="R277"/>
  <c r="P277"/>
  <c r="BI269"/>
  <c r="BH269"/>
  <c r="BG269"/>
  <c r="BF269"/>
  <c r="T269"/>
  <c r="R269"/>
  <c r="P269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27"/>
  <c r="BH227"/>
  <c r="BG227"/>
  <c r="BF227"/>
  <c r="T227"/>
  <c r="R227"/>
  <c r="P227"/>
  <c r="BI218"/>
  <c r="BH218"/>
  <c r="BG218"/>
  <c r="BF218"/>
  <c r="T218"/>
  <c r="R218"/>
  <c r="P218"/>
  <c r="BI194"/>
  <c r="BH194"/>
  <c r="BG194"/>
  <c r="BF194"/>
  <c r="T194"/>
  <c r="R194"/>
  <c r="P194"/>
  <c r="BI157"/>
  <c r="BH157"/>
  <c r="BG157"/>
  <c r="BF157"/>
  <c r="T157"/>
  <c r="R157"/>
  <c r="P157"/>
  <c r="BI153"/>
  <c r="BH153"/>
  <c r="BG153"/>
  <c r="BF153"/>
  <c r="T153"/>
  <c r="R153"/>
  <c r="P153"/>
  <c r="BI139"/>
  <c r="BH139"/>
  <c r="BG139"/>
  <c r="BF139"/>
  <c r="T139"/>
  <c r="R139"/>
  <c r="P139"/>
  <c r="BI117"/>
  <c r="BH117"/>
  <c r="BG117"/>
  <c r="BF117"/>
  <c r="T117"/>
  <c r="R117"/>
  <c r="P117"/>
  <c r="J110"/>
  <c r="F110"/>
  <c r="F108"/>
  <c r="E106"/>
  <c r="J58"/>
  <c r="F58"/>
  <c r="F56"/>
  <c r="E54"/>
  <c r="J26"/>
  <c r="E26"/>
  <c r="J111"/>
  <c r="J25"/>
  <c r="J20"/>
  <c r="E20"/>
  <c r="F111"/>
  <c r="J19"/>
  <c r="J14"/>
  <c r="J108"/>
  <c r="E7"/>
  <c r="E102"/>
  <c i="2" r="J37"/>
  <c r="J36"/>
  <c i="1" r="AY55"/>
  <c i="2" r="J35"/>
  <c i="1" r="AX55"/>
  <c i="2" r="BI320"/>
  <c r="BH320"/>
  <c r="BG320"/>
  <c r="BF320"/>
  <c r="T320"/>
  <c r="T319"/>
  <c r="R320"/>
  <c r="R319"/>
  <c r="P320"/>
  <c r="P319"/>
  <c r="BI313"/>
  <c r="BH313"/>
  <c r="BG313"/>
  <c r="BF313"/>
  <c r="T313"/>
  <c r="R313"/>
  <c r="P313"/>
  <c r="BI310"/>
  <c r="BH310"/>
  <c r="BG310"/>
  <c r="BF310"/>
  <c r="T310"/>
  <c r="R310"/>
  <c r="P310"/>
  <c r="BI304"/>
  <c r="BH304"/>
  <c r="BG304"/>
  <c r="BF304"/>
  <c r="T304"/>
  <c r="R304"/>
  <c r="P304"/>
  <c r="BI298"/>
  <c r="BH298"/>
  <c r="BG298"/>
  <c r="BF298"/>
  <c r="T298"/>
  <c r="R298"/>
  <c r="P298"/>
  <c r="BI289"/>
  <c r="BH289"/>
  <c r="BG289"/>
  <c r="BF289"/>
  <c r="T289"/>
  <c r="R289"/>
  <c r="P289"/>
  <c r="BI280"/>
  <c r="BH280"/>
  <c r="BG280"/>
  <c r="BF280"/>
  <c r="T280"/>
  <c r="R280"/>
  <c r="P280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24"/>
  <c r="BH224"/>
  <c r="BG224"/>
  <c r="BF224"/>
  <c r="T224"/>
  <c r="R224"/>
  <c r="P224"/>
  <c r="BI208"/>
  <c r="BH208"/>
  <c r="BG208"/>
  <c r="BF208"/>
  <c r="T208"/>
  <c r="R208"/>
  <c r="P208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65"/>
  <c r="BH165"/>
  <c r="BG165"/>
  <c r="BF165"/>
  <c r="T165"/>
  <c r="R165"/>
  <c r="P165"/>
  <c r="BI163"/>
  <c r="BH163"/>
  <c r="BG163"/>
  <c r="BF163"/>
  <c r="T163"/>
  <c r="R163"/>
  <c r="P163"/>
  <c r="BI156"/>
  <c r="BH156"/>
  <c r="BG156"/>
  <c r="BF156"/>
  <c r="T156"/>
  <c r="R156"/>
  <c r="P156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1" r="L50"/>
  <c r="AM50"/>
  <c r="AM49"/>
  <c r="L49"/>
  <c r="AM47"/>
  <c r="L47"/>
  <c r="L45"/>
  <c r="L44"/>
  <c i="2" r="J179"/>
  <c r="BK105"/>
  <c r="J163"/>
  <c r="J98"/>
  <c r="J199"/>
  <c r="J105"/>
  <c r="J304"/>
  <c r="BK195"/>
  <c r="J134"/>
  <c i="3" r="BK3628"/>
  <c r="J3588"/>
  <c r="BK3569"/>
  <c r="J3510"/>
  <c r="J3361"/>
  <c r="BK3331"/>
  <c r="BK3296"/>
  <c r="BK2998"/>
  <c r="J2930"/>
  <c r="J2570"/>
  <c r="BK2493"/>
  <c r="J2151"/>
  <c r="BK1784"/>
  <c r="J1350"/>
  <c r="BK1276"/>
  <c r="J1075"/>
  <c r="BK935"/>
  <c r="BK659"/>
  <c r="BK379"/>
  <c r="J316"/>
  <c r="BK244"/>
  <c r="J3629"/>
  <c r="J3620"/>
  <c r="J3607"/>
  <c r="BK3584"/>
  <c r="J3561"/>
  <c r="BK3442"/>
  <c r="BK3345"/>
  <c r="BK3325"/>
  <c r="J3050"/>
  <c r="J2871"/>
  <c r="BK2598"/>
  <c r="BK2530"/>
  <c r="J2193"/>
  <c r="J1777"/>
  <c r="BK1345"/>
  <c r="J1146"/>
  <c r="J939"/>
  <c r="BK615"/>
  <c r="BK316"/>
  <c r="BK3614"/>
  <c r="J3594"/>
  <c r="BK3557"/>
  <c r="J3517"/>
  <c r="J3365"/>
  <c r="J3331"/>
  <c r="J3287"/>
  <c r="J2950"/>
  <c r="BK2718"/>
  <c r="J2475"/>
  <c r="J2229"/>
  <c r="J1584"/>
  <c r="BK1327"/>
  <c r="BK1097"/>
  <c r="BK721"/>
  <c r="BK366"/>
  <c r="BK248"/>
  <c r="J4175"/>
  <c r="J4046"/>
  <c r="J3846"/>
  <c r="BK3821"/>
  <c r="BK3776"/>
  <c r="J3619"/>
  <c r="BK3581"/>
  <c r="BK3510"/>
  <c r="J3355"/>
  <c r="BK3287"/>
  <c r="BK2977"/>
  <c r="J2594"/>
  <c r="J2463"/>
  <c r="BK2142"/>
  <c r="J1762"/>
  <c r="J1339"/>
  <c r="BK1075"/>
  <c r="J657"/>
  <c r="J302"/>
  <c i="4" r="BK272"/>
  <c r="BK234"/>
  <c r="BK176"/>
  <c r="J135"/>
  <c r="BK104"/>
  <c r="J230"/>
  <c r="BK203"/>
  <c r="J185"/>
  <c r="J113"/>
  <c r="BK273"/>
  <c r="J250"/>
  <c r="J225"/>
  <c r="J207"/>
  <c r="J183"/>
  <c r="BK153"/>
  <c r="J129"/>
  <c r="J104"/>
  <c r="BK275"/>
  <c r="J248"/>
  <c r="BK228"/>
  <c r="BK200"/>
  <c r="BK167"/>
  <c r="BK133"/>
  <c r="J103"/>
  <c i="5" r="BK266"/>
  <c r="BK217"/>
  <c r="J165"/>
  <c r="J120"/>
  <c r="BK242"/>
  <c r="J196"/>
  <c r="J136"/>
  <c r="BK267"/>
  <c r="BK241"/>
  <c r="BK216"/>
  <c r="J192"/>
  <c r="BK165"/>
  <c r="BK142"/>
  <c r="J109"/>
  <c r="BK256"/>
  <c r="J233"/>
  <c r="BK212"/>
  <c r="J185"/>
  <c r="BK157"/>
  <c r="J143"/>
  <c r="J114"/>
  <c i="6" r="J245"/>
  <c r="J209"/>
  <c r="J175"/>
  <c r="J144"/>
  <c r="BK248"/>
  <c r="BK216"/>
  <c r="BK146"/>
  <c r="BK210"/>
  <c r="BK159"/>
  <c r="J123"/>
  <c r="BK224"/>
  <c i="13" r="J145"/>
  <c r="J139"/>
  <c i="2" r="J140"/>
  <c r="BK94"/>
  <c r="J138"/>
  <c r="BK304"/>
  <c r="BK177"/>
  <c r="BK101"/>
  <c r="BK199"/>
  <c r="BK163"/>
  <c i="3" r="BK3761"/>
  <c r="BK3620"/>
  <c r="J3586"/>
  <c r="J3574"/>
  <c r="BK3553"/>
  <c r="J3370"/>
  <c r="J3341"/>
  <c r="BK3324"/>
  <c r="BK3050"/>
  <c r="J2984"/>
  <c r="BK2771"/>
  <c r="J2565"/>
  <c r="J2376"/>
  <c r="J1996"/>
  <c r="J1775"/>
  <c r="J1355"/>
  <c r="BK1331"/>
  <c r="J1095"/>
  <c r="J970"/>
  <c r="J722"/>
  <c r="J499"/>
  <c r="BK306"/>
  <c r="BK194"/>
  <c r="J3630"/>
  <c r="J3618"/>
  <c r="BK3601"/>
  <c r="BK3571"/>
  <c r="BK3517"/>
  <c r="J3356"/>
  <c r="BK3337"/>
  <c r="J3311"/>
  <c r="J2992"/>
  <c r="J2873"/>
  <c r="BK2645"/>
  <c r="BK2515"/>
  <c r="BK2189"/>
  <c r="J1788"/>
  <c r="BK1350"/>
  <c r="BK1243"/>
  <c r="BK951"/>
  <c r="BK499"/>
  <c r="J354"/>
  <c r="J3622"/>
  <c r="BK3586"/>
  <c r="BK3551"/>
  <c r="BK3395"/>
  <c r="J3345"/>
  <c r="J3300"/>
  <c r="BK3032"/>
  <c r="BK2871"/>
  <c r="J2530"/>
  <c r="J2302"/>
  <c r="J1824"/>
  <c r="BK1338"/>
  <c r="BK1148"/>
  <c r="BK677"/>
  <c r="BK398"/>
  <c r="J288"/>
  <c r="BK4168"/>
  <c r="J3994"/>
  <c r="BK3841"/>
  <c r="BK3817"/>
  <c r="BK3772"/>
  <c r="BK3624"/>
  <c r="BK3573"/>
  <c r="J3482"/>
  <c r="BK3356"/>
  <c r="BK3317"/>
  <c r="J2983"/>
  <c r="J2710"/>
  <c r="J2502"/>
  <c r="BK2145"/>
  <c r="BK1782"/>
  <c r="BK1357"/>
  <c r="J1156"/>
  <c r="BK862"/>
  <c r="BK472"/>
  <c r="J240"/>
  <c i="4" r="BK262"/>
  <c r="BK205"/>
  <c r="J157"/>
  <c r="BK113"/>
  <c r="BK265"/>
  <c r="J206"/>
  <c r="BK179"/>
  <c r="J128"/>
  <c r="BK276"/>
  <c r="J252"/>
  <c r="J223"/>
  <c r="BK211"/>
  <c r="J188"/>
  <c r="J165"/>
  <c r="BK146"/>
  <c r="BK123"/>
  <c r="J99"/>
  <c r="BK252"/>
  <c r="BK232"/>
  <c r="J211"/>
  <c r="BK183"/>
  <c r="BK151"/>
  <c r="BK124"/>
  <c r="J100"/>
  <c i="5" r="J245"/>
  <c r="J207"/>
  <c r="J163"/>
  <c r="BK118"/>
  <c r="BK197"/>
  <c r="BK158"/>
  <c r="J110"/>
  <c r="BK251"/>
  <c r="BK228"/>
  <c r="J195"/>
  <c r="BK172"/>
  <c r="BK147"/>
  <c r="BK125"/>
  <c r="J267"/>
  <c r="J238"/>
  <c r="J217"/>
  <c r="J186"/>
  <c r="J158"/>
  <c r="J148"/>
  <c r="J123"/>
  <c i="6" r="J247"/>
  <c r="J214"/>
  <c r="J187"/>
  <c r="J152"/>
  <c r="BK130"/>
  <c r="BK222"/>
  <c r="J161"/>
  <c r="BK242"/>
  <c r="BK176"/>
  <c r="J120"/>
  <c r="BK231"/>
  <c r="BK212"/>
  <c r="J186"/>
  <c r="BK169"/>
  <c r="J146"/>
  <c i="7" r="BK445"/>
  <c r="BK430"/>
  <c r="J413"/>
  <c r="J390"/>
  <c r="J371"/>
  <c r="J358"/>
  <c r="J336"/>
  <c r="BK299"/>
  <c r="J284"/>
  <c r="J264"/>
  <c r="BK233"/>
  <c r="BK221"/>
  <c r="BK194"/>
  <c r="J165"/>
  <c r="BK146"/>
  <c r="J435"/>
  <c r="BK386"/>
  <c r="BK347"/>
  <c r="J322"/>
  <c r="J293"/>
  <c r="J266"/>
  <c r="J245"/>
  <c r="BK217"/>
  <c r="BK160"/>
  <c r="BK135"/>
  <c r="J452"/>
  <c r="J434"/>
  <c r="J409"/>
  <c r="BK389"/>
  <c r="J365"/>
  <c r="BK332"/>
  <c r="J309"/>
  <c r="BK293"/>
  <c r="BK269"/>
  <c r="BK246"/>
  <c r="J226"/>
  <c r="BK201"/>
  <c r="J177"/>
  <c r="J161"/>
  <c r="BK143"/>
  <c r="J124"/>
  <c r="BK447"/>
  <c r="BK410"/>
  <c r="BK377"/>
  <c r="J350"/>
  <c r="J317"/>
  <c r="BK274"/>
  <c r="BK251"/>
  <c r="J217"/>
  <c r="J194"/>
  <c r="J157"/>
  <c i="8" r="J112"/>
  <c r="J108"/>
  <c r="BK112"/>
  <c i="9" r="J102"/>
  <c r="BK117"/>
  <c r="BK99"/>
  <c r="J119"/>
  <c i="10" r="J118"/>
  <c r="BK123"/>
  <c r="BK100"/>
  <c r="J108"/>
  <c r="BK117"/>
  <c i="11" r="BK97"/>
  <c i="12" r="J451"/>
  <c r="BK410"/>
  <c r="J377"/>
  <c r="J332"/>
  <c r="J306"/>
  <c r="J275"/>
  <c r="J257"/>
  <c r="J201"/>
  <c r="BK176"/>
  <c r="BK150"/>
  <c r="J124"/>
  <c r="BK458"/>
  <c r="BK433"/>
  <c r="J393"/>
  <c r="BK368"/>
  <c r="BK331"/>
  <c r="BK288"/>
  <c r="J270"/>
  <c r="J233"/>
  <c r="J206"/>
  <c r="J176"/>
  <c r="BK159"/>
  <c r="BK139"/>
  <c r="J475"/>
  <c r="J458"/>
  <c r="BK428"/>
  <c r="J405"/>
  <c r="J381"/>
  <c r="BK354"/>
  <c r="J328"/>
  <c r="BK303"/>
  <c r="J268"/>
  <c r="J239"/>
  <c r="BK213"/>
  <c r="BK174"/>
  <c r="J127"/>
  <c r="BK461"/>
  <c r="BK438"/>
  <c r="J414"/>
  <c r="BK394"/>
  <c r="BK367"/>
  <c r="BK349"/>
  <c r="BK324"/>
  <c r="J303"/>
  <c r="J278"/>
  <c r="J254"/>
  <c r="J237"/>
  <c r="BK224"/>
  <c r="J191"/>
  <c r="BK171"/>
  <c r="J142"/>
  <c i="13" r="J180"/>
  <c r="BK153"/>
  <c r="J133"/>
  <c r="BK123"/>
  <c r="BK113"/>
  <c r="BK181"/>
  <c r="BK143"/>
  <c r="BK99"/>
  <c r="BK162"/>
  <c r="J130"/>
  <c r="J103"/>
  <c r="J175"/>
  <c r="J158"/>
  <c r="J131"/>
  <c r="J104"/>
  <c i="14" r="J125"/>
  <c r="BK124"/>
  <c r="BK105"/>
  <c r="J134"/>
  <c r="J112"/>
  <c r="BK150"/>
  <c r="BK126"/>
  <c r="J110"/>
  <c i="15" r="BK103"/>
  <c r="J103"/>
  <c i="16" r="J149"/>
  <c r="BK155"/>
  <c r="BK140"/>
  <c r="J123"/>
  <c r="BK137"/>
  <c r="J117"/>
  <c i="17" r="BK99"/>
  <c r="BK98"/>
  <c i="18" r="J95"/>
  <c i="19" r="J224"/>
  <c r="BK98"/>
  <c r="J98"/>
  <c r="BK202"/>
  <c r="J125"/>
  <c r="J119"/>
  <c i="20" r="J170"/>
  <c r="J145"/>
  <c r="BK109"/>
  <c r="BK153"/>
  <c r="J120"/>
  <c r="J95"/>
  <c r="BK145"/>
  <c r="J106"/>
  <c i="21" r="J198"/>
  <c r="BK216"/>
  <c r="BK208"/>
  <c r="BK159"/>
  <c r="J216"/>
  <c r="J101"/>
  <c i="22" r="J247"/>
  <c r="BK130"/>
  <c r="J349"/>
  <c r="BK177"/>
  <c r="BK393"/>
  <c r="BK304"/>
  <c r="J195"/>
  <c r="J112"/>
  <c r="J360"/>
  <c r="J275"/>
  <c r="J245"/>
  <c r="BK101"/>
  <c i="23" r="J84"/>
  <c i="3" r="J2315"/>
  <c r="J2000"/>
  <c r="J1351"/>
  <c r="J1239"/>
  <c r="J814"/>
  <c r="J534"/>
  <c r="BK302"/>
  <c r="BK3615"/>
  <c r="BK3599"/>
  <c r="J3558"/>
  <c r="J3513"/>
  <c r="J3362"/>
  <c r="BK3328"/>
  <c r="BK3244"/>
  <c r="J2966"/>
  <c r="J2752"/>
  <c r="BK2376"/>
  <c r="J1813"/>
  <c r="BK1346"/>
  <c r="BK1253"/>
  <c r="BK737"/>
  <c r="J394"/>
  <c r="BK249"/>
  <c r="BK4175"/>
  <c r="J3911"/>
  <c r="BK3837"/>
  <c r="J3817"/>
  <c r="J3772"/>
  <c r="J3592"/>
  <c r="J3540"/>
  <c r="J3358"/>
  <c r="BK3289"/>
  <c r="BK2945"/>
  <c r="J2586"/>
  <c r="J2391"/>
  <c r="BK1796"/>
  <c r="BK1584"/>
  <c r="J1116"/>
  <c r="BK687"/>
  <c r="J306"/>
  <c i="4" r="BK264"/>
  <c r="BK214"/>
  <c r="J170"/>
  <c r="J117"/>
  <c r="BK255"/>
  <c r="BK207"/>
  <c r="BK171"/>
  <c r="J121"/>
  <c r="BK263"/>
  <c r="BK240"/>
  <c r="BK218"/>
  <c r="J197"/>
  <c r="J169"/>
  <c r="J150"/>
  <c r="J125"/>
  <c r="BK96"/>
  <c r="BK241"/>
  <c r="J222"/>
  <c r="J194"/>
  <c r="J162"/>
  <c r="BK135"/>
  <c r="BK111"/>
  <c i="5" r="J236"/>
  <c r="J206"/>
  <c r="BK162"/>
  <c r="BK115"/>
  <c r="J253"/>
  <c r="J193"/>
  <c r="BK134"/>
  <c r="BK264"/>
  <c r="BK237"/>
  <c r="J211"/>
  <c r="J187"/>
  <c r="BK163"/>
  <c r="J145"/>
  <c r="BK114"/>
  <c r="J254"/>
  <c r="BK229"/>
  <c r="J214"/>
  <c r="BK189"/>
  <c r="J162"/>
  <c r="BK138"/>
  <c r="BK109"/>
  <c i="6" r="BK244"/>
  <c r="BK208"/>
  <c r="J178"/>
  <c r="BK141"/>
  <c r="BK250"/>
  <c r="J205"/>
  <c r="BK179"/>
  <c r="BK116"/>
  <c r="J179"/>
  <c r="BK143"/>
  <c r="J240"/>
  <c r="BK214"/>
  <c r="BK188"/>
  <c r="J164"/>
  <c r="BK144"/>
  <c r="BK124"/>
  <c i="7" r="J441"/>
  <c r="J424"/>
  <c r="J404"/>
  <c r="J389"/>
  <c r="J361"/>
  <c r="J332"/>
  <c r="J312"/>
  <c r="BK287"/>
  <c r="BK266"/>
  <c r="BK245"/>
  <c r="BK227"/>
  <c r="BK205"/>
  <c r="J188"/>
  <c r="BK171"/>
  <c r="BK147"/>
  <c r="J437"/>
  <c r="BK401"/>
  <c r="J366"/>
  <c r="BK331"/>
  <c r="J303"/>
  <c r="J258"/>
  <c r="BK228"/>
  <c r="BK197"/>
  <c r="J164"/>
  <c r="BK141"/>
  <c r="BK123"/>
  <c r="BK448"/>
  <c r="BK429"/>
  <c r="J411"/>
  <c r="J391"/>
  <c r="BK366"/>
  <c r="BK346"/>
  <c r="J319"/>
  <c r="BK296"/>
  <c r="J281"/>
  <c r="BK265"/>
  <c r="BK241"/>
  <c r="BK215"/>
  <c r="BK189"/>
  <c r="J171"/>
  <c r="BK151"/>
  <c r="BK125"/>
  <c r="BK443"/>
  <c r="BK413"/>
  <c r="BK365"/>
  <c r="BK342"/>
  <c r="BK298"/>
  <c r="BK258"/>
  <c r="BK236"/>
  <c r="J199"/>
  <c r="J169"/>
  <c r="J122"/>
  <c i="8" r="BK97"/>
  <c r="J105"/>
  <c r="J96"/>
  <c r="J100"/>
  <c i="9" r="J99"/>
  <c r="BK103"/>
  <c r="J121"/>
  <c i="10" r="BK126"/>
  <c r="BK99"/>
  <c r="BK101"/>
  <c r="BK111"/>
  <c r="J106"/>
  <c i="11" r="BK96"/>
  <c i="12" r="J456"/>
  <c r="BK424"/>
  <c r="BK393"/>
  <c r="J365"/>
  <c r="J331"/>
  <c r="J304"/>
  <c r="J263"/>
  <c r="J220"/>
  <c r="BK181"/>
  <c r="J156"/>
  <c r="BK122"/>
  <c r="BK456"/>
  <c r="BK432"/>
  <c r="BK414"/>
  <c r="J384"/>
  <c r="J367"/>
  <c r="BK327"/>
  <c r="BK290"/>
  <c r="BK262"/>
  <c r="J231"/>
  <c r="J205"/>
  <c r="BK172"/>
  <c r="BK153"/>
  <c r="J122"/>
  <c r="BK474"/>
  <c r="J450"/>
  <c r="BK429"/>
  <c r="BK406"/>
  <c r="J388"/>
  <c r="J355"/>
  <c r="BK332"/>
  <c r="J309"/>
  <c r="BK280"/>
  <c r="BK258"/>
  <c r="J234"/>
  <c r="BK211"/>
  <c r="J195"/>
  <c r="J163"/>
  <c r="BK120"/>
  <c r="J462"/>
  <c r="J441"/>
  <c r="J423"/>
  <c r="J395"/>
  <c r="BK365"/>
  <c r="J346"/>
  <c r="J317"/>
  <c r="BK296"/>
  <c r="BK260"/>
  <c r="BK233"/>
  <c r="J211"/>
  <c r="J188"/>
  <c r="BK167"/>
  <c r="BK149"/>
  <c r="BK132"/>
  <c i="13" r="BK169"/>
  <c r="J132"/>
  <c r="BK122"/>
  <c r="J106"/>
  <c r="BK171"/>
  <c r="BK141"/>
  <c r="J101"/>
  <c r="BK164"/>
  <c r="J151"/>
  <c r="BK129"/>
  <c r="BK105"/>
  <c r="J168"/>
  <c r="BK147"/>
  <c r="BK130"/>
  <c r="BK107"/>
  <c i="14" r="J122"/>
  <c r="BK149"/>
  <c r="BK114"/>
  <c r="BK133"/>
  <c r="BK118"/>
  <c r="BK100"/>
  <c r="J148"/>
  <c r="J128"/>
  <c r="J111"/>
  <c i="15" r="BK110"/>
  <c r="J93"/>
  <c i="16" r="J152"/>
  <c r="BK154"/>
  <c r="BK124"/>
  <c r="J153"/>
  <c r="BK139"/>
  <c r="J106"/>
  <c r="J140"/>
  <c r="BK122"/>
  <c i="17" r="BK101"/>
  <c r="J101"/>
  <c r="BK91"/>
  <c i="18" r="BK94"/>
  <c i="19" r="J174"/>
  <c r="J161"/>
  <c r="J200"/>
  <c r="J150"/>
  <c r="J176"/>
  <c r="J112"/>
  <c i="20" r="BK167"/>
  <c r="BK142"/>
  <c r="J107"/>
  <c r="BK107"/>
  <c r="J147"/>
  <c r="BK182"/>
  <c r="J142"/>
  <c r="J109"/>
  <c i="21" r="J204"/>
  <c r="J122"/>
  <c r="J214"/>
  <c r="J149"/>
  <c r="J240"/>
  <c r="J167"/>
  <c i="22" r="J327"/>
  <c r="BK126"/>
  <c r="BK353"/>
  <c r="BK180"/>
  <c r="J381"/>
  <c r="J277"/>
  <c r="J212"/>
  <c r="BK120"/>
  <c r="BK402"/>
  <c r="BK302"/>
  <c r="J258"/>
  <c r="BK169"/>
  <c i="23" r="BK82"/>
  <c r="J82"/>
  <c i="2" r="BK147"/>
  <c r="BK92"/>
  <c r="BK90"/>
  <c r="J178"/>
  <c r="BK112"/>
  <c r="BK310"/>
  <c r="BK224"/>
  <c r="J136"/>
  <c r="J109"/>
  <c i="3" r="BK3630"/>
  <c r="J3582"/>
  <c r="BK3561"/>
  <c r="BK3438"/>
  <c r="BK3360"/>
  <c r="J3332"/>
  <c r="BK3300"/>
  <c r="J3048"/>
  <c r="J2979"/>
  <c r="J2820"/>
  <c r="J2543"/>
  <c r="J2457"/>
  <c r="BK1992"/>
  <c r="J1771"/>
  <c r="BK1347"/>
  <c r="BK1239"/>
  <c r="BK1066"/>
  <c r="BK814"/>
  <c r="J663"/>
  <c r="J468"/>
  <c r="J277"/>
  <c r="J3744"/>
  <c r="BK3619"/>
  <c r="BK3606"/>
  <c r="J3587"/>
  <c r="J3496"/>
  <c r="BK3355"/>
  <c r="J3339"/>
  <c r="J3314"/>
  <c r="BK3039"/>
  <c r="BK2877"/>
  <c r="BK2545"/>
  <c r="J2356"/>
  <c r="J2018"/>
  <c r="BK1354"/>
  <c r="J1331"/>
  <c r="J978"/>
  <c r="BK646"/>
  <c r="BK403"/>
  <c r="BK3744"/>
  <c r="BK3604"/>
  <c r="J3580"/>
  <c r="BK3552"/>
  <c r="BK3383"/>
  <c r="BK3342"/>
  <c r="BK3311"/>
  <c r="BK3158"/>
  <c r="BK2879"/>
  <c r="J2645"/>
  <c r="J2372"/>
  <c r="J1992"/>
  <c r="BK1341"/>
  <c r="BK1264"/>
  <c r="BK755"/>
  <c r="J420"/>
  <c r="BK277"/>
  <c r="BK117"/>
  <c r="J4136"/>
  <c r="BK3850"/>
  <c r="J3828"/>
  <c r="BK3799"/>
  <c r="BK3769"/>
  <c r="BK3590"/>
  <c r="BK3563"/>
  <c r="BK3357"/>
  <c r="BK3303"/>
  <c r="BK2986"/>
  <c r="BK2589"/>
  <c r="BK2457"/>
  <c r="J2039"/>
  <c r="BK1753"/>
  <c r="BK1337"/>
  <c r="BK978"/>
  <c r="J501"/>
  <c r="J249"/>
  <c i="4" r="J271"/>
  <c r="BK230"/>
  <c r="BK173"/>
  <c r="J127"/>
  <c r="BK278"/>
  <c r="J219"/>
  <c r="BK196"/>
  <c r="BK137"/>
  <c r="J272"/>
  <c r="BK249"/>
  <c r="J224"/>
  <c r="J214"/>
  <c r="J191"/>
  <c r="J167"/>
  <c r="J133"/>
  <c r="J102"/>
  <c r="J269"/>
  <c r="J239"/>
  <c r="BK225"/>
  <c r="BK190"/>
  <c r="J149"/>
  <c r="BK125"/>
  <c i="5" r="J259"/>
  <c r="BK234"/>
  <c r="J183"/>
  <c r="BK140"/>
  <c r="BK106"/>
  <c r="J222"/>
  <c r="J155"/>
  <c r="J97"/>
  <c r="J244"/>
  <c r="J215"/>
  <c r="BK191"/>
  <c r="BK166"/>
  <c r="BK148"/>
  <c r="J105"/>
  <c r="J251"/>
  <c r="J227"/>
  <c r="J200"/>
  <c r="BK182"/>
  <c r="BK155"/>
  <c r="BK133"/>
  <c r="J108"/>
  <c i="6" r="J241"/>
  <c r="J206"/>
  <c r="J171"/>
  <c r="BK135"/>
  <c r="BK240"/>
  <c r="BK199"/>
  <c r="BK140"/>
  <c r="J202"/>
  <c r="BK157"/>
  <c r="J117"/>
  <c r="BK227"/>
  <c r="J207"/>
  <c r="BK187"/>
  <c r="J167"/>
  <c r="BK145"/>
  <c r="J127"/>
  <c i="7" r="J428"/>
  <c r="BK411"/>
  <c r="J393"/>
  <c r="BK372"/>
  <c r="J344"/>
  <c r="J314"/>
  <c r="BK297"/>
  <c r="BK282"/>
  <c r="J269"/>
  <c r="J251"/>
  <c r="J228"/>
  <c r="BK206"/>
  <c r="BK187"/>
  <c r="BK164"/>
  <c r="BK145"/>
  <c r="BK428"/>
  <c r="J403"/>
  <c r="BK320"/>
  <c r="BK291"/>
  <c r="BK270"/>
  <c r="BK247"/>
  <c r="BK219"/>
  <c r="J176"/>
  <c r="J142"/>
  <c r="BK122"/>
  <c r="J439"/>
  <c r="BK421"/>
  <c r="BK406"/>
  <c r="BK388"/>
  <c r="BK362"/>
  <c r="BK336"/>
  <c r="BK311"/>
  <c r="BK288"/>
  <c r="J271"/>
  <c r="J247"/>
  <c r="BK232"/>
  <c r="J205"/>
  <c r="BK188"/>
  <c r="BK165"/>
  <c r="J141"/>
  <c r="J121"/>
  <c r="BK440"/>
  <c r="J415"/>
  <c r="J373"/>
  <c r="J341"/>
  <c r="BK310"/>
  <c r="J268"/>
  <c r="J248"/>
  <c r="BK214"/>
  <c r="BK173"/>
  <c r="J139"/>
  <c i="8" r="J104"/>
  <c r="J109"/>
  <c r="BK115"/>
  <c i="9" r="J122"/>
  <c r="BK111"/>
  <c r="BK116"/>
  <c r="J117"/>
  <c i="10" r="J115"/>
  <c r="BK112"/>
  <c r="J113"/>
  <c r="J120"/>
  <c i="11" r="J97"/>
  <c i="12" r="J448"/>
  <c r="BK411"/>
  <c r="BK376"/>
  <c r="BK330"/>
  <c r="J299"/>
  <c r="J277"/>
  <c r="BK256"/>
  <c r="J215"/>
  <c r="BK178"/>
  <c r="BK144"/>
  <c r="BK123"/>
  <c r="J396"/>
  <c r="J361"/>
  <c r="J293"/>
  <c r="BK264"/>
  <c r="J228"/>
  <c r="BK204"/>
  <c r="J174"/>
  <c r="J149"/>
  <c r="J120"/>
  <c r="J465"/>
  <c r="J445"/>
  <c r="BK426"/>
  <c r="BK390"/>
  <c r="BK363"/>
  <c r="J329"/>
  <c r="BK304"/>
  <c r="J283"/>
  <c r="BK266"/>
  <c r="BK237"/>
  <c r="J210"/>
  <c r="BK188"/>
  <c r="J147"/>
  <c r="J473"/>
  <c r="J452"/>
  <c r="J427"/>
  <c r="BK409"/>
  <c r="J387"/>
  <c r="BK366"/>
  <c r="BK341"/>
  <c r="J307"/>
  <c r="BK281"/>
  <c r="J248"/>
  <c r="J225"/>
  <c r="BK207"/>
  <c r="BK175"/>
  <c r="J152"/>
  <c r="J125"/>
  <c i="13" r="J167"/>
  <c r="BK137"/>
  <c r="J100"/>
  <c r="J156"/>
  <c r="J125"/>
  <c r="BK97"/>
  <c r="J166"/>
  <c r="BK140"/>
  <c r="BK115"/>
  <c i="14" r="BK148"/>
  <c r="BK96"/>
  <c r="BK123"/>
  <c r="J138"/>
  <c r="BK117"/>
  <c r="BK146"/>
  <c r="BK129"/>
  <c r="BK102"/>
  <c i="15" r="BK93"/>
  <c r="J128"/>
  <c i="16" r="BK112"/>
  <c r="BK157"/>
  <c r="J145"/>
  <c r="J124"/>
  <c r="J148"/>
  <c r="BK135"/>
  <c r="J115"/>
  <c i="17" r="J98"/>
  <c r="J92"/>
  <c i="18" r="J92"/>
  <c i="19" r="J167"/>
  <c r="J202"/>
  <c r="J197"/>
  <c r="BK140"/>
  <c r="BK155"/>
  <c i="20" r="BK165"/>
  <c r="BK131"/>
  <c r="BK163"/>
  <c r="J113"/>
  <c r="BK113"/>
  <c r="BK147"/>
  <c r="J104"/>
  <c i="21" r="BK194"/>
  <c r="BK226"/>
  <c r="J226"/>
  <c r="J128"/>
  <c r="J229"/>
  <c r="BK124"/>
  <c i="22" r="J276"/>
  <c r="J89"/>
  <c r="BK331"/>
  <c r="J175"/>
  <c r="J412"/>
  <c r="J331"/>
  <c r="BK245"/>
  <c r="BK116"/>
  <c r="J353"/>
  <c r="J274"/>
  <c r="J199"/>
  <c i="23" r="BK88"/>
  <c i="2" r="BK142"/>
  <c r="BK96"/>
  <c r="BK136"/>
  <c r="J289"/>
  <c r="J165"/>
  <c r="BK125"/>
  <c r="BK313"/>
  <c r="J246"/>
  <c r="J156"/>
  <c i="3" r="J3746"/>
  <c r="J3595"/>
  <c r="J3577"/>
  <c r="J3555"/>
  <c r="J3368"/>
  <c r="BK3347"/>
  <c r="J3310"/>
  <c r="BK3042"/>
  <c r="BK2966"/>
  <c r="J2728"/>
  <c r="J2540"/>
  <c r="J2462"/>
  <c r="BK2018"/>
  <c r="BK1735"/>
  <c r="J1345"/>
  <c r="J1181"/>
  <c r="J1022"/>
  <c r="J728"/>
  <c r="BK534"/>
  <c r="J258"/>
  <c r="BK3632"/>
  <c r="BK3617"/>
  <c r="J3604"/>
  <c r="BK3577"/>
  <c r="J3526"/>
  <c r="J3357"/>
  <c r="BK3343"/>
  <c r="BK3321"/>
  <c r="BK3242"/>
  <c r="BK2949"/>
  <c r="J2718"/>
  <c r="BK2549"/>
  <c r="BK2486"/>
  <c r="BK2024"/>
  <c r="BK1724"/>
  <c r="J1332"/>
  <c r="J1058"/>
  <c r="J721"/>
  <c r="J379"/>
  <c r="BK3712"/>
  <c r="BK3588"/>
  <c r="BK3566"/>
  <c r="BK3536"/>
  <c r="BK3361"/>
  <c r="J3321"/>
  <c r="J3177"/>
  <c r="J2890"/>
  <c r="BK2570"/>
  <c r="BK2358"/>
  <c r="J1796"/>
  <c r="BK1340"/>
  <c r="BK1181"/>
  <c r="J744"/>
  <c r="J403"/>
  <c r="J295"/>
  <c r="BK4325"/>
  <c r="J4120"/>
  <c r="BK3972"/>
  <c r="J3831"/>
  <c r="J3799"/>
  <c r="BK3765"/>
  <c r="BK3564"/>
  <c r="BK3370"/>
  <c r="J3346"/>
  <c r="J3244"/>
  <c r="J2896"/>
  <c r="J2549"/>
  <c r="BK2381"/>
  <c r="BK1788"/>
  <c r="J1695"/>
  <c r="J1253"/>
  <c r="BK931"/>
  <c r="J441"/>
  <c r="BK153"/>
  <c i="4" r="J266"/>
  <c r="BK220"/>
  <c r="BK163"/>
  <c r="BK121"/>
  <c r="J277"/>
  <c r="BK221"/>
  <c r="BK165"/>
  <c r="J97"/>
  <c r="BK261"/>
  <c r="J242"/>
  <c r="J216"/>
  <c r="BK195"/>
  <c r="J173"/>
  <c r="BK149"/>
  <c r="J126"/>
  <c r="BK100"/>
  <c r="BK243"/>
  <c r="BK223"/>
  <c r="J195"/>
  <c r="J171"/>
  <c r="BK138"/>
  <c r="BK117"/>
  <c i="5" r="BK260"/>
  <c r="BK227"/>
  <c r="J189"/>
  <c r="BK144"/>
  <c r="BK268"/>
  <c r="J202"/>
  <c r="J161"/>
  <c r="BK111"/>
  <c r="BK253"/>
  <c r="J230"/>
  <c r="J204"/>
  <c r="BK185"/>
  <c r="J157"/>
  <c r="J124"/>
  <c r="BK272"/>
  <c r="BK246"/>
  <c r="J218"/>
  <c r="BK188"/>
  <c r="J167"/>
  <c r="J135"/>
  <c r="BK119"/>
  <c r="BK98"/>
  <c i="6" r="J215"/>
  <c r="J183"/>
  <c r="BK155"/>
  <c r="BK127"/>
  <c r="BK225"/>
  <c r="BK166"/>
  <c r="J114"/>
  <c r="J169"/>
  <c r="BK114"/>
  <c r="J229"/>
  <c i="13" r="BK146"/>
  <c r="J140"/>
  <c i="2" r="BK165"/>
  <c r="J101"/>
  <c r="J147"/>
  <c r="BK109"/>
  <c r="BK246"/>
  <c r="BK129"/>
  <c i="1" r="AS60"/>
  <c i="3" r="J3579"/>
  <c r="BK3562"/>
  <c r="J3395"/>
  <c r="BK3359"/>
  <c r="BK3330"/>
  <c r="BK3298"/>
  <c r="J3039"/>
  <c r="BK2932"/>
  <c r="BK2710"/>
  <c r="BK2520"/>
  <c r="BK2302"/>
  <c r="J1828"/>
  <c r="J1693"/>
  <c r="J1338"/>
  <c r="BK1156"/>
  <c r="J1018"/>
  <c r="BK635"/>
  <c r="BK323"/>
  <c r="J153"/>
  <c r="BK3621"/>
  <c r="J3608"/>
  <c r="J3589"/>
  <c r="J3566"/>
  <c r="BK3482"/>
  <c r="J3353"/>
  <c r="BK3332"/>
  <c r="J3175"/>
  <c r="BK2979"/>
  <c r="J2706"/>
  <c r="BK2540"/>
  <c r="BK2391"/>
  <c r="J2051"/>
  <c r="J1753"/>
  <c r="BK1344"/>
  <c r="BK1109"/>
  <c r="BK726"/>
  <c r="J408"/>
  <c r="J3753"/>
  <c r="J3606"/>
  <c r="J3556"/>
  <c r="BK3459"/>
  <c r="J3351"/>
  <c r="J3327"/>
  <c r="J3289"/>
  <c r="J2889"/>
  <c r="J2672"/>
  <c r="BK2369"/>
  <c r="J1357"/>
  <c r="J1330"/>
  <c r="J1041"/>
  <c r="J735"/>
  <c r="BK354"/>
  <c r="J4182"/>
  <c r="J4048"/>
  <c r="BK3847"/>
  <c r="BK3825"/>
  <c r="BK3806"/>
  <c r="J3769"/>
  <c r="BK3585"/>
  <c r="J3536"/>
  <c r="J3347"/>
  <c r="BK3285"/>
  <c r="BK2888"/>
  <c r="BK2527"/>
  <c r="BK2356"/>
  <c r="J1832"/>
  <c r="J1706"/>
  <c r="BK1324"/>
  <c r="BK976"/>
  <c r="BK420"/>
  <c r="J117"/>
  <c i="4" r="J254"/>
  <c r="BK189"/>
  <c r="BK129"/>
  <c r="J106"/>
  <c r="J226"/>
  <c r="BK192"/>
  <c r="BK143"/>
  <c r="BK280"/>
  <c r="J256"/>
  <c r="J237"/>
  <c r="BK215"/>
  <c r="BK193"/>
  <c r="J174"/>
  <c r="J141"/>
  <c r="BK106"/>
  <c r="BK279"/>
  <c r="J247"/>
  <c r="BK219"/>
  <c r="BK191"/>
  <c r="J164"/>
  <c r="J145"/>
  <c r="J118"/>
  <c r="J95"/>
  <c i="5" r="BK238"/>
  <c r="BK176"/>
  <c r="J142"/>
  <c r="BK262"/>
  <c r="BK225"/>
  <c r="BK167"/>
  <c r="BK121"/>
  <c r="J246"/>
  <c r="J219"/>
  <c r="J203"/>
  <c r="BK178"/>
  <c r="BK153"/>
  <c r="J130"/>
  <c r="BK99"/>
  <c r="BK248"/>
  <c r="BK222"/>
  <c r="BK192"/>
  <c r="J170"/>
  <c r="J132"/>
  <c r="BK110"/>
  <c i="6" r="BK243"/>
  <c r="BK207"/>
  <c r="J174"/>
  <c r="BK147"/>
  <c r="J246"/>
  <c r="BK232"/>
  <c r="BK192"/>
  <c r="J128"/>
  <c r="J195"/>
  <c r="J145"/>
  <c r="BK241"/>
  <c r="BK215"/>
  <c r="BK200"/>
  <c r="J172"/>
  <c r="J156"/>
  <c r="J142"/>
  <c r="BK131"/>
  <c i="7" r="BK434"/>
  <c r="BK417"/>
  <c r="J396"/>
  <c r="J382"/>
  <c r="J362"/>
  <c r="BK343"/>
  <c r="BK313"/>
  <c r="BK295"/>
  <c r="J275"/>
  <c r="J249"/>
  <c r="J230"/>
  <c r="BK204"/>
  <c r="BK185"/>
  <c r="J162"/>
  <c r="BK136"/>
  <c r="BK424"/>
  <c r="BK397"/>
  <c r="BK371"/>
  <c r="J333"/>
  <c r="J307"/>
  <c r="BK283"/>
  <c r="J252"/>
  <c r="J221"/>
  <c r="BK196"/>
  <c r="J154"/>
  <c r="BK128"/>
  <c r="BK450"/>
  <c r="J426"/>
  <c r="BK402"/>
  <c r="J368"/>
  <c r="BK341"/>
  <c r="BK322"/>
  <c r="J301"/>
  <c r="BK286"/>
  <c r="J263"/>
  <c r="J233"/>
  <c r="BK210"/>
  <c r="J184"/>
  <c r="J166"/>
  <c r="BK150"/>
  <c r="BK130"/>
  <c r="BK442"/>
  <c r="J406"/>
  <c r="J369"/>
  <c r="BK344"/>
  <c r="BK294"/>
  <c r="BK257"/>
  <c r="BK224"/>
  <c r="BK179"/>
  <c r="BK142"/>
  <c i="8" r="BK106"/>
  <c r="J103"/>
  <c r="BK109"/>
  <c r="BK99"/>
  <c i="9" r="BK112"/>
  <c r="J118"/>
  <c r="J115"/>
  <c i="10" r="J122"/>
  <c r="BK114"/>
  <c r="BK118"/>
  <c r="BK108"/>
  <c i="11" r="J101"/>
  <c i="12" r="BK459"/>
  <c r="J421"/>
  <c r="BK392"/>
  <c r="J362"/>
  <c r="BK312"/>
  <c r="J285"/>
  <c r="J250"/>
  <c r="BK218"/>
  <c r="BK185"/>
  <c r="J154"/>
  <c r="J136"/>
  <c r="J463"/>
  <c r="J438"/>
  <c r="BK419"/>
  <c r="BK400"/>
  <c r="J380"/>
  <c r="J347"/>
  <c r="J291"/>
  <c r="J259"/>
  <c r="BK215"/>
  <c r="J180"/>
  <c r="BK163"/>
  <c r="BK143"/>
  <c r="BK464"/>
  <c r="BK449"/>
  <c r="J419"/>
  <c r="J402"/>
  <c r="J372"/>
  <c r="J342"/>
  <c r="BK317"/>
  <c r="BK286"/>
  <c r="BK250"/>
  <c r="J230"/>
  <c r="BK201"/>
  <c r="BK183"/>
  <c r="BK161"/>
  <c r="J471"/>
  <c r="J449"/>
  <c r="J429"/>
  <c r="J410"/>
  <c r="BK388"/>
  <c r="J363"/>
  <c r="J343"/>
  <c r="BK313"/>
  <c r="J298"/>
  <c r="J269"/>
  <c r="BK251"/>
  <c r="J218"/>
  <c r="BK180"/>
  <c r="J159"/>
  <c r="BK136"/>
  <c i="13" r="BK174"/>
  <c r="BK152"/>
  <c r="BK136"/>
  <c r="BK125"/>
  <c r="J115"/>
  <c r="BK102"/>
  <c r="J162"/>
  <c r="J118"/>
  <c r="J165"/>
  <c r="J149"/>
  <c r="BK118"/>
  <c r="J99"/>
  <c r="BK167"/>
  <c r="J141"/>
  <c r="J116"/>
  <c i="14" r="J149"/>
  <c r="BK107"/>
  <c r="J98"/>
  <c r="J127"/>
  <c r="J104"/>
  <c r="BK134"/>
  <c r="BK119"/>
  <c r="BK97"/>
  <c i="15" r="J114"/>
  <c i="16" r="J138"/>
  <c r="J139"/>
  <c r="J144"/>
  <c r="J125"/>
  <c r="BK110"/>
  <c r="BK145"/>
  <c r="J134"/>
  <c r="J110"/>
  <c i="17" r="J95"/>
  <c r="BK94"/>
  <c i="18" r="BK95"/>
  <c i="19" r="J130"/>
  <c r="BK193"/>
  <c r="BK179"/>
  <c r="J210"/>
  <c r="J169"/>
  <c i="20" r="BK183"/>
  <c r="J155"/>
  <c r="BK159"/>
  <c r="BK105"/>
  <c r="BK141"/>
  <c r="BK155"/>
  <c r="J122"/>
  <c i="21" r="BK145"/>
  <c r="J157"/>
  <c r="BK140"/>
  <c r="BK137"/>
  <c i="22" r="J280"/>
  <c r="BK105"/>
  <c r="BK372"/>
  <c r="J272"/>
  <c r="BK135"/>
  <c r="BK349"/>
  <c r="BK274"/>
  <c r="J177"/>
  <c r="J423"/>
  <c r="BK340"/>
  <c r="BK269"/>
  <c r="J148"/>
  <c i="23" r="BK84"/>
  <c i="3" r="J2386"/>
  <c r="BK2028"/>
  <c r="BK1706"/>
  <c r="J1327"/>
  <c r="J982"/>
  <c r="J635"/>
  <c r="J388"/>
  <c r="BK3627"/>
  <c r="BK3602"/>
  <c r="J3575"/>
  <c r="J3554"/>
  <c r="BK3424"/>
  <c r="BK3350"/>
  <c r="J3303"/>
  <c r="J3132"/>
  <c r="J2771"/>
  <c r="BK2591"/>
  <c r="BK2315"/>
  <c r="J2020"/>
  <c r="BK1339"/>
  <c r="J972"/>
  <c r="BK663"/>
  <c r="J338"/>
  <c r="J4325"/>
  <c r="BK4120"/>
  <c r="BK3993"/>
  <c r="BK3842"/>
  <c r="J3806"/>
  <c r="J3755"/>
  <c r="J3583"/>
  <c r="BK3496"/>
  <c r="BK3354"/>
  <c r="BK2984"/>
  <c r="BK2752"/>
  <c r="J2520"/>
  <c r="BK2325"/>
  <c r="BK1777"/>
  <c r="J1346"/>
  <c r="J1243"/>
  <c r="BK621"/>
  <c r="BK251"/>
  <c i="4" r="BK269"/>
  <c r="J232"/>
  <c r="J160"/>
  <c r="BK126"/>
  <c r="BK101"/>
  <c r="BK224"/>
  <c r="BK188"/>
  <c r="J146"/>
  <c r="BK274"/>
  <c r="BK246"/>
  <c r="BK222"/>
  <c r="BK201"/>
  <c r="J181"/>
  <c r="J154"/>
  <c r="J136"/>
  <c r="J112"/>
  <c r="J276"/>
  <c r="J244"/>
  <c r="J227"/>
  <c r="J203"/>
  <c r="BK169"/>
  <c r="J142"/>
  <c r="J123"/>
  <c i="5" r="J262"/>
  <c r="BK230"/>
  <c r="J191"/>
  <c r="J150"/>
  <c r="J104"/>
  <c r="BK220"/>
  <c r="J181"/>
  <c r="J127"/>
  <c r="J258"/>
  <c r="J232"/>
  <c r="BK205"/>
  <c r="BK180"/>
  <c r="J156"/>
  <c r="J129"/>
  <c r="BK100"/>
  <c r="J249"/>
  <c r="J224"/>
  <c r="BK204"/>
  <c r="J175"/>
  <c r="BK150"/>
  <c r="J116"/>
  <c r="BK97"/>
  <c i="6" r="J217"/>
  <c r="BK186"/>
  <c r="J165"/>
  <c r="BK133"/>
  <c r="J234"/>
  <c r="J196"/>
  <c r="BK137"/>
  <c r="J197"/>
  <c r="BK153"/>
  <c r="J248"/>
  <c r="BK223"/>
  <c r="BK197"/>
  <c r="J182"/>
  <c r="BK174"/>
  <c r="J154"/>
  <c r="BK132"/>
  <c i="7" r="J438"/>
  <c r="J419"/>
  <c r="J401"/>
  <c r="BK373"/>
  <c r="BK356"/>
  <c r="J348"/>
  <c r="BK309"/>
  <c r="J280"/>
  <c r="BK262"/>
  <c r="J238"/>
  <c r="BK212"/>
  <c r="J196"/>
  <c r="J183"/>
  <c r="J163"/>
  <c r="J143"/>
  <c r="BK425"/>
  <c r="BK396"/>
  <c r="J379"/>
  <c r="J345"/>
  <c r="J313"/>
  <c r="BK292"/>
  <c r="BK264"/>
  <c r="BK248"/>
  <c r="BK223"/>
  <c r="J191"/>
  <c r="BK158"/>
  <c r="J130"/>
  <c r="J445"/>
  <c r="BK418"/>
  <c r="BK393"/>
  <c r="J380"/>
  <c r="BK352"/>
  <c r="J330"/>
  <c r="J308"/>
  <c r="J290"/>
  <c r="J270"/>
  <c r="BK249"/>
  <c r="J224"/>
  <c r="J198"/>
  <c r="J175"/>
  <c r="BK156"/>
  <c r="BK140"/>
  <c r="BK451"/>
  <c r="BK432"/>
  <c r="J398"/>
  <c r="BK359"/>
  <c r="BK335"/>
  <c r="J282"/>
  <c r="BK253"/>
  <c r="BK222"/>
  <c r="BK190"/>
  <c r="J150"/>
  <c r="J128"/>
  <c i="8" r="BK113"/>
  <c r="BK102"/>
  <c r="BK108"/>
  <c i="9" r="J106"/>
  <c r="J110"/>
  <c r="BK115"/>
  <c r="BK114"/>
  <c i="10" r="J110"/>
  <c r="J109"/>
  <c r="J117"/>
  <c r="BK119"/>
  <c i="11" r="J98"/>
  <c i="12" r="J480"/>
  <c r="J447"/>
  <c r="BK408"/>
  <c r="BK375"/>
  <c r="BK326"/>
  <c r="J286"/>
  <c r="BK268"/>
  <c r="BK235"/>
  <c r="BK195"/>
  <c r="BK142"/>
  <c r="J126"/>
  <c r="J460"/>
  <c r="BK435"/>
  <c r="BK418"/>
  <c r="J390"/>
  <c r="J354"/>
  <c r="J294"/>
  <c r="BK267"/>
  <c r="BK239"/>
  <c r="BK210"/>
  <c r="J186"/>
  <c r="BK160"/>
  <c r="J140"/>
  <c r="J117"/>
  <c r="BK463"/>
  <c r="J440"/>
  <c r="J412"/>
  <c r="J391"/>
  <c r="BK362"/>
  <c r="J326"/>
  <c r="BK302"/>
  <c r="J287"/>
  <c r="BK269"/>
  <c r="J238"/>
  <c r="J217"/>
  <c r="J189"/>
  <c r="J155"/>
  <c r="BK475"/>
  <c r="J454"/>
  <c r="J437"/>
  <c r="BK413"/>
  <c r="BK391"/>
  <c r="BK369"/>
  <c r="J340"/>
  <c r="BK320"/>
  <c r="BK301"/>
  <c r="BK277"/>
  <c r="J252"/>
  <c r="BK226"/>
  <c r="BK205"/>
  <c r="J178"/>
  <c r="J158"/>
  <c r="BK138"/>
  <c r="BK117"/>
  <c i="13" r="J161"/>
  <c r="BK128"/>
  <c r="BK116"/>
  <c r="BK103"/>
  <c r="J177"/>
  <c r="BK144"/>
  <c r="BK111"/>
  <c r="BK175"/>
  <c r="BK157"/>
  <c r="BK148"/>
  <c r="J122"/>
  <c r="BK180"/>
  <c r="BK165"/>
  <c r="J142"/>
  <c r="BK117"/>
  <c r="J102"/>
  <c i="14" r="BK108"/>
  <c r="BK138"/>
  <c r="BK103"/>
  <c r="J129"/>
  <c r="BK111"/>
  <c r="BK151"/>
  <c r="J132"/>
  <c r="J113"/>
  <c i="15" r="BK133"/>
  <c r="J96"/>
  <c r="BK131"/>
  <c i="16" r="BK125"/>
  <c r="J95"/>
  <c r="BK146"/>
  <c r="J126"/>
  <c r="BK115"/>
  <c r="J146"/>
  <c r="J133"/>
  <c i="17" r="J99"/>
  <c r="J94"/>
  <c r="J96"/>
  <c i="18" r="J94"/>
  <c i="19" r="J230"/>
  <c r="BK200"/>
  <c r="BK207"/>
  <c r="BK215"/>
  <c r="BK176"/>
  <c r="J105"/>
  <c r="BK130"/>
  <c i="20" r="J182"/>
  <c r="J146"/>
  <c r="J167"/>
  <c r="J159"/>
  <c r="J199"/>
  <c r="BK146"/>
  <c r="BK120"/>
  <c i="21" r="J238"/>
  <c r="J137"/>
  <c r="BK179"/>
  <c r="BK214"/>
  <c r="BK192"/>
  <c r="BK122"/>
  <c r="J208"/>
  <c r="J115"/>
  <c i="22" r="J269"/>
  <c r="J101"/>
  <c r="J318"/>
  <c r="J169"/>
  <c r="J419"/>
  <c r="J295"/>
  <c r="BK199"/>
  <c r="J105"/>
  <c r="J357"/>
  <c r="BK276"/>
  <c r="BK247"/>
  <c r="J135"/>
  <c i="23" r="J89"/>
  <c i="2" r="BK178"/>
  <c r="BK117"/>
  <c r="J180"/>
  <c r="J131"/>
  <c r="BK298"/>
  <c r="BK127"/>
  <c r="BK320"/>
  <c r="J254"/>
  <c r="BK176"/>
  <c r="BK121"/>
  <c i="3" r="BK3597"/>
  <c r="BK3587"/>
  <c r="J3570"/>
  <c r="J3551"/>
  <c r="BK3363"/>
  <c r="BK3336"/>
  <c r="J3319"/>
  <c r="BK3134"/>
  <c r="J2987"/>
  <c r="BK2896"/>
  <c r="J2571"/>
  <c r="BK2500"/>
  <c r="BK2229"/>
  <c r="BK1832"/>
  <c r="BK1582"/>
  <c r="J1343"/>
  <c r="J1152"/>
  <c r="J1030"/>
  <c r="J737"/>
  <c r="BK625"/>
  <c r="BK338"/>
  <c r="BK240"/>
  <c r="J3628"/>
  <c r="J3615"/>
  <c r="J3602"/>
  <c r="J3578"/>
  <c r="J3560"/>
  <c r="BK3380"/>
  <c r="J3344"/>
  <c r="BK3322"/>
  <c r="BK3163"/>
  <c r="J2977"/>
  <c r="J2589"/>
  <c r="J2496"/>
  <c r="BK2039"/>
  <c r="J1735"/>
  <c r="J1340"/>
  <c r="J1071"/>
  <c r="BK673"/>
  <c r="J507"/>
  <c r="BK227"/>
  <c r="BK3612"/>
  <c r="BK3583"/>
  <c r="BK3555"/>
  <c r="J3438"/>
  <c r="BK3349"/>
  <c r="BK3326"/>
  <c r="BK3249"/>
  <c r="BK2964"/>
  <c r="J2704"/>
  <c r="BK2462"/>
  <c r="J2142"/>
  <c r="J1353"/>
  <c r="BK1326"/>
  <c r="BK939"/>
  <c r="J615"/>
  <c r="BK331"/>
  <c r="J4323"/>
  <c r="J4106"/>
  <c r="J3841"/>
  <c r="J3825"/>
  <c r="J3776"/>
  <c r="J3712"/>
  <c r="BK3580"/>
  <c r="J3460"/>
  <c r="J3343"/>
  <c r="BK2950"/>
  <c r="J2697"/>
  <c r="BK2485"/>
  <c r="BK1977"/>
  <c r="BK1693"/>
  <c r="BK1330"/>
  <c r="BK818"/>
  <c r="BK394"/>
  <c i="4" r="J274"/>
  <c r="BK245"/>
  <c r="BK184"/>
  <c r="BK140"/>
  <c r="BK102"/>
  <c r="BK250"/>
  <c r="BK180"/>
  <c r="J124"/>
  <c r="J278"/>
  <c r="BK254"/>
  <c r="BK233"/>
  <c r="J200"/>
  <c r="J182"/>
  <c r="BK155"/>
  <c r="BK139"/>
  <c r="J122"/>
  <c r="J253"/>
  <c r="J229"/>
  <c r="J205"/>
  <c r="BK168"/>
  <c r="J139"/>
  <c r="BK107"/>
  <c i="5" r="J248"/>
  <c r="J209"/>
  <c r="J164"/>
  <c r="BK116"/>
  <c r="BK239"/>
  <c r="BK183"/>
  <c r="BK164"/>
  <c r="BK117"/>
  <c r="J256"/>
  <c r="J229"/>
  <c r="BK201"/>
  <c r="BK179"/>
  <c r="J154"/>
  <c r="BK128"/>
  <c r="J98"/>
  <c r="BK247"/>
  <c r="BK219"/>
  <c r="BK193"/>
  <c r="BK169"/>
  <c r="J141"/>
  <c r="J121"/>
  <c r="J99"/>
  <c i="6" r="J219"/>
  <c r="J194"/>
  <c r="J153"/>
  <c r="J118"/>
  <c r="BK209"/>
  <c r="J180"/>
  <c r="BK119"/>
  <c r="BK183"/>
  <c r="BK138"/>
  <c r="BK238"/>
  <c r="BK219"/>
  <c r="BK196"/>
  <c r="BK175"/>
  <c r="BK149"/>
  <c r="J133"/>
  <c i="7" r="J443"/>
  <c r="J421"/>
  <c r="J402"/>
  <c r="BK383"/>
  <c r="J363"/>
  <c r="J353"/>
  <c r="J323"/>
  <c r="J304"/>
  <c r="BK285"/>
  <c r="J256"/>
  <c r="J234"/>
  <c r="J219"/>
  <c r="J195"/>
  <c r="BK174"/>
  <c r="J159"/>
  <c r="BK134"/>
  <c r="J423"/>
  <c r="J394"/>
  <c r="J372"/>
  <c r="BK348"/>
  <c r="BK330"/>
  <c r="BK304"/>
  <c r="BK279"/>
  <c r="J253"/>
  <c r="J225"/>
  <c r="BK184"/>
  <c r="BK157"/>
  <c r="BK129"/>
  <c r="J446"/>
  <c r="BK381"/>
  <c r="J354"/>
  <c r="J331"/>
  <c r="J316"/>
  <c r="J298"/>
  <c r="J278"/>
  <c r="J255"/>
  <c r="BK225"/>
  <c r="J202"/>
  <c r="BK192"/>
  <c r="J172"/>
  <c r="BK154"/>
  <c r="J131"/>
  <c r="J448"/>
  <c r="BK426"/>
  <c r="J388"/>
  <c r="J356"/>
  <c r="BK325"/>
  <c r="J283"/>
  <c r="BK238"/>
  <c r="J207"/>
  <c r="J148"/>
  <c i="8" r="J113"/>
  <c r="BK114"/>
  <c r="J98"/>
  <c r="BK101"/>
  <c i="9" r="BK101"/>
  <c r="J105"/>
  <c r="J112"/>
  <c r="J100"/>
  <c i="10" r="BK115"/>
  <c r="J99"/>
  <c r="J112"/>
  <c r="BK109"/>
  <c i="11" r="BK103"/>
  <c i="12" r="BK460"/>
  <c r="BK423"/>
  <c r="BK387"/>
  <c r="BK333"/>
  <c r="BK309"/>
  <c r="BK272"/>
  <c r="J241"/>
  <c r="J209"/>
  <c r="J162"/>
  <c r="BK134"/>
  <c r="J409"/>
  <c r="BK372"/>
  <c r="J335"/>
  <c r="BK289"/>
  <c r="J243"/>
  <c r="BK217"/>
  <c r="J179"/>
  <c r="BK156"/>
  <c r="BK131"/>
  <c r="J477"/>
  <c r="BK452"/>
  <c r="J430"/>
  <c r="J386"/>
  <c r="J356"/>
  <c r="BK340"/>
  <c r="BK315"/>
  <c r="J288"/>
  <c r="BK252"/>
  <c r="J232"/>
  <c r="BK214"/>
  <c r="J192"/>
  <c r="J157"/>
  <c r="J476"/>
  <c r="J459"/>
  <c r="BK440"/>
  <c r="BK420"/>
  <c r="BK397"/>
  <c r="BK373"/>
  <c r="BK356"/>
  <c r="BK319"/>
  <c r="J300"/>
  <c r="BK259"/>
  <c r="BK236"/>
  <c r="J198"/>
  <c r="BK179"/>
  <c r="BK157"/>
  <c r="J134"/>
  <c i="13" r="J171"/>
  <c r="BK160"/>
  <c r="BK179"/>
  <c r="J160"/>
  <c r="J137"/>
  <c r="J114"/>
  <c r="J178"/>
  <c r="BK151"/>
  <c r="BK119"/>
  <c r="BK93"/>
  <c i="14" r="J109"/>
  <c r="BK136"/>
  <c r="J100"/>
  <c r="BK128"/>
  <c r="BK99"/>
  <c r="J133"/>
  <c r="J114"/>
  <c i="15" r="BK114"/>
  <c r="BK96"/>
  <c i="16" r="J147"/>
  <c r="J135"/>
  <c r="J136"/>
  <c r="J114"/>
  <c r="BK144"/>
  <c r="J131"/>
  <c i="17" r="BK102"/>
  <c i="18" r="BK97"/>
  <c i="19" r="BK228"/>
  <c r="BK121"/>
  <c r="J140"/>
  <c r="J184"/>
  <c r="BK119"/>
  <c r="BK150"/>
  <c i="20" r="BK176"/>
  <c r="BK143"/>
  <c r="BK95"/>
  <c r="J149"/>
  <c r="J165"/>
  <c r="J183"/>
  <c r="J128"/>
  <c i="21" r="J153"/>
  <c r="BK115"/>
  <c r="J159"/>
  <c r="BK172"/>
  <c r="J190"/>
  <c i="22" r="J302"/>
  <c r="BK133"/>
  <c r="J385"/>
  <c r="J284"/>
  <c r="J155"/>
  <c r="BK357"/>
  <c r="BK187"/>
  <c r="BK148"/>
  <c r="BK389"/>
  <c r="J281"/>
  <c r="J266"/>
  <c r="J180"/>
  <c i="23" r="BK83"/>
  <c r="J83"/>
  <c i="2" r="BK193"/>
  <c r="BK134"/>
  <c r="BK87"/>
  <c r="J121"/>
  <c r="BK254"/>
  <c r="BK144"/>
  <c r="J94"/>
  <c r="BK289"/>
  <c r="J185"/>
  <c r="BK119"/>
  <c i="3" r="J3621"/>
  <c r="J3585"/>
  <c r="J3559"/>
  <c r="BK3391"/>
  <c r="BK3353"/>
  <c r="J3335"/>
  <c r="BK3320"/>
  <c r="BK3133"/>
  <c r="J2945"/>
  <c r="J2768"/>
  <c r="BK2547"/>
  <c r="BK2372"/>
  <c r="J1985"/>
  <c r="BK1741"/>
  <c r="J1335"/>
  <c r="J1097"/>
  <c r="BK972"/>
  <c r="J687"/>
  <c r="BK411"/>
  <c r="BK288"/>
  <c r="BK3759"/>
  <c r="J3623"/>
  <c r="J3610"/>
  <c r="BK3595"/>
  <c r="BK3565"/>
  <c r="BK3460"/>
  <c r="BK3351"/>
  <c r="J3333"/>
  <c r="BK3310"/>
  <c r="BK2995"/>
  <c r="J2879"/>
  <c r="BK2704"/>
  <c r="BK2543"/>
  <c r="J2381"/>
  <c r="J2004"/>
  <c r="BK1695"/>
  <c r="J1101"/>
  <c r="J659"/>
  <c r="BK404"/>
  <c r="J3759"/>
  <c r="BK3609"/>
  <c r="J3581"/>
  <c r="J3553"/>
  <c r="J3442"/>
  <c r="BK3346"/>
  <c r="J3298"/>
  <c r="BK3159"/>
  <c r="J2877"/>
  <c r="BK2502"/>
  <c r="BK2004"/>
  <c r="J1347"/>
  <c r="J1312"/>
  <c r="J935"/>
  <c r="J472"/>
  <c r="BK258"/>
  <c r="BK4190"/>
  <c r="J4103"/>
  <c r="J3850"/>
  <c r="BK3835"/>
  <c r="BK3810"/>
  <c r="J3774"/>
  <c r="J3591"/>
  <c r="J3544"/>
  <c r="BK3366"/>
  <c r="J3318"/>
  <c r="BK2992"/>
  <c r="J2699"/>
  <c r="BK2475"/>
  <c r="BK2000"/>
  <c r="J1741"/>
  <c r="J1334"/>
  <c r="BK982"/>
  <c r="J589"/>
  <c r="J236"/>
  <c i="4" r="BK257"/>
  <c r="J202"/>
  <c r="J148"/>
  <c r="BK110"/>
  <c r="J249"/>
  <c r="J209"/>
  <c r="BK175"/>
  <c r="BK136"/>
  <c r="J279"/>
  <c r="J255"/>
  <c r="BK235"/>
  <c r="J212"/>
  <c r="J189"/>
  <c r="BK164"/>
  <c r="J134"/>
  <c r="BK109"/>
  <c r="J267"/>
  <c r="BK237"/>
  <c r="J215"/>
  <c r="J187"/>
  <c r="BK160"/>
  <c r="J143"/>
  <c r="BK122"/>
  <c i="5" r="BK252"/>
  <c r="BK210"/>
  <c r="J174"/>
  <c r="BK132"/>
  <c r="BK261"/>
  <c r="J212"/>
  <c r="J153"/>
  <c r="BK103"/>
  <c r="J247"/>
  <c r="J223"/>
  <c r="J198"/>
  <c r="BK170"/>
  <c r="J146"/>
  <c r="J119"/>
  <c r="BK263"/>
  <c r="J241"/>
  <c r="BK223"/>
  <c r="BK195"/>
  <c r="J172"/>
  <c r="BK149"/>
  <c r="J125"/>
  <c r="BK102"/>
  <c i="6" r="J221"/>
  <c r="BK202"/>
  <c r="BK163"/>
  <c r="J132"/>
  <c r="BK229"/>
  <c r="BK194"/>
  <c r="BK134"/>
  <c r="J199"/>
  <c r="J149"/>
  <c r="J242"/>
  <c i="13" r="J147"/>
  <c r="BK142"/>
  <c i="2" r="BK183"/>
  <c r="J119"/>
  <c r="J181"/>
  <c r="J320"/>
  <c r="BK185"/>
  <c r="J117"/>
  <c r="J250"/>
  <c r="BK179"/>
  <c r="J112"/>
  <c i="3" r="BK3626"/>
  <c r="BK3589"/>
  <c r="J3571"/>
  <c r="BK3545"/>
  <c r="BK3362"/>
  <c r="BK3333"/>
  <c r="J3322"/>
  <c r="J3247"/>
  <c r="J2991"/>
  <c r="J2894"/>
  <c r="J2598"/>
  <c r="BK2496"/>
  <c r="J2197"/>
  <c r="J1977"/>
  <c r="J1750"/>
  <c r="J1336"/>
  <c r="BK1146"/>
  <c r="J1049"/>
  <c r="BK744"/>
  <c r="BK613"/>
  <c r="BK373"/>
  <c r="J269"/>
  <c r="BK3755"/>
  <c r="J3624"/>
  <c r="J3611"/>
  <c r="BK3596"/>
  <c r="J3569"/>
  <c r="BK3559"/>
  <c r="BK3358"/>
  <c r="J3342"/>
  <c r="BK3319"/>
  <c r="BK3048"/>
  <c r="BK2930"/>
  <c r="BK2720"/>
  <c r="J2547"/>
  <c r="J2325"/>
  <c r="BK1985"/>
  <c r="BK1353"/>
  <c r="J1341"/>
  <c r="J1066"/>
  <c r="J619"/>
  <c r="J246"/>
  <c r="BK3613"/>
  <c r="J3593"/>
  <c r="BK3574"/>
  <c r="BK3526"/>
  <c r="J3363"/>
  <c r="J3334"/>
  <c r="J3242"/>
  <c r="J2949"/>
  <c r="J2720"/>
  <c r="J2486"/>
  <c r="BK2197"/>
  <c r="BK1760"/>
  <c r="J1344"/>
  <c r="J1276"/>
  <c r="J862"/>
  <c r="BK408"/>
  <c r="J251"/>
  <c r="BK4323"/>
  <c r="BK4106"/>
  <c r="BK3911"/>
  <c r="BK3828"/>
  <c r="BK3780"/>
  <c r="BK3603"/>
  <c r="BK3556"/>
  <c r="J3359"/>
  <c r="J3328"/>
  <c r="J2995"/>
  <c r="J2591"/>
  <c r="J2465"/>
  <c r="J2028"/>
  <c r="BK1750"/>
  <c r="BK1335"/>
  <c r="BK1022"/>
  <c r="BK619"/>
  <c r="BK295"/>
  <c i="4" r="BK268"/>
  <c r="BK227"/>
  <c r="J168"/>
  <c r="BK142"/>
  <c r="J282"/>
  <c r="BK247"/>
  <c r="BK198"/>
  <c r="J156"/>
  <c r="BK98"/>
  <c r="BK270"/>
  <c r="BK248"/>
  <c r="BK229"/>
  <c r="J198"/>
  <c r="J180"/>
  <c r="BK152"/>
  <c r="J130"/>
  <c r="J101"/>
  <c r="J261"/>
  <c r="BK236"/>
  <c r="BK206"/>
  <c r="BK177"/>
  <c r="BK159"/>
  <c r="BK131"/>
  <c i="5" r="BK255"/>
  <c r="BK224"/>
  <c r="BK194"/>
  <c r="J151"/>
  <c r="J102"/>
  <c r="J235"/>
  <c r="BK186"/>
  <c r="J133"/>
  <c r="J257"/>
  <c r="J240"/>
  <c r="BK214"/>
  <c r="J188"/>
  <c r="BK168"/>
  <c r="J144"/>
  <c r="J117"/>
  <c r="BK258"/>
  <c r="J228"/>
  <c r="J208"/>
  <c r="BK173"/>
  <c r="J139"/>
  <c r="J118"/>
  <c r="J101"/>
  <c i="6" r="BK220"/>
  <c r="BK180"/>
  <c r="BK158"/>
  <c r="BK115"/>
  <c r="J226"/>
  <c r="J181"/>
  <c r="BK117"/>
  <c r="J188"/>
  <c r="J137"/>
  <c r="BK234"/>
  <c r="J190"/>
  <c r="J176"/>
  <c r="J163"/>
  <c r="BK139"/>
  <c r="J116"/>
  <c i="7" r="BK427"/>
  <c r="BK403"/>
  <c r="BK385"/>
  <c r="BK368"/>
  <c r="BK349"/>
  <c r="J325"/>
  <c r="BK306"/>
  <c r="BK278"/>
  <c r="BK255"/>
  <c r="BK237"/>
  <c r="J214"/>
  <c r="J197"/>
  <c r="J179"/>
  <c r="J158"/>
  <c r="J129"/>
  <c r="BK414"/>
  <c r="J392"/>
  <c r="J357"/>
  <c r="J328"/>
  <c r="BK301"/>
  <c r="J274"/>
  <c r="BK231"/>
  <c r="J206"/>
  <c r="J185"/>
  <c r="BK148"/>
  <c r="J125"/>
  <c r="J447"/>
  <c r="BK415"/>
  <c r="J405"/>
  <c r="J375"/>
  <c r="BK350"/>
  <c r="J326"/>
  <c r="J306"/>
  <c r="BK280"/>
  <c r="BK260"/>
  <c r="J240"/>
  <c r="J213"/>
  <c r="BK191"/>
  <c r="BK169"/>
  <c r="BK139"/>
  <c r="J450"/>
  <c r="BK420"/>
  <c r="BK394"/>
  <c r="BK358"/>
  <c r="BK324"/>
  <c r="J279"/>
  <c r="J244"/>
  <c r="BK203"/>
  <c r="BK183"/>
  <c r="BK138"/>
  <c i="8" r="BK98"/>
  <c r="J111"/>
  <c r="J97"/>
  <c r="J102"/>
  <c i="9" r="J124"/>
  <c r="BK102"/>
  <c r="BK122"/>
  <c r="BK98"/>
  <c i="10" r="BK124"/>
  <c r="BK105"/>
  <c r="J114"/>
  <c r="BK104"/>
  <c i="11" r="J100"/>
  <c i="12" r="BK480"/>
  <c r="J439"/>
  <c r="J394"/>
  <c r="J348"/>
  <c r="BK322"/>
  <c r="J296"/>
  <c r="J273"/>
  <c r="BK243"/>
  <c r="J212"/>
  <c r="J167"/>
  <c r="BK130"/>
  <c r="BK121"/>
  <c r="J446"/>
  <c r="J425"/>
  <c r="J408"/>
  <c r="J375"/>
  <c r="J339"/>
  <c r="J305"/>
  <c r="BK279"/>
  <c r="BK246"/>
  <c r="J226"/>
  <c r="BK192"/>
  <c r="BK170"/>
  <c r="BK147"/>
  <c r="BK451"/>
  <c r="BK441"/>
  <c r="J411"/>
  <c r="BK389"/>
  <c r="BK357"/>
  <c r="J333"/>
  <c r="J312"/>
  <c r="J289"/>
  <c r="J272"/>
  <c r="J247"/>
  <c r="J219"/>
  <c r="BK196"/>
  <c r="BK137"/>
  <c r="J474"/>
  <c r="BK453"/>
  <c r="J435"/>
  <c r="BK421"/>
  <c r="BK398"/>
  <c r="BK371"/>
  <c r="BK339"/>
  <c r="BK318"/>
  <c r="J292"/>
  <c r="BK261"/>
  <c r="BK245"/>
  <c r="BK228"/>
  <c r="J200"/>
  <c r="J177"/>
  <c r="BK154"/>
  <c r="BK129"/>
  <c i="13" r="J159"/>
  <c r="J150"/>
  <c r="J135"/>
  <c r="J121"/>
  <c r="BK108"/>
  <c r="BK95"/>
  <c r="BK158"/>
  <c r="BK104"/>
  <c r="J169"/>
  <c r="J144"/>
  <c r="BK109"/>
  <c r="J96"/>
  <c r="J164"/>
  <c r="BK139"/>
  <c r="J113"/>
  <c i="14" r="J136"/>
  <c r="BK143"/>
  <c r="J141"/>
  <c r="BK125"/>
  <c r="J107"/>
  <c r="J143"/>
  <c r="J103"/>
  <c i="15" r="J131"/>
  <c r="BK130"/>
  <c i="16" r="BK97"/>
  <c r="J112"/>
  <c r="BK147"/>
  <c r="BK129"/>
  <c r="J97"/>
  <c r="BK126"/>
  <c i="17" r="BK90"/>
  <c r="J102"/>
  <c i="18" r="BK92"/>
  <c i="19" r="J205"/>
  <c r="J215"/>
  <c r="BK210"/>
  <c r="J155"/>
  <c r="J179"/>
  <c i="20" r="BK194"/>
  <c r="J139"/>
  <c r="J185"/>
  <c r="BK139"/>
  <c r="BK149"/>
  <c r="J176"/>
  <c r="BK126"/>
  <c i="21" r="BK234"/>
  <c r="J133"/>
  <c r="BK198"/>
  <c r="J108"/>
  <c r="BK108"/>
  <c r="BK204"/>
  <c i="22" r="BK370"/>
  <c r="J159"/>
  <c r="J416"/>
  <c r="BK295"/>
  <c r="J161"/>
  <c r="J370"/>
  <c r="BK281"/>
  <c r="J210"/>
  <c r="J133"/>
  <c r="BK385"/>
  <c r="J278"/>
  <c r="BK210"/>
  <c r="J120"/>
  <c i="23" r="BK86"/>
  <c i="3" r="J2493"/>
  <c r="J2145"/>
  <c r="J1737"/>
  <c r="BK1333"/>
  <c r="BK1041"/>
  <c r="BK657"/>
  <c r="J478"/>
  <c r="BK3746"/>
  <c r="BK3607"/>
  <c r="BK3582"/>
  <c r="BK3548"/>
  <c r="J3391"/>
  <c r="BK3341"/>
  <c r="J3320"/>
  <c r="J3163"/>
  <c r="J2888"/>
  <c r="BK2518"/>
  <c r="J2299"/>
  <c r="J1582"/>
  <c r="J1324"/>
  <c r="J931"/>
  <c r="J405"/>
  <c r="BK269"/>
  <c r="J4190"/>
  <c r="BK4103"/>
  <c r="J3974"/>
  <c r="BK3831"/>
  <c r="J3823"/>
  <c r="J3790"/>
  <c r="BK3598"/>
  <c r="BK3560"/>
  <c r="BK3368"/>
  <c r="J3323"/>
  <c r="J2998"/>
  <c r="BK2672"/>
  <c r="J2494"/>
  <c r="BK1996"/>
  <c r="J1713"/>
  <c r="J1333"/>
  <c r="J957"/>
  <c r="BK468"/>
  <c r="J218"/>
  <c i="4" r="BK256"/>
  <c r="J193"/>
  <c r="J155"/>
  <c r="BK112"/>
  <c r="J275"/>
  <c r="J218"/>
  <c r="J177"/>
  <c r="J131"/>
  <c r="BK271"/>
  <c r="BK259"/>
  <c r="J228"/>
  <c r="BK213"/>
  <c r="J192"/>
  <c r="BK157"/>
  <c r="J132"/>
  <c r="J105"/>
  <c r="J259"/>
  <c r="J233"/>
  <c r="J213"/>
  <c r="J186"/>
  <c r="J147"/>
  <c r="BK128"/>
  <c i="5" r="J272"/>
  <c r="BK240"/>
  <c r="J213"/>
  <c r="J168"/>
  <c r="BK122"/>
  <c r="BK232"/>
  <c r="BK159"/>
  <c r="BK113"/>
  <c r="J250"/>
  <c r="J226"/>
  <c r="J194"/>
  <c r="BK175"/>
  <c r="J137"/>
  <c r="J106"/>
  <c r="J260"/>
  <c r="J237"/>
  <c r="BK211"/>
  <c r="J184"/>
  <c r="BK156"/>
  <c r="J134"/>
  <c r="J100"/>
  <c i="6" r="BK226"/>
  <c r="J200"/>
  <c r="J148"/>
  <c r="BK128"/>
  <c r="J227"/>
  <c r="BK190"/>
  <c r="J124"/>
  <c r="BK191"/>
  <c r="J130"/>
  <c r="J233"/>
  <c r="BK217"/>
  <c r="BK205"/>
  <c r="BK177"/>
  <c r="J157"/>
  <c r="J140"/>
  <c r="BK120"/>
  <c i="7" r="J432"/>
  <c r="J416"/>
  <c r="J397"/>
  <c r="J381"/>
  <c r="J367"/>
  <c r="BK337"/>
  <c r="BK319"/>
  <c r="J291"/>
  <c r="BK271"/>
  <c r="BK252"/>
  <c r="J235"/>
  <c r="J222"/>
  <c r="BK199"/>
  <c r="BK175"/>
  <c r="J156"/>
  <c r="BK132"/>
  <c r="J417"/>
  <c r="BK391"/>
  <c r="BK353"/>
  <c r="BK327"/>
  <c r="J286"/>
  <c r="BK272"/>
  <c r="BK235"/>
  <c r="BK209"/>
  <c r="J173"/>
  <c r="J132"/>
  <c r="BK454"/>
  <c r="BK441"/>
  <c r="J425"/>
  <c r="BK407"/>
  <c r="BK370"/>
  <c r="J338"/>
  <c r="BK323"/>
  <c r="J299"/>
  <c r="BK277"/>
  <c r="J257"/>
  <c r="J227"/>
  <c r="J203"/>
  <c r="J180"/>
  <c r="J167"/>
  <c r="J137"/>
  <c r="BK449"/>
  <c r="BK423"/>
  <c r="BK382"/>
  <c r="BK354"/>
  <c r="BK321"/>
  <c r="BK275"/>
  <c r="BK250"/>
  <c r="J215"/>
  <c r="BK180"/>
  <c r="J140"/>
  <c i="8" r="J114"/>
  <c r="J110"/>
  <c r="J99"/>
  <c r="BK103"/>
  <c i="9" r="BK113"/>
  <c r="BK100"/>
  <c r="BK124"/>
  <c i="10" r="J119"/>
  <c r="BK121"/>
  <c r="J98"/>
  <c r="J105"/>
  <c i="11" r="J103"/>
  <c i="12" r="J461"/>
  <c r="J433"/>
  <c r="BK401"/>
  <c r="BK355"/>
  <c r="J316"/>
  <c r="J276"/>
  <c r="J246"/>
  <c r="J204"/>
  <c r="BK165"/>
  <c r="J137"/>
  <c r="BK471"/>
  <c r="BK445"/>
  <c r="BK427"/>
  <c r="BK407"/>
  <c r="J373"/>
  <c r="J337"/>
  <c r="BK287"/>
  <c r="BK244"/>
  <c r="BK225"/>
  <c r="BK198"/>
  <c r="BK169"/>
  <c r="BK145"/>
  <c r="J118"/>
  <c r="J469"/>
  <c r="BK444"/>
  <c r="J418"/>
  <c r="J401"/>
  <c r="BK370"/>
  <c r="J341"/>
  <c r="BK316"/>
  <c r="BK292"/>
  <c r="BK249"/>
  <c r="BK231"/>
  <c r="J207"/>
  <c r="BK186"/>
  <c r="J138"/>
  <c r="J466"/>
  <c r="BK447"/>
  <c r="BK430"/>
  <c r="J407"/>
  <c r="J382"/>
  <c r="J360"/>
  <c r="J325"/>
  <c r="BK305"/>
  <c r="J280"/>
  <c r="BK257"/>
  <c r="BK238"/>
  <c r="J213"/>
  <c r="J183"/>
  <c r="J164"/>
  <c r="J143"/>
  <c i="13" r="BK176"/>
  <c r="J134"/>
  <c r="J124"/>
  <c r="BK114"/>
  <c r="BK94"/>
  <c r="BK161"/>
  <c r="BK126"/>
  <c r="J93"/>
  <c r="BK163"/>
  <c r="BK132"/>
  <c r="BK110"/>
  <c r="J174"/>
  <c r="BK154"/>
  <c r="BK133"/>
  <c r="J110"/>
  <c i="14" r="BK131"/>
  <c r="J99"/>
  <c r="J118"/>
  <c r="J139"/>
  <c r="BK121"/>
  <c r="J106"/>
  <c r="BK145"/>
  <c r="J121"/>
  <c r="BK101"/>
  <c i="15" r="J124"/>
  <c r="J112"/>
  <c i="16" r="J157"/>
  <c r="J137"/>
  <c r="BK149"/>
  <c r="BK133"/>
  <c r="J155"/>
  <c r="J142"/>
  <c r="J128"/>
  <c r="J99"/>
  <c i="17" r="BK96"/>
  <c r="J100"/>
  <c i="18" r="J96"/>
  <c i="19" r="BK221"/>
  <c r="BK125"/>
  <c r="BK226"/>
  <c r="J207"/>
  <c r="BK167"/>
  <c r="BK197"/>
  <c i="20" r="BK199"/>
  <c r="J153"/>
  <c r="BK122"/>
  <c r="BK98"/>
  <c r="J131"/>
  <c r="J126"/>
  <c r="BK170"/>
  <c r="BK129"/>
  <c r="J98"/>
  <c i="21" r="J172"/>
  <c r="BK101"/>
  <c r="J192"/>
  <c r="J124"/>
  <c r="BK167"/>
  <c r="J219"/>
  <c r="BK157"/>
  <c i="22" r="J372"/>
  <c r="BK172"/>
  <c r="J377"/>
  <c r="J251"/>
  <c r="J144"/>
  <c r="BK360"/>
  <c r="BK266"/>
  <c r="BK155"/>
  <c r="BK365"/>
  <c r="BK280"/>
  <c r="BK212"/>
  <c r="BK112"/>
  <c i="23" r="BK85"/>
  <c i="2" r="J208"/>
  <c r="BK138"/>
  <c r="BK98"/>
  <c r="J144"/>
  <c r="J195"/>
  <c r="BK140"/>
  <c r="J90"/>
  <c r="BK280"/>
  <c r="BK181"/>
  <c i="3" r="BK3625"/>
  <c r="BK3575"/>
  <c r="BK3554"/>
  <c r="BK3367"/>
  <c r="BK3344"/>
  <c r="BK3327"/>
  <c r="BK3292"/>
  <c r="BK3036"/>
  <c r="BK2936"/>
  <c r="BK2706"/>
  <c r="BK2532"/>
  <c r="J2369"/>
  <c r="J2024"/>
  <c r="BK1737"/>
  <c r="BK1332"/>
  <c r="BK1116"/>
  <c r="BK1007"/>
  <c r="BK708"/>
  <c r="BK589"/>
  <c r="BK320"/>
  <c r="BK157"/>
  <c r="J3625"/>
  <c r="J3612"/>
  <c r="J3597"/>
  <c r="J3568"/>
  <c r="J3520"/>
  <c r="BK3352"/>
  <c r="BK3334"/>
  <c r="BK3132"/>
  <c r="BK2938"/>
  <c r="BK2728"/>
  <c r="J2425"/>
  <c r="BK2151"/>
  <c r="BK1762"/>
  <c r="BK1343"/>
  <c r="J1130"/>
  <c r="BK728"/>
  <c r="J613"/>
  <c r="J373"/>
  <c r="BK3610"/>
  <c r="BK3592"/>
  <c r="J3564"/>
  <c r="BK3520"/>
  <c r="J3360"/>
  <c r="J3338"/>
  <c r="J3296"/>
  <c r="BK2987"/>
  <c r="BK2768"/>
  <c r="BK2565"/>
  <c r="J2305"/>
  <c r="J1782"/>
  <c r="J1337"/>
  <c r="BK1101"/>
  <c r="BK722"/>
  <c r="BK312"/>
  <c r="BK246"/>
  <c r="J4168"/>
  <c r="J3993"/>
  <c r="BK3846"/>
  <c r="J3821"/>
  <c r="BK3783"/>
  <c r="J3596"/>
  <c r="BK3568"/>
  <c r="BK3530"/>
  <c r="J3325"/>
  <c r="J3042"/>
  <c r="BK2820"/>
  <c r="J2556"/>
  <c r="J2358"/>
  <c r="J1784"/>
  <c r="J1724"/>
  <c r="BK1152"/>
  <c r="J951"/>
  <c r="J411"/>
  <c r="BK139"/>
  <c i="4" r="J260"/>
  <c r="J190"/>
  <c r="BK161"/>
  <c r="BK118"/>
  <c r="J263"/>
  <c r="J204"/>
  <c r="BK174"/>
  <c r="BK103"/>
  <c r="J264"/>
  <c r="BK244"/>
  <c r="BK217"/>
  <c r="BK194"/>
  <c r="J175"/>
  <c r="J151"/>
  <c r="BK127"/>
  <c r="J110"/>
  <c r="BK277"/>
  <c r="J246"/>
  <c r="BK216"/>
  <c r="J196"/>
  <c r="J172"/>
  <c r="J144"/>
  <c r="J119"/>
  <c i="5" r="J268"/>
  <c r="J216"/>
  <c r="J171"/>
  <c r="BK123"/>
  <c r="J266"/>
  <c r="J205"/>
  <c r="J131"/>
  <c r="J263"/>
  <c r="BK236"/>
  <c r="BK206"/>
  <c r="BK184"/>
  <c r="J173"/>
  <c r="BK143"/>
  <c r="BK120"/>
  <c r="J265"/>
  <c r="J242"/>
  <c r="BK209"/>
  <c r="BK174"/>
  <c r="BK146"/>
  <c r="BK124"/>
  <c r="J103"/>
  <c i="6" r="J228"/>
  <c r="J184"/>
  <c r="J143"/>
  <c r="BK247"/>
  <c r="J224"/>
  <c r="J191"/>
  <c r="BK129"/>
  <c r="J192"/>
  <c r="J147"/>
  <c r="J244"/>
  <c r="BK221"/>
  <c r="J201"/>
  <c r="BK178"/>
  <c r="J159"/>
  <c r="J141"/>
  <c r="BK121"/>
  <c i="7" r="BK437"/>
  <c r="J414"/>
  <c r="BK399"/>
  <c r="BK380"/>
  <c r="BK360"/>
  <c r="BK338"/>
  <c r="J311"/>
  <c r="J292"/>
  <c r="J277"/>
  <c r="J265"/>
  <c r="J246"/>
  <c r="J223"/>
  <c r="BK202"/>
  <c r="J182"/>
  <c r="J153"/>
  <c r="BK126"/>
  <c r="BK412"/>
  <c r="J383"/>
  <c r="BK363"/>
  <c r="J334"/>
  <c r="J315"/>
  <c r="J236"/>
  <c r="BK207"/>
  <c r="BK152"/>
  <c r="J126"/>
  <c r="J449"/>
  <c r="J427"/>
  <c r="BK416"/>
  <c r="BK392"/>
  <c r="BK374"/>
  <c r="J347"/>
  <c r="BK328"/>
  <c r="BK307"/>
  <c r="BK284"/>
  <c r="J262"/>
  <c r="BK239"/>
  <c r="BK218"/>
  <c r="BK195"/>
  <c r="BK176"/>
  <c r="J160"/>
  <c r="J138"/>
  <c r="BK453"/>
  <c r="BK436"/>
  <c r="BK409"/>
  <c r="BK376"/>
  <c r="J346"/>
  <c r="BK315"/>
  <c r="BK276"/>
  <c r="BK256"/>
  <c r="J220"/>
  <c r="J181"/>
  <c r="J146"/>
  <c i="8" r="BK116"/>
  <c r="BK107"/>
  <c r="J101"/>
  <c r="J106"/>
  <c i="9" r="J120"/>
  <c r="J101"/>
  <c r="J103"/>
  <c r="J108"/>
  <c i="10" r="J101"/>
  <c r="BK102"/>
  <c r="BK106"/>
  <c r="J102"/>
  <c i="11" r="BK98"/>
  <c i="12" r="BK442"/>
  <c r="BK405"/>
  <c r="J366"/>
  <c r="J324"/>
  <c r="BK293"/>
  <c r="J249"/>
  <c r="BK199"/>
  <c r="J170"/>
  <c r="BK140"/>
  <c r="J420"/>
  <c r="J389"/>
  <c r="J349"/>
  <c r="J320"/>
  <c r="BK285"/>
  <c r="J260"/>
  <c r="J222"/>
  <c r="J196"/>
  <c r="J171"/>
  <c r="J141"/>
  <c r="BK479"/>
  <c r="BK462"/>
  <c r="BK439"/>
  <c r="J397"/>
  <c r="J371"/>
  <c r="BK346"/>
  <c r="J318"/>
  <c r="BK298"/>
  <c r="BK275"/>
  <c r="J244"/>
  <c r="BK220"/>
  <c r="BK197"/>
  <c r="BK164"/>
  <c r="BK118"/>
  <c r="J464"/>
  <c r="BK446"/>
  <c r="J424"/>
  <c r="BK402"/>
  <c r="BK381"/>
  <c r="BK361"/>
  <c r="BK337"/>
  <c r="J314"/>
  <c r="BK294"/>
  <c r="J266"/>
  <c r="BK241"/>
  <c r="BK222"/>
  <c r="BK189"/>
  <c r="J169"/>
  <c r="J145"/>
  <c r="J121"/>
  <c i="13" r="BK170"/>
  <c r="BK121"/>
  <c r="J170"/>
  <c r="J152"/>
  <c r="BK120"/>
  <c r="BK100"/>
  <c r="J173"/>
  <c r="J146"/>
  <c r="J128"/>
  <c r="BK96"/>
  <c i="14" r="J124"/>
  <c r="J146"/>
  <c r="J145"/>
  <c r="J123"/>
  <c r="J105"/>
  <c r="BK141"/>
  <c r="J117"/>
  <c i="15" r="J135"/>
  <c r="J133"/>
  <c i="16" r="BK128"/>
  <c r="J143"/>
  <c r="J151"/>
  <c r="BK127"/>
  <c r="BK99"/>
  <c r="BK138"/>
  <c r="BK106"/>
  <c i="17" r="J93"/>
  <c r="J97"/>
  <c i="18" r="BK96"/>
  <c i="19" r="J193"/>
  <c r="J221"/>
  <c r="BK212"/>
  <c r="BK161"/>
  <c r="BK184"/>
  <c i="20" r="BK184"/>
  <c r="J157"/>
  <c r="BK118"/>
  <c r="BK157"/>
  <c r="J196"/>
  <c r="BK201"/>
  <c r="J141"/>
  <c i="21" r="J244"/>
  <c r="J140"/>
  <c r="BK190"/>
  <c r="J145"/>
  <c r="J210"/>
  <c i="22" r="BK381"/>
  <c r="J203"/>
  <c r="J123"/>
  <c r="J365"/>
  <c r="BK195"/>
  <c r="BK377"/>
  <c r="BK284"/>
  <c r="BK258"/>
  <c r="J172"/>
  <c r="BK416"/>
  <c r="J315"/>
  <c r="BK242"/>
  <c r="J116"/>
  <c i="23" r="BK89"/>
  <c r="J88"/>
  <c i="2" r="J176"/>
  <c r="J123"/>
  <c r="J189"/>
  <c r="J310"/>
  <c r="J183"/>
  <c r="BK131"/>
  <c r="J87"/>
  <c r="J256"/>
  <c r="J177"/>
  <c i="3" r="J3765"/>
  <c r="J3599"/>
  <c r="J3573"/>
  <c r="J3552"/>
  <c r="BK3364"/>
  <c r="J3337"/>
  <c r="J3326"/>
  <c r="J3158"/>
  <c r="J2986"/>
  <c r="BK2890"/>
  <c r="BK2697"/>
  <c r="BK2501"/>
  <c r="BK2299"/>
  <c r="BK1824"/>
  <c r="J1449"/>
  <c r="BK1329"/>
  <c r="J1148"/>
  <c r="BK1058"/>
  <c r="J755"/>
  <c r="J621"/>
  <c r="J331"/>
  <c r="BK218"/>
  <c r="J3626"/>
  <c r="J3613"/>
  <c r="BK3600"/>
  <c r="BK3570"/>
  <c r="BK3513"/>
  <c r="J3354"/>
  <c r="BK3338"/>
  <c r="J3159"/>
  <c r="BK2983"/>
  <c r="BK2737"/>
  <c r="BK2586"/>
  <c r="J2500"/>
  <c r="BK2053"/>
  <c r="BK1792"/>
  <c r="J1352"/>
  <c r="J1326"/>
  <c r="J998"/>
  <c r="BK501"/>
  <c r="J244"/>
  <c r="J3603"/>
  <c r="BK3576"/>
  <c r="J3545"/>
  <c r="BK3387"/>
  <c r="BK3339"/>
  <c r="BK3314"/>
  <c r="J3036"/>
  <c r="J2766"/>
  <c r="BK2386"/>
  <c r="BK2191"/>
  <c r="J1354"/>
  <c r="BK1334"/>
  <c r="BK998"/>
  <c r="J625"/>
  <c r="J323"/>
  <c r="J157"/>
  <c r="J4142"/>
  <c r="BK3994"/>
  <c r="J3842"/>
  <c r="BK3827"/>
  <c r="J3783"/>
  <c r="J3605"/>
  <c r="J3572"/>
  <c r="BK3446"/>
  <c r="J3329"/>
  <c r="J3032"/>
  <c r="BK2873"/>
  <c r="J2515"/>
  <c r="BK2305"/>
  <c r="BK1780"/>
  <c r="BK1355"/>
  <c r="BK1130"/>
  <c r="BK735"/>
  <c r="J404"/>
  <c i="4" r="J280"/>
  <c r="BK253"/>
  <c r="BK187"/>
  <c r="BK156"/>
  <c r="J115"/>
  <c r="BK260"/>
  <c r="BK197"/>
  <c r="BK147"/>
  <c r="J265"/>
  <c r="J245"/>
  <c r="J221"/>
  <c r="J199"/>
  <c r="J176"/>
  <c r="J158"/>
  <c r="J140"/>
  <c r="J114"/>
  <c r="BK95"/>
  <c r="J258"/>
  <c r="J234"/>
  <c r="BK208"/>
  <c r="BK181"/>
  <c r="BK148"/>
  <c r="BK130"/>
  <c r="J96"/>
  <c i="5" r="J231"/>
  <c r="BK202"/>
  <c r="J159"/>
  <c r="J111"/>
  <c r="BK231"/>
  <c r="J179"/>
  <c r="BK130"/>
  <c r="J261"/>
  <c r="BK235"/>
  <c r="J210"/>
  <c r="BK181"/>
  <c r="BK152"/>
  <c r="BK131"/>
  <c r="BK101"/>
  <c r="BK250"/>
  <c r="BK226"/>
  <c r="J201"/>
  <c r="J176"/>
  <c r="BK151"/>
  <c r="BK129"/>
  <c r="BK105"/>
  <c i="6" r="J235"/>
  <c r="BK189"/>
  <c r="J170"/>
  <c r="J136"/>
  <c r="BK245"/>
  <c r="BK184"/>
  <c r="J121"/>
  <c r="BK182"/>
  <c r="J135"/>
  <c r="BK235"/>
  <c r="J220"/>
  <c i="13" r="J143"/>
  <c i="2" r="J280"/>
  <c r="J127"/>
  <c r="J224"/>
  <c r="J129"/>
  <c r="BK256"/>
  <c r="J142"/>
  <c r="J92"/>
  <c r="BK189"/>
  <c r="BK123"/>
  <c i="3" r="J3632"/>
  <c r="J3598"/>
  <c r="J3584"/>
  <c r="J3557"/>
  <c r="BK3365"/>
  <c r="BK3348"/>
  <c r="BK3318"/>
  <c r="BK3045"/>
  <c r="J2938"/>
  <c r="BK2766"/>
  <c r="J2545"/>
  <c r="BK2463"/>
  <c r="BK2051"/>
  <c r="BK1813"/>
  <c r="BK1349"/>
  <c r="J1264"/>
  <c r="BK1071"/>
  <c r="J818"/>
  <c r="J673"/>
  <c r="J398"/>
  <c r="J248"/>
  <c r="J3627"/>
  <c r="J3614"/>
  <c r="BK3605"/>
  <c r="BK3579"/>
  <c r="J3562"/>
  <c r="J3446"/>
  <c r="J3349"/>
  <c r="J3324"/>
  <c r="J3134"/>
  <c r="J2947"/>
  <c r="J2756"/>
  <c r="BK2594"/>
  <c r="BK2494"/>
  <c r="BK2020"/>
  <c r="BK1713"/>
  <c r="BK1328"/>
  <c r="J1007"/>
  <c r="J667"/>
  <c r="J390"/>
  <c r="BK3629"/>
  <c r="J3601"/>
  <c r="BK3578"/>
  <c r="BK3544"/>
  <c r="J3367"/>
  <c r="J3340"/>
  <c r="J3317"/>
  <c r="J3133"/>
  <c r="BK2757"/>
  <c r="BK2465"/>
  <c r="J2053"/>
  <c r="BK1348"/>
  <c r="BK1325"/>
  <c r="BK970"/>
  <c r="BK507"/>
  <c r="J320"/>
  <c r="BK236"/>
  <c r="BK4136"/>
  <c r="BK3974"/>
  <c r="J3837"/>
  <c r="BK3823"/>
  <c r="BK3790"/>
  <c r="BK3594"/>
  <c r="BK3567"/>
  <c r="J3383"/>
  <c r="BK3340"/>
  <c r="BK3177"/>
  <c r="J2932"/>
  <c r="BK2571"/>
  <c r="BK2425"/>
  <c r="BK1771"/>
  <c r="BK1342"/>
  <c r="J1109"/>
  <c r="J677"/>
  <c r="J308"/>
  <c i="4" r="J273"/>
  <c r="J238"/>
  <c r="J179"/>
  <c r="J153"/>
  <c r="BK119"/>
  <c r="J257"/>
  <c r="J217"/>
  <c r="BK172"/>
  <c r="BK115"/>
  <c r="J262"/>
  <c r="J243"/>
  <c r="J220"/>
  <c r="BK204"/>
  <c r="J184"/>
  <c r="J159"/>
  <c r="J137"/>
  <c r="J111"/>
  <c r="J270"/>
  <c r="BK242"/>
  <c r="BK226"/>
  <c r="BK199"/>
  <c r="BK170"/>
  <c r="BK141"/>
  <c r="J109"/>
  <c i="5" r="J264"/>
  <c r="BK215"/>
  <c r="J166"/>
  <c r="BK127"/>
  <c r="J255"/>
  <c r="BK207"/>
  <c r="BK141"/>
  <c r="BK270"/>
  <c r="BK233"/>
  <c r="BK208"/>
  <c r="J182"/>
  <c r="BK161"/>
  <c r="J140"/>
  <c r="BK107"/>
  <c r="J252"/>
  <c r="J225"/>
  <c r="BK199"/>
  <c r="J180"/>
  <c r="J152"/>
  <c r="BK136"/>
  <c r="BK104"/>
  <c i="6" r="J231"/>
  <c r="BK201"/>
  <c r="J166"/>
  <c r="J139"/>
  <c r="J238"/>
  <c r="J203"/>
  <c r="BK142"/>
  <c r="J208"/>
  <c r="BK154"/>
  <c r="J250"/>
  <c r="J225"/>
  <c r="BK206"/>
  <c r="BK181"/>
  <c r="BK152"/>
  <c r="J134"/>
  <c r="BK123"/>
  <c i="7" r="J440"/>
  <c r="J420"/>
  <c r="BK400"/>
  <c r="BK379"/>
  <c r="BK355"/>
  <c r="J327"/>
  <c r="J310"/>
  <c r="BK290"/>
  <c r="BK268"/>
  <c r="J242"/>
  <c r="BK226"/>
  <c r="J209"/>
  <c r="J189"/>
  <c r="BK172"/>
  <c r="J151"/>
  <c r="BK439"/>
  <c r="BK405"/>
  <c r="J376"/>
  <c r="J342"/>
  <c r="BK316"/>
  <c r="J288"/>
  <c r="J254"/>
  <c r="BK240"/>
  <c r="J201"/>
  <c r="BK177"/>
  <c r="BK131"/>
  <c r="BK121"/>
  <c r="J442"/>
  <c r="BK419"/>
  <c r="BK384"/>
  <c r="J355"/>
  <c r="BK334"/>
  <c r="BK317"/>
  <c r="J297"/>
  <c r="J272"/>
  <c r="BK254"/>
  <c r="BK220"/>
  <c r="J193"/>
  <c r="J174"/>
  <c r="BK153"/>
  <c r="J136"/>
  <c r="BK452"/>
  <c r="BK431"/>
  <c r="BK361"/>
  <c r="BK339"/>
  <c r="J305"/>
  <c r="BK263"/>
  <c r="J237"/>
  <c r="J211"/>
  <c r="BK163"/>
  <c r="BK124"/>
  <c i="8" r="J116"/>
  <c r="BK100"/>
  <c r="BK105"/>
  <c i="9" r="J113"/>
  <c r="BK108"/>
  <c r="BK105"/>
  <c r="BK110"/>
  <c i="10" r="J104"/>
  <c r="J111"/>
  <c r="J123"/>
  <c r="BK122"/>
  <c i="11" r="J96"/>
  <c i="12" r="BK466"/>
  <c r="J428"/>
  <c r="J403"/>
  <c r="J369"/>
  <c r="J327"/>
  <c r="BK278"/>
  <c r="J264"/>
  <c r="BK232"/>
  <c r="BK190"/>
  <c r="J160"/>
  <c r="BK141"/>
  <c r="BK469"/>
  <c r="J444"/>
  <c r="BK431"/>
  <c r="BK416"/>
  <c r="BK386"/>
  <c r="BK360"/>
  <c r="J315"/>
  <c r="BK263"/>
  <c r="J221"/>
  <c r="J199"/>
  <c r="BK173"/>
  <c r="BK152"/>
  <c r="BK126"/>
  <c r="BK472"/>
  <c r="BK437"/>
  <c r="J416"/>
  <c r="BK396"/>
  <c r="J368"/>
  <c r="BK348"/>
  <c r="J322"/>
  <c r="BK299"/>
  <c r="J279"/>
  <c r="J262"/>
  <c r="J236"/>
  <c r="BK208"/>
  <c r="J190"/>
  <c r="J151"/>
  <c r="BK477"/>
  <c r="BK465"/>
  <c r="BK443"/>
  <c r="BK425"/>
  <c r="J404"/>
  <c r="BK379"/>
  <c r="J357"/>
  <c r="BK329"/>
  <c r="BK306"/>
  <c r="J290"/>
  <c r="J258"/>
  <c r="BK234"/>
  <c r="J208"/>
  <c r="BK187"/>
  <c r="J165"/>
  <c r="J150"/>
  <c r="J123"/>
  <c i="13" r="BK156"/>
  <c r="J148"/>
  <c r="J129"/>
  <c r="J119"/>
  <c r="J105"/>
  <c r="BK173"/>
  <c r="J136"/>
  <c r="BK177"/>
  <c r="J154"/>
  <c r="BK124"/>
  <c r="BK101"/>
  <c r="J179"/>
  <c r="BK150"/>
  <c r="J126"/>
  <c r="J95"/>
  <c i="14" r="BK113"/>
  <c r="J151"/>
  <c r="J116"/>
  <c r="J130"/>
  <c r="J119"/>
  <c r="J97"/>
  <c r="BK130"/>
  <c r="BK112"/>
  <c i="15" r="J130"/>
  <c r="BK135"/>
  <c i="16" r="J127"/>
  <c r="BK131"/>
  <c r="BK152"/>
  <c r="BK153"/>
  <c r="BK143"/>
  <c r="J129"/>
  <c r="BK95"/>
  <c i="17" r="J91"/>
  <c r="J90"/>
  <c i="18" r="BK91"/>
  <c i="19" r="BK190"/>
  <c r="BK224"/>
  <c r="BK218"/>
  <c r="BK169"/>
  <c r="J190"/>
  <c r="BK105"/>
  <c i="20" r="J163"/>
  <c r="BK128"/>
  <c r="BK104"/>
  <c r="J129"/>
  <c r="J184"/>
  <c r="BK196"/>
  <c r="J132"/>
  <c r="J91"/>
  <c i="21" r="J163"/>
  <c r="BK240"/>
  <c r="J185"/>
  <c r="BK185"/>
  <c r="BK238"/>
  <c r="J179"/>
  <c i="22" r="J304"/>
  <c r="J191"/>
  <c r="J389"/>
  <c r="J242"/>
  <c r="BK423"/>
  <c r="BK327"/>
  <c r="BK252"/>
  <c r="BK159"/>
  <c r="J393"/>
  <c r="J291"/>
  <c r="J252"/>
  <c r="J187"/>
  <c i="23" r="J86"/>
  <c i="3" r="J2527"/>
  <c r="J2191"/>
  <c r="J1780"/>
  <c r="J1342"/>
  <c r="BK1095"/>
  <c r="J708"/>
  <c r="J366"/>
  <c r="J139"/>
  <c r="BK3611"/>
  <c r="BK3591"/>
  <c r="J3565"/>
  <c r="J3530"/>
  <c r="J3366"/>
  <c r="BK3335"/>
  <c r="J3292"/>
  <c r="BK2947"/>
  <c r="BK2699"/>
  <c r="J2485"/>
  <c r="J2189"/>
  <c r="BK1352"/>
  <c r="J1328"/>
  <c r="BK1049"/>
  <c r="BK478"/>
  <c r="BK308"/>
  <c r="J194"/>
  <c r="BK4142"/>
  <c r="BK4046"/>
  <c r="J3847"/>
  <c r="J3827"/>
  <c r="J3780"/>
  <c r="J3617"/>
  <c r="J3576"/>
  <c r="J3424"/>
  <c r="J3336"/>
  <c r="BK3247"/>
  <c r="BK2889"/>
  <c r="J2464"/>
  <c r="BK2199"/>
  <c r="J1760"/>
  <c r="BK1336"/>
  <c r="BK1030"/>
  <c r="BK405"/>
  <c i="4" r="J281"/>
  <c r="J241"/>
  <c r="J178"/>
  <c r="J138"/>
  <c r="BK105"/>
  <c r="J240"/>
  <c r="BK202"/>
  <c r="J161"/>
  <c r="BK282"/>
  <c r="BK251"/>
  <c r="J236"/>
  <c r="BK210"/>
  <c r="BK186"/>
  <c r="J163"/>
  <c r="BK145"/>
  <c r="J107"/>
  <c r="J268"/>
  <c r="J251"/>
  <c r="BK209"/>
  <c r="BK178"/>
  <c r="BK154"/>
  <c r="BK132"/>
  <c r="BK99"/>
  <c i="5" r="BK254"/>
  <c r="J221"/>
  <c r="J178"/>
  <c r="BK139"/>
  <c r="BK265"/>
  <c r="BK203"/>
  <c r="J147"/>
  <c r="J107"/>
  <c r="BK245"/>
  <c r="BK218"/>
  <c r="J199"/>
  <c r="J169"/>
  <c r="J149"/>
  <c r="J122"/>
  <c r="J270"/>
  <c r="BK244"/>
  <c r="J220"/>
  <c r="J197"/>
  <c r="BK171"/>
  <c r="BK145"/>
  <c r="J128"/>
  <c i="6" r="J239"/>
  <c r="BK203"/>
  <c r="BK172"/>
  <c r="BK156"/>
  <c r="BK239"/>
  <c r="J223"/>
  <c r="J158"/>
  <c r="J222"/>
  <c r="BK161"/>
  <c r="BK118"/>
  <c r="BK228"/>
  <c r="J210"/>
  <c r="BK195"/>
  <c r="BK170"/>
  <c r="BK148"/>
  <c r="BK136"/>
  <c r="J115"/>
  <c i="7" r="J429"/>
  <c r="J412"/>
  <c r="J384"/>
  <c r="J370"/>
  <c r="J352"/>
  <c r="BK326"/>
  <c r="J296"/>
  <c r="J276"/>
  <c r="J250"/>
  <c r="J231"/>
  <c r="J218"/>
  <c r="BK193"/>
  <c r="BK166"/>
  <c r="J152"/>
  <c r="J123"/>
  <c r="J407"/>
  <c r="J374"/>
  <c r="J339"/>
  <c r="J321"/>
  <c r="BK300"/>
  <c r="BK281"/>
  <c r="BK242"/>
  <c r="J204"/>
  <c r="BK182"/>
  <c r="BK149"/>
  <c r="J127"/>
  <c r="J451"/>
  <c r="J436"/>
  <c r="BK404"/>
  <c r="J385"/>
  <c r="J359"/>
  <c r="BK333"/>
  <c r="BK312"/>
  <c r="BK305"/>
  <c r="J287"/>
  <c r="J261"/>
  <c r="BK234"/>
  <c r="BK211"/>
  <c r="J187"/>
  <c r="BK162"/>
  <c r="J145"/>
  <c r="J454"/>
  <c r="BK438"/>
  <c r="J400"/>
  <c r="BK375"/>
  <c r="J349"/>
  <c r="BK314"/>
  <c r="BK267"/>
  <c r="J241"/>
  <c r="J210"/>
  <c r="BK159"/>
  <c r="BK137"/>
  <c i="8" r="J107"/>
  <c r="J115"/>
  <c r="BK111"/>
  <c i="9" r="J114"/>
  <c r="BK119"/>
  <c r="BK121"/>
  <c r="BK118"/>
  <c r="BK106"/>
  <c i="10" r="BK113"/>
  <c r="BK120"/>
  <c r="J126"/>
  <c r="BK98"/>
  <c i="11" r="BK100"/>
  <c i="12" r="BK454"/>
  <c r="J413"/>
  <c r="BK384"/>
  <c r="BK335"/>
  <c r="BK311"/>
  <c r="J281"/>
  <c r="BK254"/>
  <c r="J214"/>
  <c r="J172"/>
  <c r="BK151"/>
  <c r="J131"/>
  <c r="BK468"/>
  <c r="J443"/>
  <c r="BK422"/>
  <c r="J398"/>
  <c r="BK377"/>
  <c r="BK343"/>
  <c r="J313"/>
  <c r="BK276"/>
  <c r="J251"/>
  <c r="BK219"/>
  <c r="J175"/>
  <c r="BK158"/>
  <c r="J129"/>
  <c r="BK476"/>
  <c r="J453"/>
  <c r="J422"/>
  <c r="BK403"/>
  <c r="J379"/>
  <c r="BK350"/>
  <c r="J319"/>
  <c r="BK300"/>
  <c r="BK273"/>
  <c r="J245"/>
  <c r="BK221"/>
  <c r="BK200"/>
  <c r="BK177"/>
  <c r="J130"/>
  <c r="J472"/>
  <c r="BK450"/>
  <c r="J426"/>
  <c r="J400"/>
  <c r="J376"/>
  <c r="J350"/>
  <c r="J330"/>
  <c r="J311"/>
  <c r="BK291"/>
  <c r="J267"/>
  <c r="BK247"/>
  <c r="BK223"/>
  <c r="J197"/>
  <c r="J173"/>
  <c r="J153"/>
  <c r="BK124"/>
  <c i="13" r="J138"/>
  <c r="BK131"/>
  <c r="J120"/>
  <c r="J111"/>
  <c r="J97"/>
  <c r="J157"/>
  <c r="J108"/>
  <c r="BK168"/>
  <c r="J153"/>
  <c r="BK138"/>
  <c r="J117"/>
  <c r="J176"/>
  <c r="J163"/>
  <c r="BK135"/>
  <c r="J123"/>
  <c r="J94"/>
  <c i="14" r="J101"/>
  <c r="BK132"/>
  <c r="J150"/>
  <c r="J126"/>
  <c r="J108"/>
  <c r="BK98"/>
  <c r="BK139"/>
  <c r="BK116"/>
  <c r="BK104"/>
  <c i="15" r="BK128"/>
  <c r="BK124"/>
  <c i="16" r="BK134"/>
  <c r="BK148"/>
  <c r="J156"/>
  <c r="BK142"/>
  <c r="BK117"/>
  <c r="BK151"/>
  <c r="BK136"/>
  <c r="BK114"/>
  <c i="17" r="BK92"/>
  <c r="BK97"/>
  <c r="BK93"/>
  <c i="18" r="J97"/>
  <c i="19" r="J212"/>
  <c r="BK112"/>
  <c r="J228"/>
  <c r="J187"/>
  <c r="J121"/>
  <c r="BK187"/>
  <c i="20" r="BK185"/>
  <c r="BK161"/>
  <c r="BK132"/>
  <c r="BK91"/>
  <c r="J194"/>
  <c r="BK106"/>
  <c r="BK151"/>
  <c r="J124"/>
  <c i="21" r="BK229"/>
  <c r="BK149"/>
  <c r="J234"/>
  <c r="BK153"/>
  <c r="BK210"/>
  <c r="BK133"/>
  <c r="J194"/>
  <c i="22" r="BK291"/>
  <c r="BK144"/>
  <c r="J402"/>
  <c r="BK278"/>
  <c r="J130"/>
  <c r="BK315"/>
  <c r="BK251"/>
  <c r="BK175"/>
  <c r="BK419"/>
  <c r="BK318"/>
  <c r="BK272"/>
  <c r="BK191"/>
  <c i="23" r="J87"/>
  <c r="BK87"/>
  <c i="2" r="BK180"/>
  <c r="J125"/>
  <c r="BK208"/>
  <c r="J313"/>
  <c r="BK250"/>
  <c r="BK156"/>
  <c r="J96"/>
  <c r="J298"/>
  <c r="J193"/>
  <c i="3" r="BK3753"/>
  <c r="BK3618"/>
  <c r="BK3593"/>
  <c r="BK3572"/>
  <c r="BK3558"/>
  <c r="J3387"/>
  <c r="J3352"/>
  <c r="BK3323"/>
  <c r="J3045"/>
  <c r="J2964"/>
  <c r="J2737"/>
  <c r="BK2556"/>
  <c r="BK2464"/>
  <c r="BK2193"/>
  <c r="J1792"/>
  <c r="BK1351"/>
  <c r="BK1312"/>
  <c r="J1085"/>
  <c r="BK957"/>
  <c r="J726"/>
  <c r="BK388"/>
  <c r="BK253"/>
  <c r="J3761"/>
  <c r="BK3622"/>
  <c r="J3609"/>
  <c r="J3590"/>
  <c r="J3563"/>
  <c r="J3459"/>
  <c r="J3348"/>
  <c r="BK3329"/>
  <c r="J3285"/>
  <c r="BK2991"/>
  <c r="J2757"/>
  <c r="J2532"/>
  <c r="J2199"/>
  <c r="BK1828"/>
  <c r="J1348"/>
  <c r="J1325"/>
  <c r="BK1018"/>
  <c r="BK441"/>
  <c r="J312"/>
  <c r="BK3623"/>
  <c r="J3600"/>
  <c r="J3567"/>
  <c r="BK3540"/>
  <c r="J3364"/>
  <c r="J3330"/>
  <c r="BK3175"/>
  <c r="J2936"/>
  <c r="BK2756"/>
  <c r="J2501"/>
  <c r="BK2227"/>
  <c r="BK1449"/>
  <c r="J1329"/>
  <c r="J976"/>
  <c r="BK667"/>
  <c r="BK390"/>
  <c r="J253"/>
  <c r="BK4182"/>
  <c r="BK4048"/>
  <c r="J3972"/>
  <c r="J3835"/>
  <c r="J3810"/>
  <c r="BK3774"/>
  <c r="BK3608"/>
  <c r="J3548"/>
  <c r="J3380"/>
  <c r="J3350"/>
  <c r="J3249"/>
  <c r="BK2894"/>
  <c r="J2518"/>
  <c r="J2227"/>
  <c r="BK1775"/>
  <c r="J1349"/>
  <c r="BK1085"/>
  <c r="J646"/>
  <c r="J227"/>
  <c i="4" r="BK267"/>
  <c r="BK212"/>
  <c r="BK150"/>
  <c r="BK114"/>
  <c r="BK238"/>
  <c r="J201"/>
  <c r="J152"/>
  <c r="BK281"/>
  <c r="BK258"/>
  <c r="BK239"/>
  <c r="J208"/>
  <c r="BK185"/>
  <c r="BK162"/>
  <c r="BK144"/>
  <c r="J98"/>
  <c r="BK266"/>
  <c r="J235"/>
  <c r="J210"/>
  <c r="BK182"/>
  <c r="BK158"/>
  <c r="BK134"/>
  <c r="BK97"/>
  <c i="5" r="J239"/>
  <c r="BK200"/>
  <c r="BK154"/>
  <c r="BK259"/>
  <c r="BK198"/>
  <c r="J138"/>
  <c r="BK108"/>
  <c r="BK249"/>
  <c r="BK221"/>
  <c r="BK196"/>
  <c r="BK160"/>
  <c r="BK135"/>
  <c r="J113"/>
  <c r="BK257"/>
  <c r="J234"/>
  <c r="BK213"/>
  <c r="BK187"/>
  <c r="J160"/>
  <c r="BK137"/>
  <c r="J115"/>
  <c i="6" r="BK246"/>
  <c r="J212"/>
  <c r="J177"/>
  <c r="BK164"/>
  <c r="J131"/>
  <c r="BK233"/>
  <c r="BK165"/>
  <c r="J243"/>
  <c r="BK167"/>
  <c r="J129"/>
  <c r="J232"/>
  <c r="J216"/>
  <c r="J189"/>
  <c r="BK171"/>
  <c r="J155"/>
  <c r="J138"/>
  <c r="J119"/>
  <c i="7" r="J431"/>
  <c r="J418"/>
  <c r="J386"/>
  <c r="BK369"/>
  <c r="BK357"/>
  <c r="J335"/>
  <c r="BK308"/>
  <c r="J239"/>
  <c r="BK213"/>
  <c r="J190"/>
  <c r="BK168"/>
  <c r="J149"/>
  <c r="J430"/>
  <c r="BK398"/>
  <c r="J377"/>
  <c r="J343"/>
  <c r="J324"/>
  <c r="J295"/>
  <c r="J285"/>
  <c r="BK261"/>
  <c r="BK230"/>
  <c r="BK198"/>
  <c r="BK167"/>
  <c r="J134"/>
  <c r="J453"/>
  <c r="BK435"/>
  <c r="J410"/>
  <c r="BK390"/>
  <c r="BK367"/>
  <c r="BK345"/>
  <c r="J320"/>
  <c r="BK303"/>
  <c r="J294"/>
  <c r="J267"/>
  <c r="BK244"/>
  <c r="J212"/>
  <c r="BK181"/>
  <c r="J168"/>
  <c r="J147"/>
  <c r="BK127"/>
  <c r="BK446"/>
  <c r="J399"/>
  <c r="J360"/>
  <c r="J337"/>
  <c r="J300"/>
  <c r="J260"/>
  <c r="J232"/>
  <c r="J192"/>
  <c r="BK161"/>
  <c r="J135"/>
  <c i="8" r="BK96"/>
  <c r="BK104"/>
  <c r="BK110"/>
  <c i="9" r="J111"/>
  <c r="J116"/>
  <c r="J98"/>
  <c r="BK120"/>
  <c i="10" r="J124"/>
  <c r="BK110"/>
  <c r="J121"/>
  <c r="J100"/>
  <c i="11" r="BK101"/>
  <c i="12" r="J479"/>
  <c r="J431"/>
  <c r="BK395"/>
  <c r="J353"/>
  <c r="BK314"/>
  <c r="BK283"/>
  <c r="J261"/>
  <c r="J224"/>
  <c r="J187"/>
  <c r="BK155"/>
  <c r="BK127"/>
  <c r="J406"/>
  <c r="BK382"/>
  <c r="BK342"/>
  <c r="BK307"/>
  <c r="BK274"/>
  <c r="J235"/>
  <c r="BK209"/>
  <c r="BK191"/>
  <c r="BK162"/>
  <c r="J144"/>
  <c r="BK125"/>
  <c r="BK473"/>
  <c r="J442"/>
  <c r="BK404"/>
  <c r="BK380"/>
  <c r="BK353"/>
  <c r="BK325"/>
  <c r="J301"/>
  <c r="BK270"/>
  <c r="BK248"/>
  <c r="J223"/>
  <c r="BK206"/>
  <c r="J181"/>
  <c r="J132"/>
  <c r="J468"/>
  <c r="BK448"/>
  <c r="J432"/>
  <c r="BK412"/>
  <c r="J392"/>
  <c r="J370"/>
  <c r="BK347"/>
  <c r="BK328"/>
  <c r="J302"/>
  <c r="J274"/>
  <c r="J256"/>
  <c r="BK230"/>
  <c r="BK212"/>
  <c r="J185"/>
  <c r="J161"/>
  <c r="J139"/>
  <c i="13" r="BK178"/>
  <c r="BK149"/>
  <c r="J109"/>
  <c r="BK166"/>
  <c r="BK145"/>
  <c r="J107"/>
  <c r="J181"/>
  <c r="BK159"/>
  <c r="BK134"/>
  <c r="BK106"/>
  <c i="14" r="BK127"/>
  <c r="J102"/>
  <c r="BK106"/>
  <c r="J131"/>
  <c r="BK110"/>
  <c r="J96"/>
  <c r="BK122"/>
  <c r="BK109"/>
  <c i="15" r="BK112"/>
  <c r="J110"/>
  <c i="16" r="BK156"/>
  <c r="J154"/>
  <c r="J141"/>
  <c r="J122"/>
  <c r="BK141"/>
  <c r="BK123"/>
  <c i="17" r="BK100"/>
  <c r="BK95"/>
  <c i="18" r="J91"/>
  <c i="19" r="J218"/>
  <c r="BK230"/>
  <c r="J226"/>
  <c r="BK174"/>
  <c r="BK205"/>
  <c i="20" r="J201"/>
  <c r="J151"/>
  <c r="J105"/>
  <c r="BK124"/>
  <c r="J143"/>
  <c r="J161"/>
  <c r="J118"/>
  <c i="21" r="BK219"/>
  <c r="BK128"/>
  <c r="BK200"/>
  <c r="J200"/>
  <c r="BK244"/>
  <c r="BK163"/>
  <c i="22" r="J340"/>
  <c r="BK161"/>
  <c r="BK412"/>
  <c r="BK256"/>
  <c r="J126"/>
  <c r="BK363"/>
  <c r="BK275"/>
  <c r="BK203"/>
  <c r="BK89"/>
  <c r="J363"/>
  <c r="BK277"/>
  <c r="J256"/>
  <c r="BK123"/>
  <c i="23" r="J85"/>
  <c i="2" l="1" r="BK86"/>
  <c r="J86"/>
  <c r="J61"/>
  <c r="T86"/>
  <c r="R175"/>
  <c r="P245"/>
  <c i="3" r="BK3782"/>
  <c r="J3782"/>
  <c r="J88"/>
  <c r="R3830"/>
  <c r="R3849"/>
  <c r="BK4105"/>
  <c r="J4105"/>
  <c r="J91"/>
  <c r="BK4189"/>
  <c r="J4189"/>
  <c r="J92"/>
  <c i="4" r="R166"/>
  <c r="BK231"/>
  <c r="J231"/>
  <c r="J70"/>
  <c i="5" r="BK96"/>
  <c r="T96"/>
  <c r="P112"/>
  <c r="T112"/>
  <c r="P126"/>
  <c r="BK190"/>
  <c r="J190"/>
  <c r="J69"/>
  <c r="T190"/>
  <c r="T243"/>
  <c i="6" r="T113"/>
  <c r="P122"/>
  <c r="T122"/>
  <c r="R126"/>
  <c r="R125"/>
  <c r="T151"/>
  <c r="P162"/>
  <c r="BK168"/>
  <c r="J168"/>
  <c r="J76"/>
  <c r="R168"/>
  <c r="P173"/>
  <c r="BK185"/>
  <c r="J185"/>
  <c r="J78"/>
  <c r="R193"/>
  <c r="T213"/>
  <c r="P218"/>
  <c r="T218"/>
  <c r="P230"/>
  <c r="R230"/>
  <c r="R237"/>
  <c r="R236"/>
  <c i="7" r="P120"/>
  <c r="P133"/>
  <c r="P144"/>
  <c r="BK155"/>
  <c r="J155"/>
  <c r="J71"/>
  <c r="BK170"/>
  <c r="J170"/>
  <c r="J72"/>
  <c r="P178"/>
  <c r="R186"/>
  <c r="T200"/>
  <c r="R208"/>
  <c r="R216"/>
  <c r="P229"/>
  <c r="R243"/>
  <c r="R259"/>
  <c r="T273"/>
  <c r="BK302"/>
  <c r="J302"/>
  <c r="J83"/>
  <c r="BK318"/>
  <c r="J318"/>
  <c r="J84"/>
  <c r="BK329"/>
  <c r="J329"/>
  <c r="J85"/>
  <c r="BK340"/>
  <c r="J340"/>
  <c r="J86"/>
  <c r="R340"/>
  <c r="P351"/>
  <c r="T351"/>
  <c r="T364"/>
  <c r="R378"/>
  <c r="P387"/>
  <c r="T387"/>
  <c r="R395"/>
  <c r="P408"/>
  <c r="BK422"/>
  <c r="J422"/>
  <c r="J93"/>
  <c r="R422"/>
  <c r="P433"/>
  <c r="BK444"/>
  <c r="J444"/>
  <c r="J95"/>
  <c r="R444"/>
  <c i="8" r="P95"/>
  <c r="P94"/>
  <c r="P93"/>
  <c i="1" r="AU63"/>
  <c i="9" r="BK97"/>
  <c r="J97"/>
  <c r="J68"/>
  <c r="T97"/>
  <c r="P104"/>
  <c r="T104"/>
  <c r="R109"/>
  <c i="10" r="BK97"/>
  <c r="J97"/>
  <c r="J68"/>
  <c r="T97"/>
  <c r="P103"/>
  <c r="BK107"/>
  <c r="J107"/>
  <c r="J70"/>
  <c r="BK116"/>
  <c r="J116"/>
  <c r="J71"/>
  <c r="P116"/>
  <c i="11" r="P95"/>
  <c r="BK99"/>
  <c r="J99"/>
  <c r="J69"/>
  <c r="R99"/>
  <c i="12" r="P116"/>
  <c r="BK128"/>
  <c r="J128"/>
  <c r="J65"/>
  <c r="P135"/>
  <c r="P148"/>
  <c r="R168"/>
  <c r="R184"/>
  <c r="BK203"/>
  <c r="J203"/>
  <c r="J71"/>
  <c r="P216"/>
  <c r="T229"/>
  <c r="R242"/>
  <c r="R255"/>
  <c r="BK284"/>
  <c r="J284"/>
  <c r="J77"/>
  <c r="BK297"/>
  <c r="J297"/>
  <c r="J78"/>
  <c r="BK310"/>
  <c r="J310"/>
  <c r="J79"/>
  <c r="BK323"/>
  <c r="J323"/>
  <c r="J80"/>
  <c r="P338"/>
  <c r="R338"/>
  <c r="P352"/>
  <c r="P359"/>
  <c r="R364"/>
  <c r="P378"/>
  <c r="T383"/>
  <c r="T399"/>
  <c r="P436"/>
  <c r="P457"/>
  <c r="R470"/>
  <c i="13" r="P92"/>
  <c r="R92"/>
  <c r="R98"/>
  <c r="R112"/>
  <c r="R127"/>
  <c r="R155"/>
  <c r="P172"/>
  <c i="14" r="R95"/>
  <c r="R115"/>
  <c r="R120"/>
  <c r="R137"/>
  <c r="T144"/>
  <c r="P147"/>
  <c i="15" r="P92"/>
  <c r="R127"/>
  <c i="16" r="P94"/>
  <c r="P93"/>
  <c r="BK121"/>
  <c r="J121"/>
  <c r="J67"/>
  <c r="T121"/>
  <c r="T132"/>
  <c r="R150"/>
  <c i="17" r="P89"/>
  <c r="P88"/>
  <c r="P87"/>
  <c i="1" r="AU72"/>
  <c i="18" r="T90"/>
  <c r="P93"/>
  <c i="19" r="T97"/>
  <c r="T129"/>
  <c r="P154"/>
  <c r="P183"/>
  <c r="R196"/>
  <c r="T209"/>
  <c r="P214"/>
  <c i="20" r="T90"/>
  <c r="T89"/>
  <c r="T88"/>
  <c i="21" r="BK100"/>
  <c r="J100"/>
  <c r="J65"/>
  <c r="BK132"/>
  <c r="J132"/>
  <c r="J66"/>
  <c r="BK144"/>
  <c r="J144"/>
  <c r="J67"/>
  <c r="R144"/>
  <c r="R158"/>
  <c r="BK171"/>
  <c r="J171"/>
  <c r="J69"/>
  <c r="BK189"/>
  <c r="J189"/>
  <c r="J70"/>
  <c r="P203"/>
  <c r="P218"/>
  <c r="T218"/>
  <c r="R233"/>
  <c i="22" r="R88"/>
  <c r="P168"/>
  <c r="R168"/>
  <c r="R179"/>
  <c r="R250"/>
  <c r="T376"/>
  <c i="23" r="BK81"/>
  <c r="BK80"/>
  <c r="J80"/>
  <c i="3" r="BK116"/>
  <c r="J116"/>
  <c r="J65"/>
  <c r="T116"/>
  <c r="T372"/>
  <c r="P1356"/>
  <c r="BK1795"/>
  <c r="J1795"/>
  <c r="J71"/>
  <c r="P1795"/>
  <c r="BK2461"/>
  <c r="J2461"/>
  <c r="J72"/>
  <c r="P2461"/>
  <c r="R2495"/>
  <c r="R2597"/>
  <c r="P2770"/>
  <c r="BK2997"/>
  <c r="J2997"/>
  <c r="J78"/>
  <c r="P2997"/>
  <c r="BK3291"/>
  <c r="J3291"/>
  <c r="J79"/>
  <c r="T3291"/>
  <c r="P3302"/>
  <c r="P3313"/>
  <c r="BK3382"/>
  <c r="J3382"/>
  <c r="J83"/>
  <c r="P3382"/>
  <c r="BK3512"/>
  <c r="J3512"/>
  <c r="J84"/>
  <c r="R3512"/>
  <c r="P3547"/>
  <c r="BK3616"/>
  <c r="J3616"/>
  <c r="J86"/>
  <c r="P3631"/>
  <c r="T3631"/>
  <c r="T3782"/>
  <c r="T3849"/>
  <c r="R4105"/>
  <c r="T4189"/>
  <c i="4" r="R94"/>
  <c r="R93"/>
  <c r="P108"/>
  <c r="BK116"/>
  <c r="J116"/>
  <c r="J67"/>
  <c r="T116"/>
  <c r="R120"/>
  <c r="T120"/>
  <c r="R231"/>
  <c i="5" r="R96"/>
  <c r="BK126"/>
  <c r="J126"/>
  <c r="J67"/>
  <c r="R126"/>
  <c r="BK177"/>
  <c r="J177"/>
  <c r="J68"/>
  <c r="R177"/>
  <c r="P190"/>
  <c r="BK243"/>
  <c r="J243"/>
  <c r="J70"/>
  <c r="R243"/>
  <c i="6" r="P113"/>
  <c r="BK126"/>
  <c r="BK125"/>
  <c r="T126"/>
  <c r="T125"/>
  <c r="P151"/>
  <c r="BK162"/>
  <c r="J162"/>
  <c r="J75"/>
  <c r="R162"/>
  <c r="T162"/>
  <c r="P168"/>
  <c r="T168"/>
  <c r="R173"/>
  <c r="P185"/>
  <c r="T185"/>
  <c r="P193"/>
  <c r="T193"/>
  <c r="BK198"/>
  <c r="J198"/>
  <c r="J80"/>
  <c r="T198"/>
  <c r="P204"/>
  <c r="R204"/>
  <c r="BK213"/>
  <c r="J213"/>
  <c r="J83"/>
  <c r="P213"/>
  <c r="R213"/>
  <c r="BK218"/>
  <c r="J218"/>
  <c r="J84"/>
  <c r="R218"/>
  <c r="BK230"/>
  <c r="J230"/>
  <c r="J85"/>
  <c r="BK237"/>
  <c r="J237"/>
  <c r="J87"/>
  <c r="P237"/>
  <c r="P236"/>
  <c i="7" r="BK120"/>
  <c r="J120"/>
  <c r="J68"/>
  <c r="BK133"/>
  <c r="J133"/>
  <c r="J69"/>
  <c r="BK144"/>
  <c r="J144"/>
  <c r="J70"/>
  <c r="R155"/>
  <c r="P170"/>
  <c r="R178"/>
  <c r="T186"/>
  <c r="P200"/>
  <c r="P216"/>
  <c r="R229"/>
  <c r="P243"/>
  <c r="BK273"/>
  <c r="J273"/>
  <c r="J81"/>
  <c r="BK289"/>
  <c r="J289"/>
  <c r="J82"/>
  <c r="P302"/>
  <c r="R318"/>
  <c r="R329"/>
  <c r="P340"/>
  <c r="R351"/>
  <c r="P364"/>
  <c r="BK378"/>
  <c r="J378"/>
  <c r="J89"/>
  <c r="T378"/>
  <c r="BK395"/>
  <c r="J395"/>
  <c r="J91"/>
  <c r="T395"/>
  <c r="R408"/>
  <c r="T422"/>
  <c r="R433"/>
  <c r="T444"/>
  <c i="8" r="T95"/>
  <c r="T94"/>
  <c r="T93"/>
  <c i="9" r="R97"/>
  <c r="R104"/>
  <c r="P109"/>
  <c i="10" r="R97"/>
  <c r="T103"/>
  <c r="R107"/>
  <c r="R116"/>
  <c i="11" r="R95"/>
  <c r="R94"/>
  <c r="T99"/>
  <c i="12" r="R116"/>
  <c r="P128"/>
  <c r="T128"/>
  <c r="T135"/>
  <c r="R148"/>
  <c r="P168"/>
  <c r="P184"/>
  <c r="P194"/>
  <c r="R194"/>
  <c r="R203"/>
  <c r="T216"/>
  <c r="P229"/>
  <c r="P242"/>
  <c r="P255"/>
  <c r="BK271"/>
  <c r="J271"/>
  <c r="J76"/>
  <c r="R271"/>
  <c r="R284"/>
  <c r="T297"/>
  <c r="R310"/>
  <c r="R323"/>
  <c r="BK338"/>
  <c r="J338"/>
  <c r="J82"/>
  <c r="T338"/>
  <c r="R345"/>
  <c r="R352"/>
  <c r="T359"/>
  <c r="P364"/>
  <c r="BK378"/>
  <c r="J378"/>
  <c r="J87"/>
  <c r="P383"/>
  <c r="P399"/>
  <c r="P417"/>
  <c r="R417"/>
  <c r="T436"/>
  <c r="R457"/>
  <c r="T470"/>
  <c i="13" r="BK98"/>
  <c r="J98"/>
  <c r="J65"/>
  <c r="BK112"/>
  <c r="J112"/>
  <c r="J66"/>
  <c r="BK127"/>
  <c r="J127"/>
  <c r="J67"/>
  <c r="BK155"/>
  <c r="J155"/>
  <c r="J68"/>
  <c r="BK172"/>
  <c r="J172"/>
  <c r="J69"/>
  <c i="14" r="P95"/>
  <c r="BK115"/>
  <c r="J115"/>
  <c r="J65"/>
  <c r="BK120"/>
  <c r="J120"/>
  <c r="J66"/>
  <c r="T137"/>
  <c r="P144"/>
  <c r="T147"/>
  <c i="15" r="BK92"/>
  <c r="P127"/>
  <c i="16" r="BK94"/>
  <c r="J94"/>
  <c r="J65"/>
  <c r="BK132"/>
  <c r="J132"/>
  <c r="J69"/>
  <c r="BK150"/>
  <c r="J150"/>
  <c r="J70"/>
  <c i="17" r="T89"/>
  <c r="T88"/>
  <c r="T87"/>
  <c i="18" r="P90"/>
  <c r="P89"/>
  <c r="P88"/>
  <c i="1" r="AU73"/>
  <c i="18" r="R93"/>
  <c i="19" r="BK97"/>
  <c r="BK129"/>
  <c r="J129"/>
  <c r="J66"/>
  <c r="BK154"/>
  <c r="J154"/>
  <c r="J67"/>
  <c r="BK183"/>
  <c r="J183"/>
  <c r="J68"/>
  <c r="P196"/>
  <c r="P209"/>
  <c r="T214"/>
  <c i="20" r="P90"/>
  <c r="P89"/>
  <c r="P88"/>
  <c i="1" r="AU75"/>
  <c i="21" r="T100"/>
  <c r="T132"/>
  <c r="BK158"/>
  <c r="J158"/>
  <c r="J68"/>
  <c r="P171"/>
  <c r="P189"/>
  <c r="BK203"/>
  <c r="J203"/>
  <c r="J73"/>
  <c r="BK218"/>
  <c r="J218"/>
  <c r="J74"/>
  <c r="P233"/>
  <c i="22" r="T88"/>
  <c r="P179"/>
  <c r="P250"/>
  <c r="P376"/>
  <c i="23" r="P81"/>
  <c r="P80"/>
  <c i="1" r="AU78"/>
  <c i="2" r="P86"/>
  <c r="BK175"/>
  <c r="J175"/>
  <c r="J62"/>
  <c r="T175"/>
  <c r="R245"/>
  <c i="3" r="P116"/>
  <c r="BK372"/>
  <c r="J372"/>
  <c r="J66"/>
  <c r="P372"/>
  <c r="BK1356"/>
  <c r="J1356"/>
  <c r="J69"/>
  <c r="R1356"/>
  <c r="BK1783"/>
  <c r="J1783"/>
  <c r="J70"/>
  <c r="P1783"/>
  <c r="T1783"/>
  <c r="R1795"/>
  <c r="BK2495"/>
  <c r="J2495"/>
  <c r="J73"/>
  <c r="P2495"/>
  <c r="BK2597"/>
  <c r="J2597"/>
  <c r="J76"/>
  <c r="BK2770"/>
  <c r="J2770"/>
  <c r="J77"/>
  <c r="T2770"/>
  <c r="R2997"/>
  <c r="R3291"/>
  <c r="BK3302"/>
  <c r="J3302"/>
  <c r="J80"/>
  <c r="R3302"/>
  <c r="T3302"/>
  <c r="T3313"/>
  <c r="P3369"/>
  <c r="T3369"/>
  <c r="R3382"/>
  <c r="P3512"/>
  <c r="T3512"/>
  <c r="R3547"/>
  <c r="BK3631"/>
  <c r="J3631"/>
  <c r="J87"/>
  <c r="R3631"/>
  <c r="R3782"/>
  <c r="P3830"/>
  <c r="P3849"/>
  <c r="P4105"/>
  <c r="R4189"/>
  <c i="4" r="BK94"/>
  <c r="J94"/>
  <c r="J65"/>
  <c r="T94"/>
  <c r="T93"/>
  <c r="T108"/>
  <c r="R116"/>
  <c r="P120"/>
  <c r="BK166"/>
  <c r="J166"/>
  <c r="J69"/>
  <c r="T231"/>
  <c i="5" r="P96"/>
  <c r="BK112"/>
  <c r="J112"/>
  <c r="J66"/>
  <c r="R112"/>
  <c r="T126"/>
  <c r="P177"/>
  <c r="T177"/>
  <c r="R190"/>
  <c r="P243"/>
  <c i="6" r="BK113"/>
  <c r="J113"/>
  <c r="J68"/>
  <c r="R113"/>
  <c r="BK122"/>
  <c r="J122"/>
  <c r="J69"/>
  <c r="R122"/>
  <c r="P126"/>
  <c r="P125"/>
  <c r="BK151"/>
  <c r="J151"/>
  <c r="J73"/>
  <c r="R151"/>
  <c r="R150"/>
  <c r="BK173"/>
  <c r="J173"/>
  <c r="J77"/>
  <c r="T173"/>
  <c r="R185"/>
  <c r="BK193"/>
  <c r="J193"/>
  <c r="J79"/>
  <c r="P198"/>
  <c r="R198"/>
  <c r="BK204"/>
  <c r="J204"/>
  <c r="J81"/>
  <c r="T204"/>
  <c r="T230"/>
  <c r="T237"/>
  <c r="T236"/>
  <c i="7" r="T120"/>
  <c r="T133"/>
  <c r="R144"/>
  <c r="T155"/>
  <c r="T170"/>
  <c r="BK178"/>
  <c r="J178"/>
  <c r="J73"/>
  <c r="BK186"/>
  <c r="J186"/>
  <c r="J74"/>
  <c r="BK200"/>
  <c r="J200"/>
  <c r="J75"/>
  <c r="BK208"/>
  <c r="J208"/>
  <c r="J76"/>
  <c r="BK216"/>
  <c r="J216"/>
  <c r="J77"/>
  <c r="BK229"/>
  <c r="J229"/>
  <c r="J78"/>
  <c r="T229"/>
  <c r="T243"/>
  <c r="P259"/>
  <c r="P273"/>
  <c r="P289"/>
  <c r="T289"/>
  <c r="T302"/>
  <c r="T318"/>
  <c i="12" r="BK116"/>
  <c r="J116"/>
  <c r="J64"/>
  <c r="R128"/>
  <c r="R135"/>
  <c r="T148"/>
  <c r="BK184"/>
  <c r="J184"/>
  <c r="J69"/>
  <c r="BK194"/>
  <c r="J194"/>
  <c r="J70"/>
  <c r="P203"/>
  <c r="BK216"/>
  <c r="J216"/>
  <c r="J72"/>
  <c r="R229"/>
  <c r="T242"/>
  <c r="P271"/>
  <c r="P284"/>
  <c r="P297"/>
  <c r="P310"/>
  <c r="T323"/>
  <c r="P345"/>
  <c r="BK352"/>
  <c r="J352"/>
  <c r="J84"/>
  <c r="BK359"/>
  <c r="J359"/>
  <c r="J85"/>
  <c r="T364"/>
  <c r="R378"/>
  <c r="R383"/>
  <c r="R399"/>
  <c r="BK436"/>
  <c r="J436"/>
  <c r="J91"/>
  <c r="BK457"/>
  <c r="J457"/>
  <c r="J92"/>
  <c r="BK470"/>
  <c r="J470"/>
  <c r="J93"/>
  <c i="13" r="BK92"/>
  <c r="J92"/>
  <c r="J64"/>
  <c r="P98"/>
  <c r="T98"/>
  <c r="T112"/>
  <c r="T127"/>
  <c r="T155"/>
  <c r="R172"/>
  <c i="14" r="T95"/>
  <c r="T115"/>
  <c r="T120"/>
  <c r="BK137"/>
  <c r="J137"/>
  <c r="J68"/>
  <c r="R144"/>
  <c r="R147"/>
  <c i="15" r="R92"/>
  <c r="R91"/>
  <c r="R90"/>
  <c r="T127"/>
  <c i="16" r="T94"/>
  <c r="T93"/>
  <c r="R121"/>
  <c r="R132"/>
  <c r="P150"/>
  <c i="17" r="BK89"/>
  <c r="J89"/>
  <c r="J65"/>
  <c i="18" r="BK90"/>
  <c r="J90"/>
  <c r="J65"/>
  <c r="R90"/>
  <c r="R89"/>
  <c r="R88"/>
  <c r="T93"/>
  <c i="19" r="R97"/>
  <c r="R129"/>
  <c r="T154"/>
  <c r="T183"/>
  <c r="T196"/>
  <c r="T195"/>
  <c r="R209"/>
  <c r="R214"/>
  <c i="20" r="R90"/>
  <c r="R89"/>
  <c r="R88"/>
  <c i="21" r="P100"/>
  <c r="P132"/>
  <c r="P144"/>
  <c r="T144"/>
  <c r="T158"/>
  <c r="T171"/>
  <c r="T189"/>
  <c r="T203"/>
  <c r="T202"/>
  <c r="R218"/>
  <c r="T233"/>
  <c i="22" r="P88"/>
  <c r="P87"/>
  <c r="P86"/>
  <c i="1" r="AU77"/>
  <c i="22" r="BK168"/>
  <c r="J168"/>
  <c r="J62"/>
  <c r="T168"/>
  <c r="T179"/>
  <c r="T250"/>
  <c r="R376"/>
  <c i="23" r="R81"/>
  <c r="R80"/>
  <c i="2" r="R86"/>
  <c r="R85"/>
  <c r="R84"/>
  <c r="P175"/>
  <c r="BK245"/>
  <c r="J245"/>
  <c r="J63"/>
  <c r="T245"/>
  <c i="3" r="R116"/>
  <c r="R372"/>
  <c r="BK1323"/>
  <c r="J1323"/>
  <c r="J68"/>
  <c r="P1323"/>
  <c r="P686"/>
  <c r="R1323"/>
  <c r="R686"/>
  <c r="T1323"/>
  <c r="T686"/>
  <c r="T1356"/>
  <c r="R1783"/>
  <c r="T1795"/>
  <c r="R2461"/>
  <c r="T2461"/>
  <c r="T2495"/>
  <c r="P2597"/>
  <c r="T2597"/>
  <c r="R2770"/>
  <c r="T2997"/>
  <c r="P3291"/>
  <c r="BK3313"/>
  <c r="J3313"/>
  <c r="J81"/>
  <c r="R3313"/>
  <c r="BK3369"/>
  <c r="J3369"/>
  <c r="J82"/>
  <c r="R3369"/>
  <c r="T3382"/>
  <c r="BK3547"/>
  <c r="J3547"/>
  <c r="J85"/>
  <c r="T3547"/>
  <c r="P3616"/>
  <c r="R3616"/>
  <c r="T3616"/>
  <c r="P3782"/>
  <c r="BK3830"/>
  <c r="J3830"/>
  <c r="J89"/>
  <c r="T3830"/>
  <c r="BK3849"/>
  <c r="J3849"/>
  <c r="J90"/>
  <c r="T4105"/>
  <c r="P4189"/>
  <c i="4" r="P94"/>
  <c r="P93"/>
  <c r="BK108"/>
  <c r="J108"/>
  <c r="J66"/>
  <c r="R108"/>
  <c r="P116"/>
  <c r="BK120"/>
  <c r="J120"/>
  <c r="J68"/>
  <c r="P166"/>
  <c r="T166"/>
  <c r="P231"/>
  <c i="7" r="R120"/>
  <c r="R133"/>
  <c r="T144"/>
  <c r="P155"/>
  <c r="R170"/>
  <c r="T178"/>
  <c r="P186"/>
  <c r="R200"/>
  <c r="P208"/>
  <c r="T208"/>
  <c r="T216"/>
  <c r="BK243"/>
  <c r="J243"/>
  <c r="J79"/>
  <c r="BK259"/>
  <c r="J259"/>
  <c r="J80"/>
  <c r="T259"/>
  <c r="R273"/>
  <c r="R289"/>
  <c r="R302"/>
  <c r="P318"/>
  <c r="P329"/>
  <c r="T329"/>
  <c r="T340"/>
  <c r="BK351"/>
  <c r="J351"/>
  <c r="J87"/>
  <c r="BK364"/>
  <c r="J364"/>
  <c r="J88"/>
  <c r="R364"/>
  <c r="P378"/>
  <c r="BK387"/>
  <c r="J387"/>
  <c r="J90"/>
  <c r="R387"/>
  <c r="P395"/>
  <c r="BK408"/>
  <c r="J408"/>
  <c r="J92"/>
  <c r="T408"/>
  <c r="P422"/>
  <c r="BK433"/>
  <c r="J433"/>
  <c r="J94"/>
  <c r="T433"/>
  <c r="P444"/>
  <c i="8" r="BK95"/>
  <c r="J95"/>
  <c r="J69"/>
  <c r="R95"/>
  <c r="R94"/>
  <c r="R93"/>
  <c i="9" r="P97"/>
  <c r="P96"/>
  <c i="1" r="AU64"/>
  <c i="9" r="BK104"/>
  <c r="J104"/>
  <c r="J69"/>
  <c r="BK109"/>
  <c r="J109"/>
  <c r="J71"/>
  <c r="T109"/>
  <c i="10" r="P97"/>
  <c r="BK103"/>
  <c r="J103"/>
  <c r="J69"/>
  <c r="R103"/>
  <c r="P107"/>
  <c r="T107"/>
  <c r="T116"/>
  <c i="11" r="BK95"/>
  <c r="J95"/>
  <c r="J68"/>
  <c r="T95"/>
  <c r="T94"/>
  <c r="P99"/>
  <c i="12" r="T116"/>
  <c r="BK135"/>
  <c r="J135"/>
  <c r="J66"/>
  <c r="BK148"/>
  <c r="J148"/>
  <c r="J67"/>
  <c r="BK168"/>
  <c r="J168"/>
  <c r="J68"/>
  <c r="T168"/>
  <c r="T184"/>
  <c r="T194"/>
  <c r="T203"/>
  <c r="R216"/>
  <c r="BK229"/>
  <c r="J229"/>
  <c r="J73"/>
  <c r="BK242"/>
  <c r="J242"/>
  <c r="J74"/>
  <c r="BK255"/>
  <c r="J255"/>
  <c r="J75"/>
  <c r="T255"/>
  <c r="T271"/>
  <c r="T284"/>
  <c r="R297"/>
  <c r="T310"/>
  <c r="P323"/>
  <c r="BK345"/>
  <c r="J345"/>
  <c r="J83"/>
  <c r="T345"/>
  <c r="T352"/>
  <c r="R359"/>
  <c r="BK364"/>
  <c r="J364"/>
  <c r="J86"/>
  <c r="T378"/>
  <c r="BK383"/>
  <c r="J383"/>
  <c r="J88"/>
  <c r="BK399"/>
  <c r="J399"/>
  <c r="J89"/>
  <c r="BK417"/>
  <c r="J417"/>
  <c r="J90"/>
  <c r="T417"/>
  <c r="R436"/>
  <c r="T457"/>
  <c r="P470"/>
  <c i="13" r="T92"/>
  <c r="P112"/>
  <c r="P127"/>
  <c r="P155"/>
  <c r="T172"/>
  <c i="14" r="BK95"/>
  <c r="J95"/>
  <c r="J64"/>
  <c r="P115"/>
  <c r="P120"/>
  <c r="P137"/>
  <c r="BK144"/>
  <c r="J144"/>
  <c r="J71"/>
  <c r="BK147"/>
  <c r="J147"/>
  <c r="J72"/>
  <c i="15" r="T92"/>
  <c r="T91"/>
  <c r="T90"/>
  <c r="BK127"/>
  <c r="J127"/>
  <c r="J67"/>
  <c i="16" r="R94"/>
  <c r="R93"/>
  <c r="R92"/>
  <c r="P121"/>
  <c r="P132"/>
  <c r="T150"/>
  <c i="17" r="R89"/>
  <c r="R88"/>
  <c r="R87"/>
  <c i="18" r="BK93"/>
  <c r="J93"/>
  <c r="J66"/>
  <c i="19" r="P97"/>
  <c r="P129"/>
  <c r="R154"/>
  <c r="R183"/>
  <c r="BK196"/>
  <c r="J196"/>
  <c r="J71"/>
  <c r="BK209"/>
  <c r="J209"/>
  <c r="J72"/>
  <c r="BK214"/>
  <c r="J214"/>
  <c r="J73"/>
  <c i="20" r="BK90"/>
  <c i="21" r="R100"/>
  <c r="R132"/>
  <c r="P158"/>
  <c r="R171"/>
  <c r="R189"/>
  <c r="R203"/>
  <c r="R202"/>
  <c r="BK233"/>
  <c r="J233"/>
  <c r="J76"/>
  <c i="22" r="BK88"/>
  <c r="J88"/>
  <c r="J61"/>
  <c r="BK179"/>
  <c r="J179"/>
  <c r="J63"/>
  <c r="BK250"/>
  <c r="J250"/>
  <c r="J64"/>
  <c r="BK376"/>
  <c r="J376"/>
  <c r="J65"/>
  <c i="23" r="T81"/>
  <c r="T80"/>
  <c i="2" r="BK319"/>
  <c r="J319"/>
  <c r="J64"/>
  <c i="9" r="BK123"/>
  <c r="J123"/>
  <c r="J72"/>
  <c i="10" r="BK125"/>
  <c r="J125"/>
  <c r="J72"/>
  <c i="14" r="BK142"/>
  <c r="J142"/>
  <c r="J70"/>
  <c i="15" r="BK134"/>
  <c r="J134"/>
  <c r="J68"/>
  <c i="19" r="BK192"/>
  <c r="J192"/>
  <c r="J69"/>
  <c i="21" r="BK199"/>
  <c r="J199"/>
  <c r="J71"/>
  <c i="5" r="BK269"/>
  <c r="J269"/>
  <c r="J71"/>
  <c i="6" r="BK211"/>
  <c r="J211"/>
  <c r="J82"/>
  <c r="BK249"/>
  <c r="J249"/>
  <c r="J88"/>
  <c i="9" r="BK107"/>
  <c r="J107"/>
  <c r="J70"/>
  <c i="15" r="BK123"/>
  <c r="J123"/>
  <c r="J66"/>
  <c i="16" r="BK116"/>
  <c r="J116"/>
  <c r="J66"/>
  <c i="20" r="J56"/>
  <c i="3" r="BK2593"/>
  <c r="J2593"/>
  <c r="J74"/>
  <c i="5" r="BK271"/>
  <c r="J271"/>
  <c r="J72"/>
  <c i="6" r="BK160"/>
  <c r="J160"/>
  <c r="J74"/>
  <c i="12" r="BK336"/>
  <c r="J336"/>
  <c r="J81"/>
  <c i="14" r="BK140"/>
  <c r="J140"/>
  <c r="J69"/>
  <c i="16" r="BK130"/>
  <c r="J130"/>
  <c r="J68"/>
  <c i="3" r="BK686"/>
  <c r="J686"/>
  <c r="J67"/>
  <c i="11" r="BK102"/>
  <c r="J102"/>
  <c r="J70"/>
  <c i="14" r="BK135"/>
  <c r="J135"/>
  <c r="J67"/>
  <c i="20" r="BK200"/>
  <c r="J200"/>
  <c r="J66"/>
  <c i="21" r="BK228"/>
  <c r="J228"/>
  <c r="J75"/>
  <c i="22" r="BK422"/>
  <c r="J422"/>
  <c r="J66"/>
  <c r="BK87"/>
  <c r="J87"/>
  <c r="J60"/>
  <c i="23" r="J52"/>
  <c r="F55"/>
  <c r="BE82"/>
  <c r="BE83"/>
  <c r="BE88"/>
  <c r="E48"/>
  <c r="J77"/>
  <c r="BE84"/>
  <c r="BE85"/>
  <c r="BE86"/>
  <c r="BE87"/>
  <c r="BE89"/>
  <c i="22" r="J52"/>
  <c r="E76"/>
  <c r="BE105"/>
  <c r="BE130"/>
  <c r="BE144"/>
  <c r="BE148"/>
  <c r="BE169"/>
  <c r="BE172"/>
  <c r="BE175"/>
  <c r="BE191"/>
  <c r="BE195"/>
  <c r="BE247"/>
  <c r="BE304"/>
  <c r="BE327"/>
  <c r="BE370"/>
  <c r="BE385"/>
  <c r="BE389"/>
  <c r="BE393"/>
  <c r="BE416"/>
  <c r="BE419"/>
  <c r="BE423"/>
  <c r="J55"/>
  <c r="BE101"/>
  <c r="BE126"/>
  <c r="BE133"/>
  <c r="BE135"/>
  <c r="BE161"/>
  <c r="BE180"/>
  <c r="BE256"/>
  <c r="BE266"/>
  <c r="BE272"/>
  <c r="BE277"/>
  <c r="BE278"/>
  <c r="BE280"/>
  <c r="BE349"/>
  <c r="BE353"/>
  <c r="BE372"/>
  <c r="BE402"/>
  <c r="BE412"/>
  <c r="F83"/>
  <c r="BE112"/>
  <c r="BE123"/>
  <c r="BE159"/>
  <c r="BE203"/>
  <c r="BE212"/>
  <c r="BE245"/>
  <c r="BE252"/>
  <c r="BE258"/>
  <c r="BE269"/>
  <c r="BE274"/>
  <c r="BE276"/>
  <c r="BE281"/>
  <c r="BE291"/>
  <c r="BE302"/>
  <c r="BE315"/>
  <c r="BE340"/>
  <c r="BE357"/>
  <c r="BE363"/>
  <c r="BE381"/>
  <c r="BE89"/>
  <c r="BE116"/>
  <c r="BE120"/>
  <c r="BE155"/>
  <c r="BE177"/>
  <c r="BE187"/>
  <c r="BE199"/>
  <c r="BE210"/>
  <c r="BE242"/>
  <c r="BE251"/>
  <c r="BE275"/>
  <c r="BE284"/>
  <c r="BE295"/>
  <c r="BE318"/>
  <c r="BE331"/>
  <c r="BE360"/>
  <c r="BE365"/>
  <c r="BE377"/>
  <c i="20" r="J90"/>
  <c r="J65"/>
  <c i="21" r="BE122"/>
  <c r="BE128"/>
  <c r="BE133"/>
  <c r="BE145"/>
  <c r="BE194"/>
  <c r="BE198"/>
  <c r="BE214"/>
  <c r="J92"/>
  <c r="F95"/>
  <c r="BE115"/>
  <c r="BE124"/>
  <c r="BE159"/>
  <c r="BE172"/>
  <c r="BE179"/>
  <c r="BE185"/>
  <c r="BE190"/>
  <c r="BE192"/>
  <c r="BE200"/>
  <c r="BE204"/>
  <c r="BE216"/>
  <c r="BE226"/>
  <c r="BE229"/>
  <c r="BE234"/>
  <c r="BE244"/>
  <c r="J59"/>
  <c r="BE101"/>
  <c r="BE137"/>
  <c r="BE149"/>
  <c r="BE163"/>
  <c r="BE210"/>
  <c r="BE219"/>
  <c r="BE238"/>
  <c r="E50"/>
  <c r="BE108"/>
  <c r="BE140"/>
  <c r="BE153"/>
  <c r="BE157"/>
  <c r="BE167"/>
  <c r="BE208"/>
  <c r="BE240"/>
  <c i="19" r="BK195"/>
  <c r="J195"/>
  <c r="J70"/>
  <c i="20" r="J59"/>
  <c r="BE131"/>
  <c r="BE139"/>
  <c r="BE149"/>
  <c r="BE153"/>
  <c r="BE161"/>
  <c r="BE176"/>
  <c r="BE183"/>
  <c r="BE184"/>
  <c r="BE196"/>
  <c r="BE199"/>
  <c r="BE201"/>
  <c i="19" r="J97"/>
  <c r="J65"/>
  <c i="20" r="BE91"/>
  <c r="BE98"/>
  <c r="BE105"/>
  <c r="BE107"/>
  <c r="BE120"/>
  <c r="BE124"/>
  <c r="BE129"/>
  <c r="BE142"/>
  <c r="BE145"/>
  <c r="BE157"/>
  <c r="BE185"/>
  <c r="E50"/>
  <c r="F59"/>
  <c r="BE95"/>
  <c r="BE104"/>
  <c r="BE106"/>
  <c r="BE109"/>
  <c r="BE118"/>
  <c r="BE122"/>
  <c r="BE128"/>
  <c r="BE132"/>
  <c r="BE141"/>
  <c r="BE143"/>
  <c r="BE147"/>
  <c r="BE151"/>
  <c r="BE155"/>
  <c r="BE165"/>
  <c r="BE113"/>
  <c r="BE126"/>
  <c r="BE146"/>
  <c r="BE159"/>
  <c r="BE163"/>
  <c r="BE167"/>
  <c r="BE170"/>
  <c r="BE182"/>
  <c r="BE194"/>
  <c i="18" r="BK89"/>
  <c r="J89"/>
  <c r="J64"/>
  <c i="19" r="E50"/>
  <c r="J89"/>
  <c r="F92"/>
  <c r="BE121"/>
  <c r="BE161"/>
  <c r="BE179"/>
  <c r="BE98"/>
  <c r="BE125"/>
  <c r="BE187"/>
  <c r="BE193"/>
  <c r="BE207"/>
  <c r="BE212"/>
  <c r="BE221"/>
  <c r="BE224"/>
  <c r="BE226"/>
  <c r="BE228"/>
  <c r="BE230"/>
  <c r="BE105"/>
  <c r="BE112"/>
  <c r="BE119"/>
  <c r="BE130"/>
  <c r="BE150"/>
  <c r="BE155"/>
  <c r="BE167"/>
  <c r="BE174"/>
  <c r="BE184"/>
  <c r="BE190"/>
  <c r="BE200"/>
  <c r="BE205"/>
  <c r="BE215"/>
  <c r="BE218"/>
  <c r="J59"/>
  <c r="BE140"/>
  <c r="BE169"/>
  <c r="BE176"/>
  <c r="BE197"/>
  <c r="BE202"/>
  <c r="BE210"/>
  <c i="17" r="BK88"/>
  <c r="J88"/>
  <c r="J64"/>
  <c i="18" r="E50"/>
  <c r="J56"/>
  <c r="F59"/>
  <c r="J85"/>
  <c r="BE91"/>
  <c r="BE95"/>
  <c r="BE96"/>
  <c r="BE97"/>
  <c r="BE94"/>
  <c r="BE92"/>
  <c i="17" r="J56"/>
  <c r="E75"/>
  <c r="BE90"/>
  <c r="BE92"/>
  <c r="BE96"/>
  <c r="BE97"/>
  <c r="BE99"/>
  <c r="BE100"/>
  <c r="BE102"/>
  <c r="J84"/>
  <c i="16" r="BK93"/>
  <c r="J93"/>
  <c r="J64"/>
  <c i="17" r="F84"/>
  <c r="BE91"/>
  <c r="BE93"/>
  <c r="BE94"/>
  <c r="BE95"/>
  <c r="BE98"/>
  <c r="BE101"/>
  <c i="15" r="J92"/>
  <c r="J65"/>
  <c i="16" r="E50"/>
  <c r="J56"/>
  <c r="F59"/>
  <c r="J89"/>
  <c r="BE95"/>
  <c r="BE99"/>
  <c r="BE110"/>
  <c r="BE115"/>
  <c r="BE124"/>
  <c r="BE128"/>
  <c r="BE133"/>
  <c r="BE135"/>
  <c r="BE136"/>
  <c r="BE137"/>
  <c r="BE142"/>
  <c r="BE143"/>
  <c r="BE155"/>
  <c r="BE97"/>
  <c r="BE106"/>
  <c r="BE112"/>
  <c r="BE114"/>
  <c r="BE117"/>
  <c r="BE122"/>
  <c r="BE123"/>
  <c r="BE125"/>
  <c r="BE126"/>
  <c r="BE127"/>
  <c r="BE134"/>
  <c r="BE138"/>
  <c r="BE139"/>
  <c r="BE141"/>
  <c r="BE144"/>
  <c r="BE148"/>
  <c r="BE149"/>
  <c r="BE152"/>
  <c r="BE154"/>
  <c r="BE157"/>
  <c r="BE140"/>
  <c r="BE147"/>
  <c r="BE153"/>
  <c r="BE129"/>
  <c r="BE131"/>
  <c r="BE145"/>
  <c r="BE146"/>
  <c r="BE151"/>
  <c r="BE156"/>
  <c i="15" r="F59"/>
  <c r="BE110"/>
  <c r="BE124"/>
  <c r="BE128"/>
  <c r="BE130"/>
  <c r="BE131"/>
  <c r="BE133"/>
  <c r="E50"/>
  <c r="J87"/>
  <c r="BE112"/>
  <c r="BE93"/>
  <c r="J56"/>
  <c r="BE96"/>
  <c r="BE103"/>
  <c r="BE114"/>
  <c r="BE135"/>
  <c i="14" r="J56"/>
  <c r="J59"/>
  <c r="F91"/>
  <c r="BE96"/>
  <c r="BE105"/>
  <c r="BE106"/>
  <c r="BE107"/>
  <c r="BE108"/>
  <c r="BE118"/>
  <c r="BE121"/>
  <c r="BE124"/>
  <c r="BE125"/>
  <c r="BE138"/>
  <c r="BE143"/>
  <c r="BE146"/>
  <c r="BE149"/>
  <c r="BE151"/>
  <c r="E82"/>
  <c r="BE101"/>
  <c r="BE102"/>
  <c r="BE103"/>
  <c r="BE104"/>
  <c r="BE109"/>
  <c r="BE112"/>
  <c r="BE114"/>
  <c r="BE123"/>
  <c r="BE136"/>
  <c r="BE141"/>
  <c r="BE97"/>
  <c r="BE99"/>
  <c r="BE110"/>
  <c r="BE111"/>
  <c r="BE113"/>
  <c r="BE117"/>
  <c r="BE122"/>
  <c r="BE127"/>
  <c r="BE129"/>
  <c r="BE131"/>
  <c r="BE133"/>
  <c r="BE139"/>
  <c r="BE145"/>
  <c r="BE148"/>
  <c r="BE150"/>
  <c r="BE98"/>
  <c r="BE100"/>
  <c r="BE116"/>
  <c r="BE119"/>
  <c r="BE126"/>
  <c r="BE128"/>
  <c r="BE130"/>
  <c r="BE132"/>
  <c r="BE134"/>
  <c i="13" r="F59"/>
  <c r="J85"/>
  <c r="BE96"/>
  <c r="BE100"/>
  <c r="BE109"/>
  <c r="BE114"/>
  <c r="BE119"/>
  <c r="BE124"/>
  <c r="BE128"/>
  <c r="BE132"/>
  <c r="BE136"/>
  <c r="BE137"/>
  <c r="BE144"/>
  <c r="BE145"/>
  <c r="BE149"/>
  <c r="BE153"/>
  <c r="BE154"/>
  <c r="BE156"/>
  <c r="BE159"/>
  <c r="BE161"/>
  <c r="BE162"/>
  <c r="BE165"/>
  <c r="BE168"/>
  <c r="BE169"/>
  <c r="E79"/>
  <c r="J88"/>
  <c r="BE95"/>
  <c r="BE102"/>
  <c r="BE104"/>
  <c r="BE106"/>
  <c r="BE108"/>
  <c r="BE113"/>
  <c r="BE116"/>
  <c r="BE121"/>
  <c r="BE123"/>
  <c r="BE131"/>
  <c r="BE134"/>
  <c r="BE139"/>
  <c r="BE141"/>
  <c r="BE147"/>
  <c r="BE157"/>
  <c r="BE170"/>
  <c r="BE171"/>
  <c r="BE178"/>
  <c r="BE179"/>
  <c r="BE181"/>
  <c r="BE94"/>
  <c r="BE103"/>
  <c r="BE105"/>
  <c r="BE107"/>
  <c r="BE110"/>
  <c r="BE115"/>
  <c r="BE117"/>
  <c r="BE120"/>
  <c r="BE122"/>
  <c r="BE125"/>
  <c r="BE135"/>
  <c r="BE140"/>
  <c r="BE142"/>
  <c r="BE146"/>
  <c r="BE148"/>
  <c r="BE150"/>
  <c r="BE164"/>
  <c r="BE167"/>
  <c r="BE174"/>
  <c r="BE176"/>
  <c r="BE180"/>
  <c r="BE93"/>
  <c r="BE97"/>
  <c r="BE99"/>
  <c r="BE101"/>
  <c r="BE111"/>
  <c r="BE118"/>
  <c r="BE126"/>
  <c r="BE129"/>
  <c r="BE130"/>
  <c r="BE133"/>
  <c r="BE138"/>
  <c r="BE143"/>
  <c r="BE151"/>
  <c r="BE152"/>
  <c r="BE158"/>
  <c r="BE160"/>
  <c r="BE163"/>
  <c r="BE166"/>
  <c r="BE173"/>
  <c r="BE175"/>
  <c r="BE177"/>
  <c i="12" r="J59"/>
  <c r="BE118"/>
  <c r="BE123"/>
  <c r="BE125"/>
  <c r="BE126"/>
  <c r="BE127"/>
  <c r="BE130"/>
  <c r="BE131"/>
  <c r="BE134"/>
  <c r="BE140"/>
  <c r="BE145"/>
  <c r="BE147"/>
  <c r="BE151"/>
  <c r="BE155"/>
  <c r="BE172"/>
  <c r="BE175"/>
  <c r="BE176"/>
  <c r="BE179"/>
  <c r="BE183"/>
  <c r="BE186"/>
  <c r="BE191"/>
  <c r="BE192"/>
  <c r="BE195"/>
  <c r="BE196"/>
  <c r="BE206"/>
  <c r="BE209"/>
  <c r="BE210"/>
  <c r="BE219"/>
  <c r="BE220"/>
  <c r="BE221"/>
  <c r="BE230"/>
  <c r="BE231"/>
  <c r="BE235"/>
  <c r="BE243"/>
  <c r="BE244"/>
  <c r="BE246"/>
  <c r="BE249"/>
  <c r="BE261"/>
  <c r="BE262"/>
  <c r="BE267"/>
  <c r="BE268"/>
  <c r="BE270"/>
  <c r="BE275"/>
  <c r="BE285"/>
  <c r="BE286"/>
  <c r="BE287"/>
  <c r="BE288"/>
  <c r="BE292"/>
  <c r="BE303"/>
  <c r="BE325"/>
  <c r="BE326"/>
  <c r="BE327"/>
  <c r="BE330"/>
  <c r="BE331"/>
  <c r="BE332"/>
  <c r="BE340"/>
  <c r="BE341"/>
  <c r="BE343"/>
  <c r="BE350"/>
  <c r="BE354"/>
  <c r="BE355"/>
  <c r="BE367"/>
  <c r="BE373"/>
  <c r="BE376"/>
  <c r="BE377"/>
  <c r="BE391"/>
  <c r="BE395"/>
  <c r="BE396"/>
  <c r="BE400"/>
  <c r="BE401"/>
  <c r="BE408"/>
  <c r="BE416"/>
  <c r="BE418"/>
  <c r="BE421"/>
  <c r="BE428"/>
  <c r="BE439"/>
  <c r="BE444"/>
  <c r="BE456"/>
  <c r="BE460"/>
  <c r="BE468"/>
  <c r="BE469"/>
  <c r="BE473"/>
  <c r="BE476"/>
  <c r="BE117"/>
  <c r="BE121"/>
  <c r="BE124"/>
  <c r="BE129"/>
  <c r="BE136"/>
  <c r="BE143"/>
  <c r="BE144"/>
  <c r="BE149"/>
  <c r="BE150"/>
  <c r="BE152"/>
  <c r="BE154"/>
  <c r="BE156"/>
  <c r="BE158"/>
  <c r="BE162"/>
  <c r="BE170"/>
  <c r="BE181"/>
  <c r="BE187"/>
  <c r="BE190"/>
  <c r="BE198"/>
  <c r="BE199"/>
  <c r="BE204"/>
  <c r="BE205"/>
  <c r="BE214"/>
  <c r="BE215"/>
  <c r="BE217"/>
  <c r="BE222"/>
  <c r="BE225"/>
  <c r="BE226"/>
  <c r="BE228"/>
  <c r="BE233"/>
  <c r="BE241"/>
  <c r="BE252"/>
  <c r="BE254"/>
  <c r="BE257"/>
  <c r="BE259"/>
  <c r="BE263"/>
  <c r="BE264"/>
  <c r="BE266"/>
  <c r="BE276"/>
  <c r="BE277"/>
  <c r="BE279"/>
  <c r="BE289"/>
  <c r="BE290"/>
  <c r="BE296"/>
  <c r="BE306"/>
  <c r="BE309"/>
  <c r="BE316"/>
  <c r="BE319"/>
  <c r="BE322"/>
  <c r="BE324"/>
  <c r="BE329"/>
  <c r="BE335"/>
  <c r="BE337"/>
  <c r="BE342"/>
  <c r="BE357"/>
  <c r="BE360"/>
  <c r="BE363"/>
  <c r="BE366"/>
  <c r="BE372"/>
  <c r="BE375"/>
  <c r="BE381"/>
  <c r="BE382"/>
  <c r="BE384"/>
  <c r="BE387"/>
  <c r="BE388"/>
  <c r="BE389"/>
  <c r="BE390"/>
  <c r="BE393"/>
  <c r="BE394"/>
  <c r="BE398"/>
  <c r="BE407"/>
  <c r="BE409"/>
  <c r="BE410"/>
  <c r="BE413"/>
  <c r="BE419"/>
  <c r="BE423"/>
  <c r="BE426"/>
  <c r="BE427"/>
  <c r="BE430"/>
  <c r="BE431"/>
  <c r="BE433"/>
  <c r="BE435"/>
  <c r="BE447"/>
  <c r="BE448"/>
  <c r="BE453"/>
  <c r="BE461"/>
  <c r="BE471"/>
  <c r="BE474"/>
  <c r="BE477"/>
  <c r="J56"/>
  <c r="F59"/>
  <c r="BE122"/>
  <c r="BE132"/>
  <c r="BE137"/>
  <c r="BE138"/>
  <c r="BE141"/>
  <c r="BE142"/>
  <c r="BE160"/>
  <c r="BE163"/>
  <c r="BE165"/>
  <c r="BE167"/>
  <c r="BE178"/>
  <c r="BE180"/>
  <c r="BE185"/>
  <c r="BE188"/>
  <c r="BE197"/>
  <c r="BE201"/>
  <c r="BE207"/>
  <c r="BE212"/>
  <c r="BE218"/>
  <c r="BE224"/>
  <c r="BE232"/>
  <c r="BE237"/>
  <c r="BE238"/>
  <c r="BE247"/>
  <c r="BE250"/>
  <c r="BE256"/>
  <c r="BE258"/>
  <c r="BE272"/>
  <c r="BE273"/>
  <c r="BE278"/>
  <c r="BE281"/>
  <c r="BE283"/>
  <c r="BE293"/>
  <c r="BE299"/>
  <c r="BE301"/>
  <c r="BE302"/>
  <c r="BE304"/>
  <c r="BE311"/>
  <c r="BE312"/>
  <c r="BE314"/>
  <c r="BE317"/>
  <c r="BE328"/>
  <c r="BE333"/>
  <c r="BE346"/>
  <c r="BE348"/>
  <c r="BE353"/>
  <c r="BE362"/>
  <c r="BE365"/>
  <c r="BE369"/>
  <c r="BE371"/>
  <c r="BE379"/>
  <c r="BE392"/>
  <c r="BE397"/>
  <c r="BE402"/>
  <c r="BE403"/>
  <c r="BE405"/>
  <c r="BE411"/>
  <c r="BE424"/>
  <c r="BE429"/>
  <c r="BE440"/>
  <c r="BE442"/>
  <c r="BE449"/>
  <c r="BE451"/>
  <c r="BE452"/>
  <c r="BE454"/>
  <c r="BE459"/>
  <c r="BE462"/>
  <c r="BE464"/>
  <c r="BE465"/>
  <c r="BE466"/>
  <c r="E50"/>
  <c r="BE120"/>
  <c r="BE139"/>
  <c r="BE153"/>
  <c r="BE157"/>
  <c r="BE159"/>
  <c r="BE161"/>
  <c r="BE164"/>
  <c r="BE169"/>
  <c r="BE171"/>
  <c r="BE173"/>
  <c r="BE174"/>
  <c r="BE177"/>
  <c r="BE189"/>
  <c r="BE200"/>
  <c r="BE208"/>
  <c r="BE211"/>
  <c r="BE213"/>
  <c r="BE223"/>
  <c r="BE234"/>
  <c r="BE236"/>
  <c r="BE239"/>
  <c r="BE245"/>
  <c r="BE248"/>
  <c r="BE251"/>
  <c r="BE260"/>
  <c r="BE269"/>
  <c r="BE274"/>
  <c r="BE280"/>
  <c r="BE291"/>
  <c r="BE294"/>
  <c r="BE298"/>
  <c r="BE300"/>
  <c r="BE305"/>
  <c r="BE307"/>
  <c r="BE313"/>
  <c r="BE315"/>
  <c r="BE318"/>
  <c r="BE320"/>
  <c r="BE339"/>
  <c r="BE347"/>
  <c r="BE349"/>
  <c r="BE356"/>
  <c r="BE361"/>
  <c r="BE368"/>
  <c r="BE370"/>
  <c r="BE380"/>
  <c r="BE386"/>
  <c r="BE404"/>
  <c r="BE406"/>
  <c r="BE412"/>
  <c r="BE414"/>
  <c r="BE420"/>
  <c r="BE422"/>
  <c r="BE425"/>
  <c r="BE432"/>
  <c r="BE437"/>
  <c r="BE438"/>
  <c r="BE441"/>
  <c r="BE443"/>
  <c r="BE445"/>
  <c r="BE446"/>
  <c r="BE450"/>
  <c r="BE458"/>
  <c r="BE463"/>
  <c r="BE472"/>
  <c r="BE475"/>
  <c r="BE479"/>
  <c r="BE480"/>
  <c i="11" r="F63"/>
  <c r="BE96"/>
  <c r="BE97"/>
  <c r="BE101"/>
  <c r="BE103"/>
  <c r="J60"/>
  <c r="BE98"/>
  <c r="E80"/>
  <c r="J91"/>
  <c r="BE100"/>
  <c i="10" r="E52"/>
  <c r="J63"/>
  <c r="J90"/>
  <c r="BE99"/>
  <c r="BE101"/>
  <c r="BE105"/>
  <c r="BE111"/>
  <c r="BE113"/>
  <c r="BE118"/>
  <c r="BE121"/>
  <c r="BE110"/>
  <c r="BE115"/>
  <c r="BE126"/>
  <c r="F63"/>
  <c r="BE100"/>
  <c r="BE104"/>
  <c r="BE106"/>
  <c r="BE119"/>
  <c r="BE120"/>
  <c r="BE122"/>
  <c r="BE124"/>
  <c r="BE98"/>
  <c r="BE102"/>
  <c r="BE108"/>
  <c r="BE109"/>
  <c r="BE112"/>
  <c r="BE114"/>
  <c r="BE117"/>
  <c r="BE123"/>
  <c i="8" r="BK94"/>
  <c r="BK93"/>
  <c r="J93"/>
  <c i="9" r="E52"/>
  <c r="J90"/>
  <c r="J93"/>
  <c r="BE103"/>
  <c r="BE113"/>
  <c r="BE115"/>
  <c r="BE124"/>
  <c r="BE99"/>
  <c r="BE101"/>
  <c r="BE102"/>
  <c r="BE108"/>
  <c r="BE111"/>
  <c r="BE114"/>
  <c r="BE117"/>
  <c r="BE119"/>
  <c r="BE122"/>
  <c r="F63"/>
  <c r="BE106"/>
  <c r="BE118"/>
  <c r="BE120"/>
  <c r="BE98"/>
  <c r="BE100"/>
  <c r="BE105"/>
  <c r="BE110"/>
  <c r="BE112"/>
  <c r="BE116"/>
  <c r="BE121"/>
  <c i="8" r="J63"/>
  <c r="F90"/>
  <c r="BE96"/>
  <c r="BE107"/>
  <c r="BE112"/>
  <c r="BE113"/>
  <c r="BE114"/>
  <c r="J87"/>
  <c r="BE101"/>
  <c r="BE102"/>
  <c r="E52"/>
  <c r="BE97"/>
  <c r="BE100"/>
  <c r="BE104"/>
  <c r="BE106"/>
  <c r="BE108"/>
  <c r="BE110"/>
  <c r="BE116"/>
  <c r="BE98"/>
  <c r="BE99"/>
  <c r="BE103"/>
  <c r="BE105"/>
  <c r="BE109"/>
  <c r="BE111"/>
  <c r="BE115"/>
  <c i="6" r="J126"/>
  <c r="J71"/>
  <c i="7" r="E52"/>
  <c r="J63"/>
  <c r="J113"/>
  <c r="BE121"/>
  <c r="BE123"/>
  <c r="BE125"/>
  <c r="BE136"/>
  <c r="BE143"/>
  <c r="BE145"/>
  <c r="BE149"/>
  <c r="BE152"/>
  <c r="BE160"/>
  <c r="BE162"/>
  <c r="BE164"/>
  <c r="BE168"/>
  <c r="BE171"/>
  <c r="BE174"/>
  <c r="BE182"/>
  <c r="BE189"/>
  <c r="BE191"/>
  <c r="BE193"/>
  <c r="BE198"/>
  <c r="BE206"/>
  <c r="BE209"/>
  <c r="BE219"/>
  <c r="BE221"/>
  <c r="BE225"/>
  <c r="BE233"/>
  <c r="BE240"/>
  <c r="BE245"/>
  <c r="BE255"/>
  <c r="BE264"/>
  <c r="BE269"/>
  <c r="BE270"/>
  <c r="BE281"/>
  <c r="BE285"/>
  <c r="BE286"/>
  <c r="BE288"/>
  <c r="BE295"/>
  <c r="BE299"/>
  <c r="BE304"/>
  <c r="BE306"/>
  <c r="BE311"/>
  <c r="BE316"/>
  <c r="BE323"/>
  <c r="BE334"/>
  <c r="BE336"/>
  <c r="BE347"/>
  <c r="BE348"/>
  <c r="BE353"/>
  <c r="BE355"/>
  <c r="BE357"/>
  <c r="BE367"/>
  <c r="BE372"/>
  <c r="BE383"/>
  <c r="BE389"/>
  <c r="BE391"/>
  <c r="BE392"/>
  <c r="BE402"/>
  <c r="BE405"/>
  <c r="BE412"/>
  <c r="BE416"/>
  <c r="BE417"/>
  <c r="BE421"/>
  <c r="BE425"/>
  <c r="BE430"/>
  <c r="BE434"/>
  <c r="BE435"/>
  <c r="BE437"/>
  <c r="BE439"/>
  <c r="BE448"/>
  <c r="BE449"/>
  <c r="BE452"/>
  <c r="BE454"/>
  <c i="6" r="J125"/>
  <c r="J70"/>
  <c i="7" r="BE122"/>
  <c r="BE124"/>
  <c r="BE126"/>
  <c r="BE132"/>
  <c r="BE134"/>
  <c r="BE147"/>
  <c r="BE148"/>
  <c r="BE157"/>
  <c r="BE158"/>
  <c r="BE163"/>
  <c r="BE172"/>
  <c r="BE173"/>
  <c r="BE180"/>
  <c r="BE185"/>
  <c r="BE196"/>
  <c r="BE204"/>
  <c r="BE207"/>
  <c r="BE213"/>
  <c r="BE214"/>
  <c r="BE227"/>
  <c r="BE228"/>
  <c r="BE230"/>
  <c r="BE231"/>
  <c r="BE236"/>
  <c r="BE237"/>
  <c r="BE238"/>
  <c r="BE241"/>
  <c r="BE242"/>
  <c r="BE247"/>
  <c r="BE248"/>
  <c r="BE250"/>
  <c r="BE251"/>
  <c r="BE252"/>
  <c r="BE258"/>
  <c r="BE263"/>
  <c r="BE268"/>
  <c r="BE274"/>
  <c r="BE275"/>
  <c r="BE276"/>
  <c r="BE278"/>
  <c r="BE279"/>
  <c r="BE283"/>
  <c r="BE290"/>
  <c r="BE291"/>
  <c r="BE303"/>
  <c r="BE309"/>
  <c r="BE313"/>
  <c r="BE320"/>
  <c r="BE324"/>
  <c r="BE325"/>
  <c r="BE339"/>
  <c r="BE342"/>
  <c r="BE349"/>
  <c r="BE361"/>
  <c r="BE369"/>
  <c r="BE371"/>
  <c r="BE375"/>
  <c r="BE377"/>
  <c r="BE379"/>
  <c r="BE381"/>
  <c r="BE385"/>
  <c r="BE386"/>
  <c r="BE393"/>
  <c r="BE396"/>
  <c r="BE397"/>
  <c r="BE398"/>
  <c r="BE399"/>
  <c r="BE400"/>
  <c r="BE401"/>
  <c r="BE403"/>
  <c r="BE414"/>
  <c r="BE419"/>
  <c r="BE423"/>
  <c r="BE427"/>
  <c r="BE428"/>
  <c r="BE431"/>
  <c r="BE432"/>
  <c r="BE440"/>
  <c r="BE443"/>
  <c r="BE445"/>
  <c r="BE450"/>
  <c r="BE451"/>
  <c r="BE453"/>
  <c r="BE129"/>
  <c r="BE146"/>
  <c r="BE150"/>
  <c r="BE151"/>
  <c r="BE153"/>
  <c r="BE156"/>
  <c r="BE161"/>
  <c r="BE165"/>
  <c r="BE175"/>
  <c r="BE179"/>
  <c r="BE181"/>
  <c r="BE187"/>
  <c r="BE188"/>
  <c r="BE194"/>
  <c r="BE199"/>
  <c r="BE202"/>
  <c r="BE205"/>
  <c r="BE211"/>
  <c r="BE212"/>
  <c r="BE218"/>
  <c r="BE220"/>
  <c r="BE222"/>
  <c r="BE224"/>
  <c r="BE226"/>
  <c r="BE234"/>
  <c r="BE239"/>
  <c r="BE244"/>
  <c r="BE249"/>
  <c r="BE260"/>
  <c r="BE262"/>
  <c r="BE265"/>
  <c r="BE267"/>
  <c r="BE271"/>
  <c r="BE277"/>
  <c r="BE280"/>
  <c r="BE282"/>
  <c r="BE284"/>
  <c r="BE287"/>
  <c r="BE294"/>
  <c r="BE296"/>
  <c r="BE298"/>
  <c r="BE308"/>
  <c r="BE310"/>
  <c r="BE312"/>
  <c r="BE314"/>
  <c r="BE319"/>
  <c r="BE326"/>
  <c r="BE332"/>
  <c r="BE335"/>
  <c r="BE337"/>
  <c r="BE344"/>
  <c r="BE352"/>
  <c r="BE354"/>
  <c r="BE356"/>
  <c r="BE358"/>
  <c r="BE360"/>
  <c r="BE362"/>
  <c r="BE365"/>
  <c r="BE368"/>
  <c r="BE370"/>
  <c r="BE373"/>
  <c r="BE380"/>
  <c r="BE382"/>
  <c r="BE384"/>
  <c r="BE388"/>
  <c r="BE390"/>
  <c r="BE404"/>
  <c r="BE406"/>
  <c r="BE411"/>
  <c r="BE413"/>
  <c r="BE418"/>
  <c r="BE420"/>
  <c r="BE429"/>
  <c r="BE436"/>
  <c r="BE438"/>
  <c r="BE441"/>
  <c r="BE442"/>
  <c r="BE447"/>
  <c r="F63"/>
  <c r="BE127"/>
  <c r="BE128"/>
  <c r="BE130"/>
  <c r="BE131"/>
  <c r="BE135"/>
  <c r="BE137"/>
  <c r="BE138"/>
  <c r="BE139"/>
  <c r="BE140"/>
  <c r="BE141"/>
  <c r="BE142"/>
  <c r="BE154"/>
  <c r="BE159"/>
  <c r="BE166"/>
  <c r="BE167"/>
  <c r="BE169"/>
  <c r="BE176"/>
  <c r="BE177"/>
  <c r="BE183"/>
  <c r="BE184"/>
  <c r="BE190"/>
  <c r="BE192"/>
  <c r="BE195"/>
  <c r="BE197"/>
  <c r="BE201"/>
  <c r="BE203"/>
  <c r="BE210"/>
  <c r="BE215"/>
  <c r="BE217"/>
  <c r="BE223"/>
  <c r="BE232"/>
  <c r="BE235"/>
  <c r="BE246"/>
  <c r="BE253"/>
  <c r="BE254"/>
  <c r="BE256"/>
  <c r="BE257"/>
  <c r="BE261"/>
  <c r="BE266"/>
  <c r="BE272"/>
  <c r="BE292"/>
  <c r="BE293"/>
  <c r="BE297"/>
  <c r="BE300"/>
  <c r="BE301"/>
  <c r="BE305"/>
  <c r="BE307"/>
  <c r="BE315"/>
  <c r="BE317"/>
  <c r="BE321"/>
  <c r="BE322"/>
  <c r="BE327"/>
  <c r="BE328"/>
  <c r="BE330"/>
  <c r="BE331"/>
  <c r="BE333"/>
  <c r="BE338"/>
  <c r="BE341"/>
  <c r="BE343"/>
  <c r="BE345"/>
  <c r="BE346"/>
  <c r="BE350"/>
  <c r="BE359"/>
  <c r="BE363"/>
  <c r="BE366"/>
  <c r="BE374"/>
  <c r="BE376"/>
  <c r="BE394"/>
  <c r="BE407"/>
  <c r="BE409"/>
  <c r="BE410"/>
  <c r="BE415"/>
  <c r="BE424"/>
  <c r="BE426"/>
  <c r="BE446"/>
  <c i="5" r="J96"/>
  <c r="J65"/>
  <c i="6" r="J63"/>
  <c r="F109"/>
  <c r="BE117"/>
  <c r="BE129"/>
  <c r="BE130"/>
  <c r="BE134"/>
  <c r="BE135"/>
  <c r="BE136"/>
  <c r="BE143"/>
  <c r="BE165"/>
  <c r="BE167"/>
  <c r="BE172"/>
  <c r="BE179"/>
  <c r="BE180"/>
  <c r="BE181"/>
  <c r="BE182"/>
  <c r="BE183"/>
  <c r="BE184"/>
  <c r="BE190"/>
  <c r="BE192"/>
  <c r="BE197"/>
  <c r="BE202"/>
  <c r="BE203"/>
  <c r="BE210"/>
  <c r="BE217"/>
  <c r="BE219"/>
  <c r="BE220"/>
  <c r="BE222"/>
  <c r="BE235"/>
  <c r="BE242"/>
  <c r="BE243"/>
  <c r="BE245"/>
  <c r="BE247"/>
  <c r="BE248"/>
  <c r="E52"/>
  <c r="J106"/>
  <c r="BE116"/>
  <c r="BE119"/>
  <c r="BE128"/>
  <c r="BE132"/>
  <c r="BE140"/>
  <c r="BE144"/>
  <c r="BE146"/>
  <c r="BE148"/>
  <c r="BE152"/>
  <c r="BE155"/>
  <c r="BE158"/>
  <c r="BE163"/>
  <c r="BE171"/>
  <c r="BE177"/>
  <c r="BE187"/>
  <c r="BE196"/>
  <c r="BE201"/>
  <c r="BE207"/>
  <c r="BE209"/>
  <c r="BE212"/>
  <c r="BE214"/>
  <c r="BE224"/>
  <c r="BE226"/>
  <c r="BE233"/>
  <c r="BE238"/>
  <c r="BE239"/>
  <c r="BE241"/>
  <c r="BE246"/>
  <c r="BE250"/>
  <c r="BE115"/>
  <c r="BE120"/>
  <c r="BE123"/>
  <c r="BE127"/>
  <c r="BE131"/>
  <c r="BE139"/>
  <c r="BE145"/>
  <c r="BE147"/>
  <c r="BE157"/>
  <c r="BE164"/>
  <c r="BE170"/>
  <c r="BE174"/>
  <c r="BE176"/>
  <c r="BE186"/>
  <c r="BE189"/>
  <c r="BE200"/>
  <c r="BE206"/>
  <c r="BE208"/>
  <c r="BE215"/>
  <c r="BE228"/>
  <c r="BE231"/>
  <c r="BE244"/>
  <c r="BE114"/>
  <c r="BE118"/>
  <c r="BE121"/>
  <c r="BE124"/>
  <c r="BE133"/>
  <c r="BE137"/>
  <c r="BE138"/>
  <c r="BE141"/>
  <c r="BE142"/>
  <c r="BE149"/>
  <c r="BE153"/>
  <c r="BE154"/>
  <c r="BE156"/>
  <c r="BE159"/>
  <c r="BE161"/>
  <c r="BE166"/>
  <c r="BE169"/>
  <c r="BE175"/>
  <c r="BE178"/>
  <c r="BE188"/>
  <c r="BE191"/>
  <c r="BE194"/>
  <c r="BE195"/>
  <c r="BE199"/>
  <c r="BE205"/>
  <c r="BE216"/>
  <c r="BE221"/>
  <c r="BE223"/>
  <c r="BE225"/>
  <c r="BE227"/>
  <c r="BE229"/>
  <c r="BE232"/>
  <c r="BE234"/>
  <c r="BE240"/>
  <c i="4" r="BK93"/>
  <c r="J93"/>
  <c r="J64"/>
  <c i="5" r="E50"/>
  <c r="J59"/>
  <c r="J88"/>
  <c r="F91"/>
  <c r="BE106"/>
  <c r="BE111"/>
  <c r="BE113"/>
  <c r="BE115"/>
  <c r="BE116"/>
  <c r="BE127"/>
  <c r="BE130"/>
  <c r="BE139"/>
  <c r="BE143"/>
  <c r="BE145"/>
  <c r="BE147"/>
  <c r="BE162"/>
  <c r="BE163"/>
  <c r="BE164"/>
  <c r="BE165"/>
  <c r="BE168"/>
  <c r="BE179"/>
  <c r="BE180"/>
  <c r="BE185"/>
  <c r="BE191"/>
  <c r="BE194"/>
  <c r="BE195"/>
  <c r="BE197"/>
  <c r="BE202"/>
  <c r="BE210"/>
  <c r="BE215"/>
  <c r="BE218"/>
  <c r="BE224"/>
  <c r="BE226"/>
  <c r="BE227"/>
  <c r="BE230"/>
  <c r="BE231"/>
  <c r="BE232"/>
  <c r="BE239"/>
  <c r="BE240"/>
  <c r="BE251"/>
  <c r="BE254"/>
  <c r="BE255"/>
  <c r="BE261"/>
  <c r="BE262"/>
  <c r="BE97"/>
  <c r="BE103"/>
  <c r="BE104"/>
  <c r="BE107"/>
  <c r="BE117"/>
  <c r="BE118"/>
  <c r="BE122"/>
  <c r="BE125"/>
  <c r="BE132"/>
  <c r="BE133"/>
  <c r="BE134"/>
  <c r="BE137"/>
  <c r="BE138"/>
  <c r="BE141"/>
  <c r="BE150"/>
  <c r="BE151"/>
  <c r="BE157"/>
  <c r="BE158"/>
  <c r="BE159"/>
  <c r="BE167"/>
  <c r="BE171"/>
  <c r="BE174"/>
  <c r="BE175"/>
  <c r="BE176"/>
  <c r="BE183"/>
  <c r="BE189"/>
  <c r="BE200"/>
  <c r="BE207"/>
  <c r="BE213"/>
  <c r="BE216"/>
  <c r="BE217"/>
  <c r="BE219"/>
  <c r="BE225"/>
  <c r="BE237"/>
  <c r="BE238"/>
  <c r="BE242"/>
  <c r="BE247"/>
  <c r="BE259"/>
  <c r="BE265"/>
  <c r="BE266"/>
  <c r="BE268"/>
  <c r="BE98"/>
  <c r="BE100"/>
  <c r="BE102"/>
  <c r="BE109"/>
  <c r="BE120"/>
  <c r="BE123"/>
  <c r="BE129"/>
  <c r="BE140"/>
  <c r="BE142"/>
  <c r="BE144"/>
  <c r="BE146"/>
  <c r="BE149"/>
  <c r="BE152"/>
  <c r="BE154"/>
  <c r="BE156"/>
  <c r="BE160"/>
  <c r="BE166"/>
  <c r="BE169"/>
  <c r="BE173"/>
  <c r="BE178"/>
  <c r="BE182"/>
  <c r="BE187"/>
  <c r="BE192"/>
  <c r="BE199"/>
  <c r="BE201"/>
  <c r="BE204"/>
  <c r="BE206"/>
  <c r="BE209"/>
  <c r="BE211"/>
  <c r="BE221"/>
  <c r="BE228"/>
  <c r="BE234"/>
  <c r="BE236"/>
  <c r="BE241"/>
  <c r="BE245"/>
  <c r="BE246"/>
  <c r="BE248"/>
  <c r="BE252"/>
  <c r="BE257"/>
  <c r="BE260"/>
  <c r="BE264"/>
  <c r="BE270"/>
  <c r="BE272"/>
  <c r="BE99"/>
  <c r="BE101"/>
  <c r="BE105"/>
  <c r="BE108"/>
  <c r="BE110"/>
  <c r="BE114"/>
  <c r="BE119"/>
  <c r="BE121"/>
  <c r="BE124"/>
  <c r="BE128"/>
  <c r="BE131"/>
  <c r="BE135"/>
  <c r="BE136"/>
  <c r="BE148"/>
  <c r="BE153"/>
  <c r="BE155"/>
  <c r="BE161"/>
  <c r="BE170"/>
  <c r="BE172"/>
  <c r="BE181"/>
  <c r="BE184"/>
  <c r="BE186"/>
  <c r="BE188"/>
  <c r="BE193"/>
  <c r="BE196"/>
  <c r="BE198"/>
  <c r="BE203"/>
  <c r="BE205"/>
  <c r="BE208"/>
  <c r="BE212"/>
  <c r="BE214"/>
  <c r="BE220"/>
  <c r="BE222"/>
  <c r="BE223"/>
  <c r="BE229"/>
  <c r="BE233"/>
  <c r="BE235"/>
  <c r="BE244"/>
  <c r="BE249"/>
  <c r="BE250"/>
  <c r="BE253"/>
  <c r="BE256"/>
  <c r="BE258"/>
  <c r="BE263"/>
  <c r="BE267"/>
  <c i="4" r="E50"/>
  <c r="J56"/>
  <c r="J89"/>
  <c r="BE98"/>
  <c r="BE104"/>
  <c r="BE105"/>
  <c r="BE106"/>
  <c r="BE109"/>
  <c r="BE112"/>
  <c r="BE113"/>
  <c r="BE114"/>
  <c r="BE115"/>
  <c r="BE125"/>
  <c r="BE126"/>
  <c r="BE128"/>
  <c r="BE136"/>
  <c r="BE146"/>
  <c r="BE147"/>
  <c r="BE151"/>
  <c r="BE156"/>
  <c r="BE157"/>
  <c r="BE160"/>
  <c r="BE161"/>
  <c r="BE165"/>
  <c r="BE173"/>
  <c r="BE174"/>
  <c r="BE179"/>
  <c r="BE180"/>
  <c r="BE185"/>
  <c r="BE193"/>
  <c r="BE196"/>
  <c r="BE197"/>
  <c r="BE203"/>
  <c r="BE211"/>
  <c r="BE214"/>
  <c r="BE217"/>
  <c r="BE218"/>
  <c r="BE221"/>
  <c r="BE229"/>
  <c r="BE241"/>
  <c r="BE249"/>
  <c r="BE250"/>
  <c r="BE257"/>
  <c r="BE264"/>
  <c r="BE267"/>
  <c r="BE272"/>
  <c r="BE273"/>
  <c r="BE276"/>
  <c r="F59"/>
  <c r="BE101"/>
  <c r="BE107"/>
  <c r="BE117"/>
  <c r="BE118"/>
  <c r="BE119"/>
  <c r="BE121"/>
  <c r="BE124"/>
  <c r="BE130"/>
  <c r="BE131"/>
  <c r="BE142"/>
  <c r="BE143"/>
  <c r="BE148"/>
  <c r="BE168"/>
  <c r="BE169"/>
  <c r="BE171"/>
  <c r="BE177"/>
  <c r="BE178"/>
  <c r="BE189"/>
  <c r="BE190"/>
  <c r="BE195"/>
  <c r="BE202"/>
  <c r="BE226"/>
  <c r="BE230"/>
  <c r="BE232"/>
  <c r="BE237"/>
  <c r="BE238"/>
  <c r="BE242"/>
  <c r="BE243"/>
  <c r="BE244"/>
  <c r="BE253"/>
  <c r="BE259"/>
  <c r="BE260"/>
  <c r="BE269"/>
  <c r="BE271"/>
  <c r="BE281"/>
  <c r="BE282"/>
  <c r="BE96"/>
  <c r="BE100"/>
  <c r="BE102"/>
  <c r="BE110"/>
  <c r="BE123"/>
  <c r="BE127"/>
  <c r="BE129"/>
  <c r="BE133"/>
  <c r="BE135"/>
  <c r="BE138"/>
  <c r="BE140"/>
  <c r="BE145"/>
  <c r="BE150"/>
  <c r="BE153"/>
  <c r="BE155"/>
  <c r="BE158"/>
  <c r="BE163"/>
  <c r="BE167"/>
  <c r="BE170"/>
  <c r="BE176"/>
  <c r="BE182"/>
  <c r="BE184"/>
  <c r="BE187"/>
  <c r="BE199"/>
  <c r="BE200"/>
  <c r="BE205"/>
  <c r="BE208"/>
  <c r="BE210"/>
  <c r="BE212"/>
  <c r="BE216"/>
  <c r="BE220"/>
  <c r="BE222"/>
  <c r="BE223"/>
  <c r="BE225"/>
  <c r="BE227"/>
  <c r="BE234"/>
  <c r="BE236"/>
  <c r="BE239"/>
  <c r="BE245"/>
  <c r="BE248"/>
  <c r="BE252"/>
  <c r="BE254"/>
  <c r="BE256"/>
  <c r="BE262"/>
  <c r="BE266"/>
  <c r="BE268"/>
  <c r="BE274"/>
  <c r="BE277"/>
  <c r="BE280"/>
  <c r="BE95"/>
  <c r="BE97"/>
  <c r="BE99"/>
  <c r="BE103"/>
  <c r="BE111"/>
  <c r="BE122"/>
  <c r="BE132"/>
  <c r="BE134"/>
  <c r="BE137"/>
  <c r="BE139"/>
  <c r="BE141"/>
  <c r="BE144"/>
  <c r="BE149"/>
  <c r="BE152"/>
  <c r="BE154"/>
  <c r="BE159"/>
  <c r="BE162"/>
  <c r="BE164"/>
  <c r="BE172"/>
  <c r="BE175"/>
  <c r="BE181"/>
  <c r="BE183"/>
  <c r="BE186"/>
  <c r="BE188"/>
  <c r="BE191"/>
  <c r="BE192"/>
  <c r="BE194"/>
  <c r="BE198"/>
  <c r="BE201"/>
  <c r="BE204"/>
  <c r="BE206"/>
  <c r="BE207"/>
  <c r="BE209"/>
  <c r="BE213"/>
  <c r="BE215"/>
  <c r="BE219"/>
  <c r="BE224"/>
  <c r="BE228"/>
  <c r="BE233"/>
  <c r="BE235"/>
  <c r="BE240"/>
  <c r="BE246"/>
  <c r="BE247"/>
  <c r="BE251"/>
  <c r="BE255"/>
  <c r="BE258"/>
  <c r="BE261"/>
  <c r="BE263"/>
  <c r="BE265"/>
  <c r="BE270"/>
  <c r="BE275"/>
  <c r="BE278"/>
  <c r="BE279"/>
  <c i="3" r="J56"/>
  <c r="BE157"/>
  <c r="BE244"/>
  <c r="BE253"/>
  <c r="BE269"/>
  <c r="BE277"/>
  <c r="BE312"/>
  <c r="BE316"/>
  <c r="BE323"/>
  <c r="BE338"/>
  <c r="BE366"/>
  <c r="BE373"/>
  <c r="BE388"/>
  <c r="BE398"/>
  <c r="BE408"/>
  <c r="BE478"/>
  <c r="BE507"/>
  <c r="BE613"/>
  <c r="BE625"/>
  <c r="BE659"/>
  <c r="BE667"/>
  <c r="BE722"/>
  <c r="BE737"/>
  <c r="BE755"/>
  <c r="BE935"/>
  <c r="BE970"/>
  <c r="BE998"/>
  <c r="BE1041"/>
  <c r="BE1058"/>
  <c r="BE1071"/>
  <c r="BE1095"/>
  <c r="BE1097"/>
  <c r="BE1146"/>
  <c r="BE1181"/>
  <c r="BE1264"/>
  <c r="BE1326"/>
  <c r="BE1331"/>
  <c r="BE1340"/>
  <c r="BE1343"/>
  <c r="BE1344"/>
  <c r="BE1347"/>
  <c r="BE1351"/>
  <c r="BE1353"/>
  <c r="BE1449"/>
  <c r="BE1735"/>
  <c r="BE1792"/>
  <c r="BE1813"/>
  <c r="BE1824"/>
  <c r="BE1985"/>
  <c r="BE2004"/>
  <c r="BE2020"/>
  <c r="BE2051"/>
  <c r="BE2151"/>
  <c r="BE2191"/>
  <c r="BE2193"/>
  <c r="BE2197"/>
  <c r="BE2229"/>
  <c r="BE2315"/>
  <c r="BE2369"/>
  <c r="BE2376"/>
  <c r="BE2386"/>
  <c r="BE2486"/>
  <c r="BE2500"/>
  <c r="BE2532"/>
  <c r="BE2540"/>
  <c r="BE2545"/>
  <c r="BE2565"/>
  <c r="BE2598"/>
  <c r="BE2704"/>
  <c r="BE2718"/>
  <c r="BE2720"/>
  <c r="BE2757"/>
  <c r="BE2771"/>
  <c r="BE2877"/>
  <c r="BE2932"/>
  <c r="BE2966"/>
  <c r="BE2987"/>
  <c r="BE3045"/>
  <c r="BE3048"/>
  <c r="BE3132"/>
  <c r="BE3158"/>
  <c r="BE3159"/>
  <c r="BE3163"/>
  <c r="BE3292"/>
  <c r="BE3298"/>
  <c r="BE3310"/>
  <c r="BE3319"/>
  <c r="BE3320"/>
  <c r="BE3321"/>
  <c r="BE3326"/>
  <c r="BE3330"/>
  <c r="BE3331"/>
  <c r="BE3333"/>
  <c r="BE3337"/>
  <c r="BE3341"/>
  <c r="BE3344"/>
  <c r="BE3348"/>
  <c r="BE3351"/>
  <c r="BE3360"/>
  <c r="BE3387"/>
  <c r="BE3482"/>
  <c r="BE3517"/>
  <c r="BE3526"/>
  <c r="BE3553"/>
  <c r="BE3558"/>
  <c r="BE3570"/>
  <c r="BE3574"/>
  <c r="BE3578"/>
  <c r="BE3584"/>
  <c r="BE3587"/>
  <c r="BE3589"/>
  <c r="BE3595"/>
  <c r="BE3597"/>
  <c r="BE3599"/>
  <c r="BE3601"/>
  <c r="BE3604"/>
  <c r="BE3606"/>
  <c r="BE3609"/>
  <c r="BE3611"/>
  <c r="BE3613"/>
  <c r="BE3615"/>
  <c r="BE3618"/>
  <c r="BE3620"/>
  <c r="BE3622"/>
  <c r="BE3625"/>
  <c r="BE3627"/>
  <c r="BE3629"/>
  <c r="BE3744"/>
  <c r="BE3753"/>
  <c r="BE3759"/>
  <c r="BE3761"/>
  <c r="BE3765"/>
  <c r="BE3769"/>
  <c r="BE3772"/>
  <c r="BE3774"/>
  <c r="BE3776"/>
  <c r="BE3780"/>
  <c r="BE3783"/>
  <c r="BE3790"/>
  <c r="BE3799"/>
  <c r="BE3806"/>
  <c r="BE3810"/>
  <c r="BE3817"/>
  <c r="BE3821"/>
  <c r="BE3823"/>
  <c r="BE3825"/>
  <c r="BE3827"/>
  <c r="BE3828"/>
  <c r="BE3831"/>
  <c r="BE3835"/>
  <c r="BE3837"/>
  <c r="BE3841"/>
  <c r="BE3842"/>
  <c r="BE3846"/>
  <c r="BE3847"/>
  <c r="BE3850"/>
  <c r="BE3911"/>
  <c r="BE3972"/>
  <c r="BE3974"/>
  <c r="BE3993"/>
  <c r="BE3994"/>
  <c r="BE4046"/>
  <c r="BE4048"/>
  <c r="BE4103"/>
  <c r="BE4106"/>
  <c r="BE4120"/>
  <c r="BE4136"/>
  <c r="BE4142"/>
  <c r="BE4168"/>
  <c r="BE4175"/>
  <c r="BE4182"/>
  <c r="BE4190"/>
  <c r="BE4323"/>
  <c r="BE4325"/>
  <c r="E50"/>
  <c r="J59"/>
  <c r="BE139"/>
  <c r="BE218"/>
  <c r="BE240"/>
  <c r="BE302"/>
  <c r="BE379"/>
  <c r="BE404"/>
  <c r="BE441"/>
  <c r="BE499"/>
  <c r="BE534"/>
  <c r="BE589"/>
  <c r="BE619"/>
  <c r="BE635"/>
  <c r="BE657"/>
  <c r="BE726"/>
  <c r="BE814"/>
  <c r="BE951"/>
  <c r="BE978"/>
  <c r="BE1007"/>
  <c r="BE1018"/>
  <c r="BE1030"/>
  <c r="BE1066"/>
  <c r="BE1085"/>
  <c r="BE1109"/>
  <c r="BE1130"/>
  <c r="BE1152"/>
  <c r="BE1239"/>
  <c r="BE1332"/>
  <c r="BE1335"/>
  <c r="BE1342"/>
  <c r="BE1345"/>
  <c r="BE1349"/>
  <c r="BE1350"/>
  <c r="BE1693"/>
  <c r="BE1724"/>
  <c r="BE1737"/>
  <c r="BE1750"/>
  <c r="BE1762"/>
  <c r="BE1775"/>
  <c r="BE1780"/>
  <c r="BE1784"/>
  <c r="BE1788"/>
  <c r="BE1828"/>
  <c r="BE1977"/>
  <c r="BE1996"/>
  <c r="BE2018"/>
  <c r="BE2024"/>
  <c r="BE2039"/>
  <c r="BE2145"/>
  <c r="BE2356"/>
  <c r="BE2425"/>
  <c r="BE2463"/>
  <c r="BE2493"/>
  <c r="BE2496"/>
  <c r="BE2515"/>
  <c r="BE2520"/>
  <c r="BE2543"/>
  <c r="BE2547"/>
  <c r="BE2549"/>
  <c r="BE2556"/>
  <c r="BE2571"/>
  <c r="BE2594"/>
  <c r="BE2706"/>
  <c r="BE2728"/>
  <c r="BE2737"/>
  <c r="BE2820"/>
  <c r="BE2894"/>
  <c r="BE2930"/>
  <c r="BE2938"/>
  <c r="BE2945"/>
  <c r="BE2977"/>
  <c r="BE2983"/>
  <c r="BE2984"/>
  <c r="BE2991"/>
  <c r="BE2995"/>
  <c r="BE2998"/>
  <c r="BE3039"/>
  <c r="BE3050"/>
  <c r="BE3134"/>
  <c r="BE3285"/>
  <c r="BE3318"/>
  <c r="BE3322"/>
  <c r="BE3324"/>
  <c r="BE3329"/>
  <c r="BE3332"/>
  <c r="BE3336"/>
  <c r="BE3343"/>
  <c r="BE3347"/>
  <c r="BE3352"/>
  <c r="BE3353"/>
  <c r="BE3356"/>
  <c r="BE3358"/>
  <c r="BE3370"/>
  <c r="BE3380"/>
  <c r="BE3442"/>
  <c r="BE3459"/>
  <c r="BE3559"/>
  <c r="BE3560"/>
  <c r="BE3561"/>
  <c r="BE3562"/>
  <c r="BE3565"/>
  <c r="BE3568"/>
  <c r="BE3569"/>
  <c r="BE3571"/>
  <c r="BE3572"/>
  <c r="BE3577"/>
  <c r="BE3579"/>
  <c r="BE3586"/>
  <c r="BE3596"/>
  <c r="BE3598"/>
  <c r="BE3617"/>
  <c r="BE3621"/>
  <c r="BE3624"/>
  <c r="BE3626"/>
  <c r="BE3628"/>
  <c r="BE3630"/>
  <c r="BE3632"/>
  <c r="BE153"/>
  <c r="BE194"/>
  <c r="BE236"/>
  <c r="BE248"/>
  <c r="BE251"/>
  <c r="BE258"/>
  <c r="BE288"/>
  <c r="BE306"/>
  <c r="BE320"/>
  <c r="BE331"/>
  <c r="BE394"/>
  <c r="BE411"/>
  <c r="BE468"/>
  <c r="BE621"/>
  <c r="BE663"/>
  <c r="BE677"/>
  <c r="BE687"/>
  <c r="BE708"/>
  <c r="BE721"/>
  <c r="BE735"/>
  <c r="BE744"/>
  <c r="BE818"/>
  <c r="BE931"/>
  <c r="BE957"/>
  <c r="BE972"/>
  <c r="BE1022"/>
  <c r="BE1049"/>
  <c r="BE1075"/>
  <c r="BE1116"/>
  <c r="BE1148"/>
  <c r="BE1156"/>
  <c r="BE1253"/>
  <c r="BE1276"/>
  <c r="BE1312"/>
  <c r="BE1324"/>
  <c r="BE1329"/>
  <c r="BE1334"/>
  <c r="BE1336"/>
  <c r="BE1338"/>
  <c r="BE1346"/>
  <c r="BE1348"/>
  <c r="BE1355"/>
  <c r="BE1357"/>
  <c r="BE1582"/>
  <c r="BE1584"/>
  <c r="BE1741"/>
  <c r="BE1771"/>
  <c r="BE1782"/>
  <c r="BE1796"/>
  <c r="BE1832"/>
  <c r="BE1992"/>
  <c r="BE2227"/>
  <c r="BE2299"/>
  <c r="BE2302"/>
  <c r="BE2358"/>
  <c r="BE2372"/>
  <c r="BE2457"/>
  <c r="BE2462"/>
  <c r="BE2464"/>
  <c r="BE2475"/>
  <c r="BE2501"/>
  <c r="BE2518"/>
  <c r="BE2570"/>
  <c r="BE2672"/>
  <c r="BE2699"/>
  <c r="BE2710"/>
  <c r="BE2756"/>
  <c r="BE2766"/>
  <c r="BE2768"/>
  <c r="BE2889"/>
  <c r="BE2890"/>
  <c r="BE2896"/>
  <c r="BE2936"/>
  <c r="BE2950"/>
  <c r="BE2964"/>
  <c r="BE2986"/>
  <c r="BE3036"/>
  <c r="BE3133"/>
  <c r="BE3244"/>
  <c r="BE3247"/>
  <c r="BE3289"/>
  <c r="BE3296"/>
  <c r="BE3300"/>
  <c r="BE3303"/>
  <c r="BE3317"/>
  <c r="BE3323"/>
  <c r="BE3327"/>
  <c r="BE3335"/>
  <c r="BE3340"/>
  <c r="BE3346"/>
  <c r="BE3350"/>
  <c r="BE3359"/>
  <c r="BE3361"/>
  <c r="BE3362"/>
  <c r="BE3363"/>
  <c r="BE3364"/>
  <c r="BE3365"/>
  <c r="BE3366"/>
  <c r="BE3367"/>
  <c r="BE3368"/>
  <c r="BE3391"/>
  <c r="BE3395"/>
  <c r="BE3424"/>
  <c r="BE3438"/>
  <c r="BE3510"/>
  <c r="BE3530"/>
  <c r="BE3540"/>
  <c r="BE3544"/>
  <c r="BE3545"/>
  <c r="BE3548"/>
  <c r="BE3551"/>
  <c r="BE3552"/>
  <c r="BE3554"/>
  <c r="BE3555"/>
  <c r="BE3557"/>
  <c r="BE3564"/>
  <c r="BE3566"/>
  <c r="BE3573"/>
  <c r="BE3575"/>
  <c r="BE3576"/>
  <c r="BE3582"/>
  <c r="BE3585"/>
  <c r="BE3588"/>
  <c r="BE3590"/>
  <c r="BE3592"/>
  <c r="BE3593"/>
  <c r="BE3603"/>
  <c r="BE3607"/>
  <c r="BE3746"/>
  <c r="F59"/>
  <c r="BE117"/>
  <c r="BE227"/>
  <c r="BE246"/>
  <c r="BE249"/>
  <c r="BE295"/>
  <c r="BE308"/>
  <c r="BE354"/>
  <c r="BE390"/>
  <c r="BE403"/>
  <c r="BE405"/>
  <c r="BE420"/>
  <c r="BE472"/>
  <c r="BE501"/>
  <c r="BE615"/>
  <c r="BE646"/>
  <c r="BE673"/>
  <c r="BE728"/>
  <c r="BE862"/>
  <c r="BE939"/>
  <c r="BE976"/>
  <c r="BE982"/>
  <c r="BE1101"/>
  <c r="BE1243"/>
  <c r="BE1325"/>
  <c r="BE1327"/>
  <c r="BE1328"/>
  <c r="BE1330"/>
  <c r="BE1333"/>
  <c r="BE1337"/>
  <c r="BE1339"/>
  <c r="BE1341"/>
  <c r="BE1352"/>
  <c r="BE1354"/>
  <c r="BE1695"/>
  <c r="BE1706"/>
  <c r="BE1713"/>
  <c r="BE1753"/>
  <c r="BE1760"/>
  <c r="BE1777"/>
  <c r="BE2000"/>
  <c r="BE2028"/>
  <c r="BE2053"/>
  <c r="BE2142"/>
  <c r="BE2189"/>
  <c r="BE2199"/>
  <c r="BE2305"/>
  <c r="BE2325"/>
  <c r="BE2381"/>
  <c r="BE2391"/>
  <c r="BE2465"/>
  <c r="BE2485"/>
  <c r="BE2494"/>
  <c r="BE2502"/>
  <c r="BE2527"/>
  <c r="BE2530"/>
  <c r="BE2586"/>
  <c r="BE2589"/>
  <c r="BE2591"/>
  <c r="BE2645"/>
  <c r="BE2697"/>
  <c r="BE2752"/>
  <c r="BE2871"/>
  <c r="BE2873"/>
  <c r="BE2879"/>
  <c r="BE2888"/>
  <c r="BE2947"/>
  <c r="BE2949"/>
  <c r="BE2979"/>
  <c r="BE2992"/>
  <c r="BE3032"/>
  <c r="BE3042"/>
  <c r="BE3175"/>
  <c r="BE3177"/>
  <c r="BE3242"/>
  <c r="BE3249"/>
  <c r="BE3287"/>
  <c r="BE3311"/>
  <c r="BE3314"/>
  <c r="BE3325"/>
  <c r="BE3328"/>
  <c r="BE3334"/>
  <c r="BE3338"/>
  <c r="BE3339"/>
  <c r="BE3342"/>
  <c r="BE3345"/>
  <c r="BE3349"/>
  <c r="BE3354"/>
  <c r="BE3355"/>
  <c r="BE3357"/>
  <c r="BE3383"/>
  <c r="BE3446"/>
  <c r="BE3460"/>
  <c r="BE3496"/>
  <c r="BE3513"/>
  <c r="BE3520"/>
  <c r="BE3536"/>
  <c r="BE3556"/>
  <c r="BE3563"/>
  <c r="BE3567"/>
  <c r="BE3580"/>
  <c r="BE3581"/>
  <c r="BE3583"/>
  <c r="BE3591"/>
  <c r="BE3594"/>
  <c r="BE3600"/>
  <c r="BE3602"/>
  <c r="BE3605"/>
  <c r="BE3608"/>
  <c r="BE3610"/>
  <c r="BE3612"/>
  <c r="BE3614"/>
  <c r="BE3619"/>
  <c r="BE3623"/>
  <c r="BE3712"/>
  <c r="BE3755"/>
  <c i="2" r="BE105"/>
  <c r="BE117"/>
  <c r="BE125"/>
  <c r="BE131"/>
  <c r="BE140"/>
  <c r="BE147"/>
  <c r="BE178"/>
  <c r="BE180"/>
  <c r="BE193"/>
  <c r="BE246"/>
  <c r="BE254"/>
  <c r="BE280"/>
  <c r="BE289"/>
  <c r="BE298"/>
  <c r="BE320"/>
  <c r="J52"/>
  <c r="J55"/>
  <c r="F81"/>
  <c r="BE87"/>
  <c r="BE90"/>
  <c r="BE94"/>
  <c r="BE109"/>
  <c r="BE119"/>
  <c r="BE121"/>
  <c r="BE123"/>
  <c r="BE138"/>
  <c r="BE144"/>
  <c r="BE156"/>
  <c r="BE163"/>
  <c r="BE165"/>
  <c r="BE183"/>
  <c r="BE208"/>
  <c r="BE224"/>
  <c r="BE250"/>
  <c r="BE304"/>
  <c r="BE310"/>
  <c r="BE313"/>
  <c r="E74"/>
  <c r="BE127"/>
  <c r="BE134"/>
  <c r="BE142"/>
  <c r="BE179"/>
  <c r="BE185"/>
  <c r="BE195"/>
  <c r="BE256"/>
  <c r="BE92"/>
  <c r="BE96"/>
  <c r="BE98"/>
  <c r="BE101"/>
  <c r="BE112"/>
  <c r="BE129"/>
  <c r="BE136"/>
  <c r="BE176"/>
  <c r="BE177"/>
  <c r="BE181"/>
  <c r="BE189"/>
  <c r="BE199"/>
  <c i="3" r="F39"/>
  <c i="1" r="BD57"/>
  <c i="13" r="J36"/>
  <c i="1" r="AW68"/>
  <c i="14" r="F38"/>
  <c i="1" r="BC69"/>
  <c i="15" r="F37"/>
  <c i="1" r="BB70"/>
  <c i="16" r="F38"/>
  <c i="1" r="BC71"/>
  <c i="22" r="F35"/>
  <c i="1" r="BB77"/>
  <c i="5" r="J36"/>
  <c i="1" r="AW59"/>
  <c i="7" r="F39"/>
  <c i="1" r="BB62"/>
  <c i="14" r="J36"/>
  <c i="1" r="AW69"/>
  <c i="14" r="F37"/>
  <c i="1" r="BB69"/>
  <c i="15" r="F38"/>
  <c i="1" r="BC70"/>
  <c i="16" r="F37"/>
  <c i="1" r="BB71"/>
  <c i="17" r="F38"/>
  <c i="1" r="BC72"/>
  <c i="17" r="F37"/>
  <c i="1" r="BB72"/>
  <c i="18" r="F38"/>
  <c i="1" r="BC73"/>
  <c i="20" r="F39"/>
  <c i="1" r="BD75"/>
  <c i="23" r="J34"/>
  <c i="1" r="AW78"/>
  <c i="2" r="J34"/>
  <c i="1" r="AW55"/>
  <c i="4" r="F36"/>
  <c i="1" r="BA58"/>
  <c i="5" r="F37"/>
  <c i="1" r="BB59"/>
  <c i="6" r="J38"/>
  <c i="1" r="AW61"/>
  <c i="6" r="F39"/>
  <c i="1" r="BB61"/>
  <c i="9" r="F39"/>
  <c i="1" r="BB64"/>
  <c i="10" r="F39"/>
  <c i="1" r="BB65"/>
  <c i="11" r="F38"/>
  <c i="1" r="BA66"/>
  <c i="11" r="F41"/>
  <c i="1" r="BD66"/>
  <c i="12" r="F36"/>
  <c i="1" r="BA67"/>
  <c i="13" r="F38"/>
  <c i="1" r="BC68"/>
  <c i="13" r="F39"/>
  <c i="1" r="BD68"/>
  <c i="14" r="F36"/>
  <c i="1" r="BA69"/>
  <c i="15" r="F36"/>
  <c i="1" r="BA70"/>
  <c i="15" r="F39"/>
  <c i="1" r="BD70"/>
  <c i="17" r="F39"/>
  <c i="1" r="BD72"/>
  <c i="19" r="F37"/>
  <c i="1" r="BB74"/>
  <c i="23" r="F34"/>
  <c i="1" r="BA78"/>
  <c i="23" r="F37"/>
  <c i="1" r="BD78"/>
  <c i="2" r="F35"/>
  <c i="1" r="BB55"/>
  <c i="17" r="J36"/>
  <c i="1" r="AW72"/>
  <c i="18" r="F37"/>
  <c i="1" r="BB73"/>
  <c i="18" r="F39"/>
  <c i="1" r="BD73"/>
  <c i="19" r="F38"/>
  <c i="1" r="BC74"/>
  <c i="20" r="F37"/>
  <c i="1" r="BB75"/>
  <c i="21" r="F38"/>
  <c i="1" r="BC76"/>
  <c i="22" r="F37"/>
  <c i="1" r="BD77"/>
  <c i="2" r="F34"/>
  <c i="1" r="BA55"/>
  <c i="4" r="F39"/>
  <c i="1" r="BD58"/>
  <c i="4" r="F38"/>
  <c i="1" r="BC58"/>
  <c i="5" r="F39"/>
  <c i="1" r="BD59"/>
  <c i="6" r="F40"/>
  <c i="1" r="BC61"/>
  <c i="7" r="J38"/>
  <c i="1" r="AW62"/>
  <c i="8" r="F38"/>
  <c i="1" r="BA63"/>
  <c i="8" r="F40"/>
  <c i="1" r="BC63"/>
  <c i="8" r="F39"/>
  <c i="1" r="BB63"/>
  <c i="8" r="J38"/>
  <c i="1" r="AW63"/>
  <c i="8" r="F41"/>
  <c i="1" r="BD63"/>
  <c i="9" r="F38"/>
  <c i="1" r="BA64"/>
  <c i="9" r="F40"/>
  <c i="1" r="BC64"/>
  <c i="9" r="F41"/>
  <c i="1" r="BD64"/>
  <c i="9" r="J38"/>
  <c i="1" r="AW64"/>
  <c i="8" r="J34"/>
  <c i="10" r="J38"/>
  <c i="1" r="AW65"/>
  <c i="10" r="F41"/>
  <c i="1" r="BD65"/>
  <c i="11" r="J38"/>
  <c i="1" r="AW66"/>
  <c i="12" r="F37"/>
  <c i="1" r="BB67"/>
  <c i="14" r="F39"/>
  <c i="1" r="BD69"/>
  <c i="16" r="F39"/>
  <c i="1" r="BD71"/>
  <c i="21" r="J36"/>
  <c i="1" r="AW76"/>
  <c i="4" r="J36"/>
  <c i="1" r="AW58"/>
  <c i="6" r="F38"/>
  <c i="1" r="BA61"/>
  <c i="7" r="F41"/>
  <c i="1" r="BD62"/>
  <c i="12" r="F38"/>
  <c i="1" r="BC67"/>
  <c i="21" r="F37"/>
  <c i="1" r="BB76"/>
  <c i="4" r="F37"/>
  <c i="1" r="BB58"/>
  <c i="5" r="F38"/>
  <c i="1" r="BC59"/>
  <c i="7" r="F38"/>
  <c i="1" r="BA62"/>
  <c i="7" r="F40"/>
  <c i="1" r="BC62"/>
  <c i="16" r="F36"/>
  <c i="1" r="BA71"/>
  <c i="17" r="F36"/>
  <c i="1" r="BA72"/>
  <c i="18" r="F36"/>
  <c i="1" r="BA73"/>
  <c i="20" r="J36"/>
  <c i="1" r="AW75"/>
  <c i="21" r="F36"/>
  <c i="1" r="BA76"/>
  <c i="22" r="F36"/>
  <c i="1" r="BC77"/>
  <c i="23" r="J30"/>
  <c i="3" r="F38"/>
  <c i="1" r="BC57"/>
  <c i="12" r="J36"/>
  <c i="1" r="AW67"/>
  <c i="20" r="F36"/>
  <c i="1" r="BA75"/>
  <c i="23" r="F35"/>
  <c i="1" r="BB78"/>
  <c i="3" r="F36"/>
  <c i="1" r="BA57"/>
  <c i="2" r="F36"/>
  <c i="1" r="BC55"/>
  <c i="16" r="J36"/>
  <c i="1" r="AW71"/>
  <c i="19" r="F39"/>
  <c i="1" r="BD74"/>
  <c i="21" r="F39"/>
  <c i="1" r="BD76"/>
  <c i="22" r="F34"/>
  <c i="1" r="BA77"/>
  <c r="AS56"/>
  <c r="AS54"/>
  <c i="3" r="F37"/>
  <c i="1" r="BB57"/>
  <c i="13" r="F36"/>
  <c i="1" r="BA68"/>
  <c i="13" r="F37"/>
  <c i="1" r="BB68"/>
  <c i="15" r="J36"/>
  <c i="1" r="AW70"/>
  <c i="18" r="J36"/>
  <c i="1" r="AW73"/>
  <c i="19" r="F36"/>
  <c i="1" r="BA74"/>
  <c i="23" r="F36"/>
  <c i="1" r="BC78"/>
  <c i="2" r="F37"/>
  <c i="1" r="BD55"/>
  <c i="5" r="F36"/>
  <c i="1" r="BA59"/>
  <c i="6" r="F41"/>
  <c i="1" r="BD61"/>
  <c i="10" r="F40"/>
  <c i="1" r="BC65"/>
  <c i="10" r="F38"/>
  <c i="1" r="BA65"/>
  <c i="11" r="F39"/>
  <c i="1" r="BB66"/>
  <c i="11" r="F40"/>
  <c i="1" r="BC66"/>
  <c i="12" r="F39"/>
  <c i="1" r="BD67"/>
  <c i="19" r="J36"/>
  <c i="1" r="AW74"/>
  <c i="20" r="F38"/>
  <c i="1" r="BC75"/>
  <c i="22" r="J34"/>
  <c i="1" r="AW77"/>
  <c i="3" r="J36"/>
  <c i="1" r="AW57"/>
  <c i="14" l="1" r="T94"/>
  <c i="19" r="P96"/>
  <c i="10" r="P96"/>
  <c i="1" r="AU65"/>
  <c i="4" r="P92"/>
  <c i="1" r="AU58"/>
  <c i="3" r="R2596"/>
  <c i="12" r="P115"/>
  <c i="1" r="AU67"/>
  <c i="5" r="BK95"/>
  <c r="J95"/>
  <c r="J64"/>
  <c i="2" r="T85"/>
  <c r="T84"/>
  <c i="21" r="R99"/>
  <c r="R98"/>
  <c i="12" r="T115"/>
  <c i="3" r="T2596"/>
  <c r="R115"/>
  <c r="R114"/>
  <c i="5" r="P95"/>
  <c r="P94"/>
  <c i="1" r="AU59"/>
  <c i="3" r="P115"/>
  <c i="19" r="P195"/>
  <c r="P95"/>
  <c i="1" r="AU74"/>
  <c i="19" r="BK96"/>
  <c r="J96"/>
  <c r="J64"/>
  <c i="12" r="R115"/>
  <c i="19" r="T96"/>
  <c r="T95"/>
  <c i="18" r="T89"/>
  <c r="T88"/>
  <c i="16" r="P92"/>
  <c i="1" r="AU71"/>
  <c i="14" r="R94"/>
  <c i="11" r="P94"/>
  <c i="1" r="AU66"/>
  <c i="10" r="T96"/>
  <c i="7" r="P119"/>
  <c i="1" r="AU62"/>
  <c i="20" r="BK89"/>
  <c r="J89"/>
  <c r="J64"/>
  <c i="13" r="T91"/>
  <c i="7" r="R119"/>
  <c i="21" r="P99"/>
  <c i="19" r="R96"/>
  <c i="6" r="R112"/>
  <c i="22" r="T87"/>
  <c r="T86"/>
  <c i="21" r="T99"/>
  <c r="T98"/>
  <c i="6" r="P150"/>
  <c r="P112"/>
  <c i="1" r="AU61"/>
  <c i="15" r="P91"/>
  <c r="P90"/>
  <c i="1" r="AU70"/>
  <c i="13" r="R91"/>
  <c i="3" r="P2596"/>
  <c i="16" r="T92"/>
  <c i="7" r="T119"/>
  <c i="4" r="T92"/>
  <c i="2" r="P85"/>
  <c r="P84"/>
  <c i="1" r="AU55"/>
  <c i="15" r="BK91"/>
  <c r="J91"/>
  <c r="J64"/>
  <c i="14" r="P94"/>
  <c i="1" r="AU69"/>
  <c i="10" r="R96"/>
  <c i="9" r="R96"/>
  <c i="5" r="R95"/>
  <c r="R94"/>
  <c i="4" r="R92"/>
  <c i="3" r="T115"/>
  <c r="T114"/>
  <c i="22" r="R87"/>
  <c r="R86"/>
  <c i="21" r="P202"/>
  <c i="19" r="R195"/>
  <c i="13" r="P91"/>
  <c i="1" r="AU68"/>
  <c i="9" r="T96"/>
  <c i="6" r="T150"/>
  <c r="T112"/>
  <c i="5" r="T95"/>
  <c r="T94"/>
  <c i="1" r="AG78"/>
  <c i="6" r="BK150"/>
  <c r="J150"/>
  <c r="J72"/>
  <c r="BK236"/>
  <c r="J236"/>
  <c r="J86"/>
  <c i="10" r="BK96"/>
  <c r="J96"/>
  <c i="13" r="BK91"/>
  <c r="J91"/>
  <c r="J63"/>
  <c i="14" r="BK94"/>
  <c r="J94"/>
  <c r="J63"/>
  <c i="21" r="BK99"/>
  <c r="J99"/>
  <c r="J64"/>
  <c r="BK202"/>
  <c r="J202"/>
  <c r="J72"/>
  <c i="23" r="J59"/>
  <c r="J81"/>
  <c r="J60"/>
  <c i="9" r="BK96"/>
  <c r="J96"/>
  <c i="12" r="BK115"/>
  <c r="J115"/>
  <c i="3" r="BK115"/>
  <c r="J115"/>
  <c r="J64"/>
  <c i="2" r="BK85"/>
  <c r="J85"/>
  <c r="J60"/>
  <c i="3" r="BK2596"/>
  <c r="J2596"/>
  <c r="J75"/>
  <c i="7" r="BK119"/>
  <c r="J119"/>
  <c r="J67"/>
  <c i="11" r="BK94"/>
  <c r="J94"/>
  <c r="J67"/>
  <c i="22" r="BK86"/>
  <c r="J86"/>
  <c r="J59"/>
  <c i="18" r="BK88"/>
  <c r="J88"/>
  <c r="J63"/>
  <c i="17" r="BK87"/>
  <c r="J87"/>
  <c r="J63"/>
  <c i="16" r="BK92"/>
  <c r="J92"/>
  <c i="1" r="AG63"/>
  <c i="8" r="J67"/>
  <c r="J94"/>
  <c r="J68"/>
  <c i="4" r="BK92"/>
  <c r="J92"/>
  <c r="J63"/>
  <c i="22" r="J33"/>
  <c i="1" r="AV77"/>
  <c r="AT77"/>
  <c i="23" r="J33"/>
  <c i="1" r="AV78"/>
  <c r="AT78"/>
  <c r="AN78"/>
  <c i="9" r="J34"/>
  <c i="1" r="AG64"/>
  <c i="2" r="J33"/>
  <c i="1" r="AV55"/>
  <c r="AT55"/>
  <c i="5" r="F35"/>
  <c i="1" r="AZ59"/>
  <c i="7" r="J37"/>
  <c i="1" r="AV62"/>
  <c r="AT62"/>
  <c i="13" r="J35"/>
  <c i="1" r="AV68"/>
  <c r="AT68"/>
  <c i="14" r="J35"/>
  <c i="1" r="AV69"/>
  <c r="AT69"/>
  <c i="15" r="J35"/>
  <c i="1" r="AV70"/>
  <c r="AT70"/>
  <c i="16" r="J35"/>
  <c i="1" r="AV71"/>
  <c r="AT71"/>
  <c i="23" r="F33"/>
  <c i="1" r="AZ78"/>
  <c i="2" r="F33"/>
  <c i="1" r="AZ55"/>
  <c i="6" r="J37"/>
  <c i="1" r="AV61"/>
  <c r="AT61"/>
  <c i="8" r="F37"/>
  <c i="1" r="AZ63"/>
  <c i="10" r="J37"/>
  <c i="1" r="AV65"/>
  <c r="AT65"/>
  <c r="BA60"/>
  <c r="AW60"/>
  <c i="13" r="F35"/>
  <c i="1" r="AZ68"/>
  <c i="14" r="F35"/>
  <c i="1" r="AZ69"/>
  <c i="16" r="J32"/>
  <c i="1" r="AG71"/>
  <c i="18" r="F35"/>
  <c i="1" r="AZ73"/>
  <c i="22" r="F33"/>
  <c i="1" r="AZ77"/>
  <c i="12" r="J32"/>
  <c i="1" r="AG67"/>
  <c i="20" r="F35"/>
  <c i="1" r="AZ75"/>
  <c i="17" r="F35"/>
  <c i="1" r="AZ72"/>
  <c i="19" r="J35"/>
  <c i="1" r="AV74"/>
  <c r="AT74"/>
  <c i="21" r="J35"/>
  <c i="1" r="AV76"/>
  <c r="AT76"/>
  <c i="4" r="J35"/>
  <c i="1" r="AV58"/>
  <c r="AT58"/>
  <c i="6" r="F37"/>
  <c i="1" r="AZ61"/>
  <c i="8" r="J37"/>
  <c i="1" r="AV63"/>
  <c r="AT63"/>
  <c r="AN63"/>
  <c i="9" r="J37"/>
  <c i="1" r="AV64"/>
  <c r="AT64"/>
  <c r="AN64"/>
  <c i="10" r="F37"/>
  <c i="1" r="AZ65"/>
  <c i="11" r="F37"/>
  <c i="1" r="AZ66"/>
  <c r="BB60"/>
  <c r="AX60"/>
  <c i="11" r="J37"/>
  <c i="1" r="AV66"/>
  <c r="AT66"/>
  <c i="12" r="J35"/>
  <c i="1" r="AV67"/>
  <c r="AT67"/>
  <c r="AN67"/>
  <c i="17" r="J35"/>
  <c i="1" r="AV72"/>
  <c r="AT72"/>
  <c i="19" r="F35"/>
  <c i="1" r="AZ74"/>
  <c i="21" r="F35"/>
  <c i="1" r="AZ76"/>
  <c i="10" r="J34"/>
  <c i="1" r="AG65"/>
  <c i="4" r="F35"/>
  <c i="1" r="AZ58"/>
  <c i="5" r="J35"/>
  <c i="1" r="AV59"/>
  <c r="AT59"/>
  <c i="7" r="F37"/>
  <c i="1" r="AZ62"/>
  <c i="9" r="F37"/>
  <c i="1" r="AZ64"/>
  <c r="BD60"/>
  <c r="BC60"/>
  <c r="AY60"/>
  <c i="12" r="F35"/>
  <c i="1" r="AZ67"/>
  <c i="15" r="F35"/>
  <c i="1" r="AZ70"/>
  <c i="16" r="F35"/>
  <c i="1" r="AZ71"/>
  <c i="20" r="J35"/>
  <c i="1" r="AV75"/>
  <c r="AT75"/>
  <c i="3" r="F35"/>
  <c i="1" r="AZ57"/>
  <c i="18" r="J35"/>
  <c i="1" r="AV73"/>
  <c r="AT73"/>
  <c i="3" r="J35"/>
  <c i="1" r="AV57"/>
  <c r="AT57"/>
  <c i="21" l="1" r="P98"/>
  <c i="1" r="AU76"/>
  <c i="3" r="P114"/>
  <c i="1" r="AU57"/>
  <c i="19" r="R95"/>
  <c i="6" r="BK112"/>
  <c r="J112"/>
  <c i="9" r="J67"/>
  <c i="3" r="BK114"/>
  <c r="J114"/>
  <c i="15" r="BK90"/>
  <c r="J90"/>
  <c i="21" r="BK98"/>
  <c r="J98"/>
  <c r="J63"/>
  <c i="12" r="J63"/>
  <c i="20" r="BK88"/>
  <c r="J88"/>
  <c i="10" r="J67"/>
  <c i="5" r="BK94"/>
  <c r="J94"/>
  <c r="J63"/>
  <c i="19" r="BK95"/>
  <c r="J95"/>
  <c r="J63"/>
  <c i="2" r="BK84"/>
  <c r="J84"/>
  <c i="23" r="J39"/>
  <c i="1" r="AN71"/>
  <c i="16" r="J63"/>
  <c r="J41"/>
  <c i="12" r="J41"/>
  <c i="10" r="J43"/>
  <c i="9" r="J43"/>
  <c i="8" r="J43"/>
  <c i="1" r="AN65"/>
  <c i="18" r="J32"/>
  <c i="1" r="AG73"/>
  <c r="AN73"/>
  <c i="14" r="J32"/>
  <c i="1" r="AG69"/>
  <c i="2" r="J30"/>
  <c i="1" r="AG55"/>
  <c r="BA56"/>
  <c r="AW56"/>
  <c r="BC56"/>
  <c r="AY56"/>
  <c i="7" r="J34"/>
  <c i="1" r="AG62"/>
  <c i="3" r="J32"/>
  <c i="1" r="AG57"/>
  <c r="AZ60"/>
  <c r="AV60"/>
  <c r="AT60"/>
  <c i="4" r="J32"/>
  <c i="1" r="AG58"/>
  <c i="11" r="J34"/>
  <c i="1" r="AG66"/>
  <c i="22" r="J30"/>
  <c i="1" r="AG77"/>
  <c r="AN77"/>
  <c r="AU60"/>
  <c i="6" r="J34"/>
  <c i="1" r="AG61"/>
  <c i="20" r="J32"/>
  <c i="1" r="AG75"/>
  <c i="13" r="J32"/>
  <c i="1" r="AG68"/>
  <c i="17" r="J32"/>
  <c i="1" r="AG72"/>
  <c r="AN72"/>
  <c i="15" r="J32"/>
  <c i="1" r="AG70"/>
  <c r="BB56"/>
  <c r="AX56"/>
  <c r="BD56"/>
  <c i="11" l="1" r="J43"/>
  <c i="3" r="J41"/>
  <c i="6" r="J43"/>
  <c i="2" r="J39"/>
  <c i="15" r="J41"/>
  <c i="13" r="J41"/>
  <c i="14" r="J41"/>
  <c i="7" r="J43"/>
  <c i="20" r="J41"/>
  <c i="3" r="J63"/>
  <c i="15" r="J63"/>
  <c i="6" r="J67"/>
  <c i="20" r="J63"/>
  <c i="2" r="J59"/>
  <c i="22" r="J39"/>
  <c i="18" r="J41"/>
  <c i="17" r="J41"/>
  <c i="4" r="J41"/>
  <c i="1" r="AN58"/>
  <c r="AN57"/>
  <c r="AN55"/>
  <c r="AN62"/>
  <c r="AN66"/>
  <c r="AN68"/>
  <c r="AN69"/>
  <c r="AN70"/>
  <c r="AN61"/>
  <c r="AN75"/>
  <c r="AU56"/>
  <c r="AU54"/>
  <c r="BC54"/>
  <c r="W32"/>
  <c r="AG60"/>
  <c r="AZ56"/>
  <c r="AV56"/>
  <c r="AT56"/>
  <c r="BB54"/>
  <c r="AX54"/>
  <c r="BD54"/>
  <c r="W33"/>
  <c r="BA54"/>
  <c r="W30"/>
  <c i="21" r="J32"/>
  <c i="1" r="AG76"/>
  <c i="19" r="J32"/>
  <c i="1" r="AG74"/>
  <c r="AN74"/>
  <c i="5" r="J32"/>
  <c i="1" r="AG59"/>
  <c r="AN59"/>
  <c i="19" l="1" r="J41"/>
  <c i="21" r="J41"/>
  <c i="5" r="J41"/>
  <c i="1" r="AN76"/>
  <c r="AN60"/>
  <c r="W31"/>
  <c r="AZ54"/>
  <c r="W29"/>
  <c r="AG56"/>
  <c r="AG54"/>
  <c r="AK26"/>
  <c r="AW54"/>
  <c r="AK30"/>
  <c r="AY54"/>
  <c l="1" r="AN5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<sst xmlns="http://schemas.openxmlformats.org/spreadsheetml/2006/main">
  <si>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</si>
  <si>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</si>
  <si>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</si>
  <si>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</si>
  <si>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</si>
  <si>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{7165bf1e-9010-48ff-9737-738f85f830f7}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</si>
  <si>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</si>
  <si>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</si>
  <si>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</si>
  <si>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</si>
  <si>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</si>
  <si>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</si>
  <si>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</si>
  <si>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</si>
  <si>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ROU23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</si>
  <si>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</si>
  <si>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</si>
  <si>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 budovy v Čechově ulici ve Šlapanicích</t>
  </si>
  <si>
    <t>KSO:</t>
  </si>
  <si>
    <t/>
  </si>
  <si>
    <t>CC-CZ:</t>
  </si>
  <si>
    <t>Místo:</t>
  </si>
  <si>
    <t>Šlapanice</t>
  </si>
  <si>
    <t>Datum:</t>
  </si>
  <si>
    <t>3. 9. 2023</t>
  </si>
  <si>
    <t>Zadavatel:</t>
  </si>
  <si>
    <t>IČ:</t>
  </si>
  <si>
    <t>Město Šlapanice</t>
  </si>
  <si>
    <t>DIČ:</t>
  </si>
  <si>
    <t>Uchazeč:</t>
  </si>
  <si>
    <t>Vyplň údaj</t>
  </si>
  <si>
    <t>Projektant:</t>
  </si>
  <si>
    <t>Studio Zlamal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</si>
  <si>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</si>
  <si>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</si>
  <si>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</si>
  <si>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</si>
  <si>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</si>
  <si>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</si>
  <si>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</si>
  <si>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</si>
  <si>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</si>
  <si>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</si>
  <si>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</si>
  <si>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</si>
  <si>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</si>
  <si>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</si>
  <si>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</si>
  <si>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</si>
  <si>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</si>
  <si>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</si>
  <si>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</si>
  <si>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</si>
  <si>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</si>
  <si>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</si>
  <si>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</si>
  <si>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</si>
  <si>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</si>
  <si>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</si>
  <si>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</si>
  <si>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</si>
  <si>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</si>
  <si>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</si>
  <si>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</si>
  <si>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</si>
  <si>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</si>
  <si>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</si>
  <si>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</si>
  <si>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</si>
  <si>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</si>
  <si>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</si>
  <si>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</si>
  <si>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</si>
  <si>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</si>
  <si>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</si>
  <si>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</si>
  <si>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</si>
  <si>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ROU231</t>
  </si>
  <si>
    <t>Demolice obj. č.p. 773,383,384</t>
  </si>
  <si>
    <t>STA</t>
  </si>
  <si>
    <t>1</t>
  </si>
  <si>
    <t>{b2b1670e-0133-432a-9d03-597f2386c308}</t>
  </si>
  <si>
    <t>2</t>
  </si>
  <si>
    <t>ROU232</t>
  </si>
  <si>
    <t>Budova</t>
  </si>
  <si>
    <t>{e6e1e625-b305-46f8-b6e9-2e00e6d593e8}</t>
  </si>
  <si>
    <t>ROU2321</t>
  </si>
  <si>
    <t>Budova - stavební část</t>
  </si>
  <si>
    <t>Soupis</t>
  </si>
  <si>
    <t>{8c6cc912-c6e2-438f-b6d7-5ead8de79db8}</t>
  </si>
  <si>
    <t>ROU2322</t>
  </si>
  <si>
    <t>Zdravotechnika</t>
  </si>
  <si>
    <t>{603142ff-c0c0-447b-b26e-bb7398da9f06}</t>
  </si>
  <si>
    <t>ROU2323</t>
  </si>
  <si>
    <t>Zařízení pro vytápění staveb</t>
  </si>
  <si>
    <t>{53de127a-b559-4bc8-aaa1-337f3a1cc164}</t>
  </si>
  <si>
    <t>ROU2324</t>
  </si>
  <si>
    <t>Elektroinstalace</t>
  </si>
  <si>
    <t>{816ab041-90e0-4425-8ff8-246150a47d1c}</t>
  </si>
  <si>
    <t>ROU23241</t>
  </si>
  <si>
    <t>3</t>
  </si>
  <si>
    <t>{beab0b60-423b-4b7b-8668-8ff2fd47863c}</t>
  </si>
  <si>
    <t>ROU23242</t>
  </si>
  <si>
    <t>Rozvodnice</t>
  </si>
  <si>
    <t>{4350bfd7-f3c0-4e48-a462-65010d27e9cb}</t>
  </si>
  <si>
    <t>ROU23243</t>
  </si>
  <si>
    <t>Bleskosvod</t>
  </si>
  <si>
    <t>{d05d40a5-f0e5-4c14-b1f1-2ac56202f075}</t>
  </si>
  <si>
    <t>ROU23244</t>
  </si>
  <si>
    <t>DDS Audio</t>
  </si>
  <si>
    <t>{62e5b808-5c82-4115-a8c9-a3e9467d8246}</t>
  </si>
  <si>
    <t>ROU23245</t>
  </si>
  <si>
    <t>SK</t>
  </si>
  <si>
    <t>{2f96254b-c8bd-4ef5-80c2-cc4784774a30}</t>
  </si>
  <si>
    <t>ROU23246</t>
  </si>
  <si>
    <t>CCTV</t>
  </si>
  <si>
    <t>{65922ef4-5df9-460a-b1b8-29f76cd500e1}</t>
  </si>
  <si>
    <t>ROU2325</t>
  </si>
  <si>
    <t xml:space="preserve">Vzduchotechnika, chlazení </t>
  </si>
  <si>
    <t>{171c88a6-50c6-44cd-b4d1-6935dc64ffd9}</t>
  </si>
  <si>
    <t>ROU2326</t>
  </si>
  <si>
    <t>Měření a regulace</t>
  </si>
  <si>
    <t>{de643342-4335-4028-8f78-49552fd1456b}</t>
  </si>
  <si>
    <t>ROU2327</t>
  </si>
  <si>
    <t>Přípojka vody, dešťové a splaškové kanalizace</t>
  </si>
  <si>
    <t>{5b07acd1-b9e8-408e-93c2-4f7063d2e390}</t>
  </si>
  <si>
    <t>ROU2328</t>
  </si>
  <si>
    <t>Retenční nádrž</t>
  </si>
  <si>
    <t>{82c6d3ae-b292-4f65-ba62-f5075e7967f1}</t>
  </si>
  <si>
    <t>ROU2329</t>
  </si>
  <si>
    <t>Vrty pro TČ</t>
  </si>
  <si>
    <t>{b2fb5658-afb4-4d9e-8205-48163af68b9d}</t>
  </si>
  <si>
    <t>ROU2330</t>
  </si>
  <si>
    <t>FVE</t>
  </si>
  <si>
    <t>{384db21b-6b8f-4c50-8a0c-3262574ec7f3}</t>
  </si>
  <si>
    <t>ROU2331</t>
  </si>
  <si>
    <t>Sgrafito + sochy na fasádě</t>
  </si>
  <si>
    <t>{3fc67b8c-807f-42f7-9121-046527c37dac}</t>
  </si>
  <si>
    <t>ROU2332</t>
  </si>
  <si>
    <t>Ostrůvek zeleně + vyrovnávací schody</t>
  </si>
  <si>
    <t>{129c91bc-612b-4daf-89a5-a465a55ec138}</t>
  </si>
  <si>
    <t>ROU2333</t>
  </si>
  <si>
    <t>Sadové úpravy</t>
  </si>
  <si>
    <t>{c1b92247-7598-47ef-a76f-3680044aac67}</t>
  </si>
  <si>
    <t>ROU2334</t>
  </si>
  <si>
    <t>Oplocení</t>
  </si>
  <si>
    <t>{6133bc70-abcf-4b9d-988a-95822e8185eb}</t>
  </si>
  <si>
    <t>ROU233</t>
  </si>
  <si>
    <t xml:space="preserve">Komunikace  a zpevněné plochy</t>
  </si>
  <si>
    <t>{ac374c53-bfb5-4d32-942e-432da5c3530e}</t>
  </si>
  <si>
    <t>ROU234</t>
  </si>
  <si>
    <t>VRN</t>
  </si>
  <si>
    <t>{b56c8963-1218-435c-b5df-f44ff3d78b9d}</t>
  </si>
  <si>
    <t>KRYCÍ LIST SOUPISU PRACÍ</t>
  </si>
  <si>
    <t>Objekt:</t>
  </si>
  <si>
    <t>ROU231 - Demolice obj. č.p. 773,383,384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</si>
  <si>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</si>
  <si>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</si>
  <si>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</si>
  <si>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</si>
  <si>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</si>
  <si>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</si>
  <si>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</si>
  <si>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</si>
  <si>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</si>
  <si>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</si>
  <si>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</si>
  <si>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</si>
  <si>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</si>
  <si>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</si>
  <si>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</si>
  <si>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</si>
  <si>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</si>
  <si>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</si>
  <si>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</si>
  <si>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</si>
  <si>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</si>
  <si>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</si>
  <si>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</si>
  <si>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</si>
  <si>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</si>
  <si>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</si>
  <si>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</si>
  <si>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111212311</t>
  </si>
  <si>
    <t>Odstranění nevhodných dřevin průměru kmene do 100 mm výšky přes 1 m bez odstranění pařezu do 100 m2 v rovině nebo na svahu do 1:5</t>
  </si>
  <si>
    <t>m2</t>
  </si>
  <si>
    <t>CS ÚRS 2023 02</t>
  </si>
  <si>
    <t>4</t>
  </si>
  <si>
    <t>1552305369</t>
  </si>
  <si>
    <t>Online PSC</t>
  </si>
  <si>
    <t>https://podminky.urs.cz/item/CS_URS_2023_02/111212311</t>
  </si>
  <si>
    <t>VV</t>
  </si>
  <si>
    <t>5*2</t>
  </si>
  <si>
    <t>112151312</t>
  </si>
  <si>
    <t>Pokácení stromu postupné bez spouštění částí kmene a koruny o průměru na řezné ploše pařezu přes 200 do 300 mm</t>
  </si>
  <si>
    <t>kus</t>
  </si>
  <si>
    <t>-720528250</t>
  </si>
  <si>
    <t>https://podminky.urs.cz/item/CS_URS_2023_02/112151312</t>
  </si>
  <si>
    <t>112151353</t>
  </si>
  <si>
    <t>Pokácení stromu postupné se spouštěním částí kmene a koruny o průměru na řezné ploše pařezu přes 300 do 400 mm</t>
  </si>
  <si>
    <t>-357029949</t>
  </si>
  <si>
    <t>https://podminky.urs.cz/item/CS_URS_2023_02/112151353</t>
  </si>
  <si>
    <t>112201112</t>
  </si>
  <si>
    <t>Odstranění pařezu v rovině nebo na svahu do 1:5 o průměru pařezu na řezné ploše přes 200 do 300 mm</t>
  </si>
  <si>
    <t>1707640417</t>
  </si>
  <si>
    <t>https://podminky.urs.cz/item/CS_URS_2023_02/112201112</t>
  </si>
  <si>
    <t>5</t>
  </si>
  <si>
    <t>112201113</t>
  </si>
  <si>
    <t>Odstranění pařezu v rovině nebo na svahu do 1:5 o průměru pařezu na řezné ploše přes 300 do 400 mm</t>
  </si>
  <si>
    <t>-2043917569</t>
  </si>
  <si>
    <t>https://podminky.urs.cz/item/CS_URS_2023_02/112201113</t>
  </si>
  <si>
    <t>6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</si>
  <si>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</si>
  <si>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</si>
  <si>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1550081269</t>
  </si>
  <si>
    <t>https://podminky.urs.cz/item/CS_URS_2023_02/113106123</t>
  </si>
  <si>
    <t>6*13+1*1,5</t>
  </si>
  <si>
    <t>7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</si>
  <si>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</si>
  <si>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</si>
  <si>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659330045</t>
  </si>
  <si>
    <t>https://podminky.urs.cz/item/CS_URS_2023_02/113107323</t>
  </si>
  <si>
    <t>" štěrková plocha "</t>
  </si>
  <si>
    <t>11,5*4+6*5/2+8*4/2+8*4,5/2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</si>
  <si>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</si>
  <si>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</si>
  <si>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</si>
  <si>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</si>
  <si>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327948610</t>
  </si>
  <si>
    <t>https://podminky.urs.cz/item/CS_URS_2023_02/113202111</t>
  </si>
  <si>
    <t>" pod dř. plotem "</t>
  </si>
  <si>
    <t>9</t>
  </si>
  <si>
    <t>121151105</t>
  </si>
  <si>
    <t>Sejmutí ornice strojně při souvislé ploše do 100 m2, tl. vrstvy přes 250 do 300 mm</t>
  </si>
  <si>
    <t>283750300</t>
  </si>
  <si>
    <t>https://podminky.urs.cz/item/CS_URS_2023_02/121151105</t>
  </si>
  <si>
    <t>6*5+5*5/2+1,5*3+9,52*3+7*4/2</t>
  </si>
  <si>
    <t>10</t>
  </si>
  <si>
    <t>122151104</t>
  </si>
  <si>
    <t>Odkopávky a prokopávky nezapažené strojně v hornině třídy těžitelnosti I skupiny 1 a 2 přes 100 do 500 m3</t>
  </si>
  <si>
    <t>m3</t>
  </si>
  <si>
    <t>728085459</t>
  </si>
  <si>
    <t>https://podminky.urs.cz/item/CS_URS_2023_02/122151104</t>
  </si>
  <si>
    <t xml:space="preserve">" snížení terénu - výkop pod stáv. podlahou " </t>
  </si>
  <si>
    <t>" viz legenda 1 n.p. + dvorek "</t>
  </si>
  <si>
    <t>(399+40)*0,3</t>
  </si>
  <si>
    <t>11</t>
  </si>
  <si>
    <t>162201401</t>
  </si>
  <si>
    <t>Vodorovné přemístění větví, kmenů nebo pařezů s naložením, složením a dopravou do 1000 m větví stromů listnatých, průměru kmene přes 100 do 300 mm</t>
  </si>
  <si>
    <t>-343611018</t>
  </si>
  <si>
    <t>https://podminky.urs.cz/item/CS_URS_2023_02/162201401</t>
  </si>
  <si>
    <t>12</t>
  </si>
  <si>
    <t>162201402</t>
  </si>
  <si>
    <t>Vodorovné přemístění větví, kmenů nebo pařezů s naložením, složením a dopravou do 1000 m větví stromů listnatých, průměru kmene přes 300 do 500 mm</t>
  </si>
  <si>
    <t>-1239785910</t>
  </si>
  <si>
    <t>https://podminky.urs.cz/item/CS_URS_2023_02/162201402</t>
  </si>
  <si>
    <t>13</t>
  </si>
  <si>
    <t>162201411</t>
  </si>
  <si>
    <t>Vodorovné přemístění větví, kmenů nebo pařezů s naložením, složením a dopravou do 1000 m kmenů stromů listnatých, průměru přes 100 do 300 mm</t>
  </si>
  <si>
    <t>-1520045674</t>
  </si>
  <si>
    <t>https://podminky.urs.cz/item/CS_URS_2023_02/162201411</t>
  </si>
  <si>
    <t>14</t>
  </si>
  <si>
    <t>162201412</t>
  </si>
  <si>
    <t>Vodorovné přemístění větví, kmenů nebo pařezů s naložením, složením a dopravou do 1000 m kmenů stromů listnatých, průměru přes 300 do 500 mm</t>
  </si>
  <si>
    <t>1963593071</t>
  </si>
  <si>
    <t>https://podminky.urs.cz/item/CS_URS_2023_02/162201412</t>
  </si>
  <si>
    <t>162201421</t>
  </si>
  <si>
    <t>Vodorovné přemístění větví, kmenů nebo pařezů s naložením, složením a dopravou do 1000 m pařezů kmenů, průměru přes 100 do 300 mm</t>
  </si>
  <si>
    <t>1618570892</t>
  </si>
  <si>
    <t>https://podminky.urs.cz/item/CS_URS_2023_02/162201421</t>
  </si>
  <si>
    <t>16</t>
  </si>
  <si>
    <t>162201422</t>
  </si>
  <si>
    <t>Vodorovné přemístění větví, kmenů nebo pařezů s naložením, složením a dopravou do 1000 m pařezů kmenů, průměru přes 300 do 500 mm</t>
  </si>
  <si>
    <t>-1954075182</t>
  </si>
  <si>
    <t>https://podminky.urs.cz/item/CS_URS_2023_02/162201422</t>
  </si>
  <si>
    <t>17</t>
  </si>
  <si>
    <t>162301501</t>
  </si>
  <si>
    <t>Vodorovné přemístění smýcených křovin do průměru kmene 100 mm na vzdálenost do 5 000 m</t>
  </si>
  <si>
    <t>315018236</t>
  </si>
  <si>
    <t>https://podminky.urs.cz/item/CS_URS_2023_02/162301501</t>
  </si>
  <si>
    <t>18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</si>
  <si>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</si>
  <si>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</si>
  <si>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-1098700741</t>
  </si>
  <si>
    <t>https://podminky.urs.cz/item/CS_URS_2023_02/162301931</t>
  </si>
  <si>
    <t>2*19</t>
  </si>
  <si>
    <t>19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</si>
  <si>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</si>
  <si>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</si>
  <si>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837792179</t>
  </si>
  <si>
    <t>https://podminky.urs.cz/item/CS_URS_2023_02/162301932</t>
  </si>
  <si>
    <t>20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</si>
  <si>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</si>
  <si>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</si>
  <si>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-1304792023</t>
  </si>
  <si>
    <t>https://podminky.urs.cz/item/CS_URS_2023_02/162301951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</si>
  <si>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</si>
  <si>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</si>
  <si>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-1412192952</t>
  </si>
  <si>
    <t>https://podminky.urs.cz/item/CS_URS_2023_02/162301952</t>
  </si>
  <si>
    <t>22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</si>
  <si>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</si>
  <si>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</si>
  <si>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1061364312</t>
  </si>
  <si>
    <t>https://podminky.urs.cz/item/CS_URS_2023_02/162301971</t>
  </si>
  <si>
    <t>23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</si>
  <si>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</si>
  <si>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</si>
  <si>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1756724003</t>
  </si>
  <si>
    <t>https://podminky.urs.cz/item/CS_URS_2023_02/162301972</t>
  </si>
  <si>
    <t>24</t>
  </si>
  <si>
    <t>162301981</t>
  </si>
  <si>
    <t>Vodorovné přemístění smýcených křovin Příplatek k ceně za každých dalších i započatých 1 000 m</t>
  </si>
  <si>
    <t>-240407683</t>
  </si>
  <si>
    <t>https://podminky.urs.cz/item/CS_URS_2023_02/162301981</t>
  </si>
  <si>
    <t>10*15</t>
  </si>
  <si>
    <t>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</si>
  <si>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</si>
  <si>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</si>
  <si>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-1845212911</t>
  </si>
  <si>
    <t>https://podminky.urs.cz/item/CS_URS_2023_02/162751117</t>
  </si>
  <si>
    <t>" ornice "</t>
  </si>
  <si>
    <t>90*0,3</t>
  </si>
  <si>
    <t>" výkopek "</t>
  </si>
  <si>
    <t>131,7</t>
  </si>
  <si>
    <t>" zásyp sklepa "</t>
  </si>
  <si>
    <t>-45</t>
  </si>
  <si>
    <t>Součet</t>
  </si>
  <si>
    <t>26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</si>
  <si>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</si>
  <si>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</si>
  <si>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278699870</t>
  </si>
  <si>
    <t>https://podminky.urs.cz/item/CS_URS_2023_02/162751119</t>
  </si>
  <si>
    <t>" výkopová zemina k recyklaci do 30km "</t>
  </si>
  <si>
    <t>(131,7-45)*20</t>
  </si>
  <si>
    <t xml:space="preserve">" ornice  do 20km "</t>
  </si>
  <si>
    <t>27*10</t>
  </si>
  <si>
    <t>27</t>
  </si>
  <si>
    <t>162901(R)</t>
  </si>
  <si>
    <t xml:space="preserve">poplatek za skládku - zemina k recyklaci </t>
  </si>
  <si>
    <t>t</t>
  </si>
  <si>
    <t>1191072465</t>
  </si>
  <si>
    <t>(131,7-45)*2</t>
  </si>
  <si>
    <t>28</t>
  </si>
  <si>
    <t>174151101</t>
  </si>
  <si>
    <t>Zásyp sypaninou z jakékoliv horniny strojně s uložením výkopku ve vrstvách se zhutněním jam, šachet, rýh nebo kolem objektů v těchto vykopávkách</t>
  </si>
  <si>
    <t>-2131974307</t>
  </si>
  <si>
    <t>https://podminky.urs.cz/item/CS_URS_2023_02/174151101</t>
  </si>
  <si>
    <t>" zásyp sklepů "</t>
  </si>
  <si>
    <t>" I "</t>
  </si>
  <si>
    <t>15,4*1,3</t>
  </si>
  <si>
    <t>" II +III "</t>
  </si>
  <si>
    <t>(5+7)*1,5</t>
  </si>
  <si>
    <t>" IV "</t>
  </si>
  <si>
    <t>(3,39*1,34+0,8*1)*1,3</t>
  </si>
  <si>
    <t>Ostatní konstrukce a práce, bourání</t>
  </si>
  <si>
    <t>29</t>
  </si>
  <si>
    <t>901(R)</t>
  </si>
  <si>
    <t>odstranění plast. el. skříně vč. likvidace suti</t>
  </si>
  <si>
    <t>ks</t>
  </si>
  <si>
    <t>-1262026912</t>
  </si>
  <si>
    <t>30</t>
  </si>
  <si>
    <t>902(R)</t>
  </si>
  <si>
    <t xml:space="preserve">přemístění informační tabule </t>
  </si>
  <si>
    <t>-1213373514</t>
  </si>
  <si>
    <t>31</t>
  </si>
  <si>
    <t>903(R)</t>
  </si>
  <si>
    <t xml:space="preserve">zaslepení plynovodu vč. zemních prací </t>
  </si>
  <si>
    <t>-631505735</t>
  </si>
  <si>
    <t>32</t>
  </si>
  <si>
    <t>904(R)</t>
  </si>
  <si>
    <t>přeložky el. vedení (1 x Cetin, 2x Ed.g) - neoceňovat, zajišťuje investor</t>
  </si>
  <si>
    <t>-2135363544</t>
  </si>
  <si>
    <t>33</t>
  </si>
  <si>
    <t>905(R)</t>
  </si>
  <si>
    <t xml:space="preserve">zaslepení kanalizačních přípojek vč. zemních prací </t>
  </si>
  <si>
    <t>-1112991498</t>
  </si>
  <si>
    <t>34</t>
  </si>
  <si>
    <t>966001311</t>
  </si>
  <si>
    <t>Odstranění odpadkového koše s betonovou patkou</t>
  </si>
  <si>
    <t>-1924305144</t>
  </si>
  <si>
    <t>https://podminky.urs.cz/item/CS_URS_2023_02/966001311</t>
  </si>
  <si>
    <t>35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</si>
  <si>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</si>
  <si>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</si>
  <si>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-792646725</t>
  </si>
  <si>
    <t>https://podminky.urs.cz/item/CS_URS_2023_02/966006132</t>
  </si>
  <si>
    <t>36</t>
  </si>
  <si>
    <t>975022271</t>
  </si>
  <si>
    <t>Podchycení nadzákladového zdiva dřevěnou výztuhou v. podchycení do 3 m, při tl. zdiva do 450 mm a délce podchycení přes 5 m</t>
  </si>
  <si>
    <t>-1451789751</t>
  </si>
  <si>
    <t>https://podminky.urs.cz/item/CS_URS_2023_02/975022271</t>
  </si>
  <si>
    <t>" objekt ve vnitrobloku a oplocení "</t>
  </si>
  <si>
    <t>8,5+10+15</t>
  </si>
  <si>
    <t>37</t>
  </si>
  <si>
    <t>975022371</t>
  </si>
  <si>
    <t>Podchycení nadzákladového zdiva dřevěnou výztuhou v. podchycení do 3 m, při tl. zdiva přes 450 do 600 mm a délce podchycení přes 5 m</t>
  </si>
  <si>
    <t>1106738500</t>
  </si>
  <si>
    <t>https://podminky.urs.cz/item/CS_URS_2023_02/975022371</t>
  </si>
  <si>
    <t>" dům na ul. Čechově "</t>
  </si>
  <si>
    <t>38</t>
  </si>
  <si>
    <t>975022771</t>
  </si>
  <si>
    <t>Podchycení nadzákladového zdiva dřevěnou výztuhou v. podchycení do 3 m, při tl. zdiva Příplatek k cenám za každý další 1 m výšky přes 3 m, při tl. zdiva přes 450 do 600 mm a délce podchycení přes 5 m</t>
  </si>
  <si>
    <t>-647969373</t>
  </si>
  <si>
    <t>https://podminky.urs.cz/item/CS_URS_2023_02/975022771</t>
  </si>
  <si>
    <t>39</t>
  </si>
  <si>
    <t>981011314</t>
  </si>
  <si>
    <t>Demolice budov postupným rozebíráním z cihel, kamene, smíšeného nebo hrázděného zdiva, tvárnic na maltu vápennou nebo vápenocementovou s podílem konstrukcí přes 20 do 25 %</t>
  </si>
  <si>
    <t>-19907474</t>
  </si>
  <si>
    <t>https://podminky.urs.cz/item/CS_URS_2023_02/981011314</t>
  </si>
  <si>
    <t>" dle TZ "</t>
  </si>
  <si>
    <t>3309</t>
  </si>
  <si>
    <t>40</t>
  </si>
  <si>
    <t>981511112</t>
  </si>
  <si>
    <t>Demolice konstrukcí objektů postupným rozebíráním zdiva na maltu cementovou z cihel nebo tvárnic</t>
  </si>
  <si>
    <t>524367259</t>
  </si>
  <si>
    <t>https://podminky.urs.cz/item/CS_URS_2023_02/981511112</t>
  </si>
  <si>
    <t>" el. skříň "</t>
  </si>
  <si>
    <t>0,5</t>
  </si>
  <si>
    <t>" zděný plot "</t>
  </si>
  <si>
    <t>0,3*1,6*7</t>
  </si>
  <si>
    <t xml:space="preserve">" zídky - nadzemní část  " </t>
  </si>
  <si>
    <t>0,3*0,5*(2,4+1,6+3,5+3,2+1,5)</t>
  </si>
  <si>
    <t>41</t>
  </si>
  <si>
    <t>981511114</t>
  </si>
  <si>
    <t>Demolice konstrukcí objektů postupným rozebíráním konstrukcí ze železobetonu</t>
  </si>
  <si>
    <t>-43462426</t>
  </si>
  <si>
    <t>https://podminky.urs.cz/item/CS_URS_2023_02/981511114</t>
  </si>
  <si>
    <t>" podlahy bouraných objektů - předpoklad tl. 20cm "</t>
  </si>
  <si>
    <t>((9,5*3,1+8,1*(17+13,4)/2+12,5*(3,7+1,2)/2+3,1*19,5))*0,2</t>
  </si>
  <si>
    <t>(11,5*(11,4+8,7)/2+12,2*8,5)*0,2</t>
  </si>
  <si>
    <t>" horní část základů "</t>
  </si>
  <si>
    <t>0,6*0,3*(16,9+13,2+13,6+6,3+8+7+5,2+12,6+8+11,5+12,5+11+8,7+4,5)</t>
  </si>
  <si>
    <t>0,45*0,3*(4+9+3,9+2,6+3*7+5,6+3,5+10,6+3*2,5+2*5,5+3,4+5,1+2*7,5)</t>
  </si>
  <si>
    <t>" studna "</t>
  </si>
  <si>
    <t>" šachta + vpusť "</t>
  </si>
  <si>
    <t>Mezisoučet</t>
  </si>
  <si>
    <t xml:space="preserve"> " odpočet konstr. z prostého betonu - 70% "</t>
  </si>
  <si>
    <t>-133,401*0,7</t>
  </si>
  <si>
    <t>42</t>
  </si>
  <si>
    <t>981511116</t>
  </si>
  <si>
    <t>Demolice konstrukcí objektů postupným rozebíráním konstrukcí z betonu prostého</t>
  </si>
  <si>
    <t>1632515413</t>
  </si>
  <si>
    <t>https://podminky.urs.cz/item/CS_URS_2023_02/981511116</t>
  </si>
  <si>
    <t>" stropy sklepů "</t>
  </si>
  <si>
    <t>(15,4+12+3,39*1,34+0,8*1)*0,3</t>
  </si>
  <si>
    <t xml:space="preserve">" zídky -  základ " </t>
  </si>
  <si>
    <t>0,3*0,8*(2,4+1,6+3,5+3,2+1,5)</t>
  </si>
  <si>
    <t>" vyrovnávací schody vč. základu "</t>
  </si>
  <si>
    <t>0,6*1*(1,6+6,5)</t>
  </si>
  <si>
    <t>" základ oplocení "</t>
  </si>
  <si>
    <t>0,4*0,8*7</t>
  </si>
  <si>
    <t>" patky dř. plotu "</t>
  </si>
  <si>
    <t>" patky kiosku "</t>
  </si>
  <si>
    <t>1,5</t>
  </si>
  <si>
    <t>" patky poštovní schránky a inf. tabule "</t>
  </si>
  <si>
    <t>0,3</t>
  </si>
  <si>
    <t>" základ elektroskříní "</t>
  </si>
  <si>
    <t>" podlahy a základy - viz pol. bourání žb. "</t>
  </si>
  <si>
    <t>133,401*0,7</t>
  </si>
  <si>
    <t>997</t>
  </si>
  <si>
    <t>Přesun sutě</t>
  </si>
  <si>
    <t>43</t>
  </si>
  <si>
    <t>997006002</t>
  </si>
  <si>
    <t>Úprava stavebního odpadu třídění strojové</t>
  </si>
  <si>
    <t>-443921088</t>
  </si>
  <si>
    <t>https://podminky.urs.cz/item/CS_URS_2023_02/997006002</t>
  </si>
  <si>
    <t>" odhad 50 % objemu "</t>
  </si>
  <si>
    <t>1916,414*0,5</t>
  </si>
  <si>
    <t>44</t>
  </si>
  <si>
    <t>997006012</t>
  </si>
  <si>
    <t>Úprava stavebního odpadu třídění ruční</t>
  </si>
  <si>
    <t>303964857</t>
  </si>
  <si>
    <t>https://podminky.urs.cz/item/CS_URS_2023_02/997006012</t>
  </si>
  <si>
    <t>45</t>
  </si>
  <si>
    <t>997006512</t>
  </si>
  <si>
    <t>Vodorovná doprava suti na skládku s naložením na dopravní prostředek a složením přes 100 m do 1 km</t>
  </si>
  <si>
    <t>-1608384083</t>
  </si>
  <si>
    <t>https://podminky.urs.cz/item/CS_URS_2023_02/997006512</t>
  </si>
  <si>
    <t>46</t>
  </si>
  <si>
    <t>997006519</t>
  </si>
  <si>
    <t>Vodorovná doprava suti na skládku Příplatek k ceně -6512 za každý další i započatý 1 km</t>
  </si>
  <si>
    <t>-391841463</t>
  </si>
  <si>
    <t>https://podminky.urs.cz/item/CS_URS_2023_02/997006519</t>
  </si>
  <si>
    <t>" suť určená k recyklaci - do 30km "</t>
  </si>
  <si>
    <t>" štěrk - venkovní plocha "</t>
  </si>
  <si>
    <t>41,8*29</t>
  </si>
  <si>
    <t>" beton - zámk. dl., obrubník,bet. patky, zídky a vyr. schody u kiosku"</t>
  </si>
  <si>
    <t>(20,67+1,435+0,174+0,164+255,27)*29</t>
  </si>
  <si>
    <t xml:space="preserve">"  betonové konstrukce odstraňovaných budov "</t>
  </si>
  <si>
    <t>140*29</t>
  </si>
  <si>
    <t>" cihla, ker. tašky "</t>
  </si>
  <si>
    <t>" el. skříň, zídky, zděný plot "</t>
  </si>
  <si>
    <t>11,403*29</t>
  </si>
  <si>
    <t>" cihelné konstrukce odstr. budov "</t>
  </si>
  <si>
    <t>790*29</t>
  </si>
  <si>
    <t xml:space="preserve">" žb. - podlaha odstr. budov  + část základů, studna, šachta"</t>
  </si>
  <si>
    <t>96,448*29</t>
  </si>
  <si>
    <t>" žb. konstrukce odstr. budov , stropy , překlady "</t>
  </si>
  <si>
    <t>150*29</t>
  </si>
  <si>
    <t>" suť na skládku - do 20 km "</t>
  </si>
  <si>
    <t>" směsný odpad z odstr. budov - dřevo, plast, SDK aj."</t>
  </si>
  <si>
    <t>409*19</t>
  </si>
  <si>
    <t>47</t>
  </si>
  <si>
    <t>997901(R)</t>
  </si>
  <si>
    <t xml:space="preserve">poplatek za skládku - beton k recyklaci </t>
  </si>
  <si>
    <t>-1549024180</t>
  </si>
  <si>
    <t>" 50% kusy vel. do 40/40cm "</t>
  </si>
  <si>
    <t>(20,67+1,435+0,174+0,164)*0,5</t>
  </si>
  <si>
    <t>140*0,5</t>
  </si>
  <si>
    <t>" podlaha , část základů "</t>
  </si>
  <si>
    <t>255,27*0,5</t>
  </si>
  <si>
    <t>48</t>
  </si>
  <si>
    <t>997902(R)</t>
  </si>
  <si>
    <t>-1559369123</t>
  </si>
  <si>
    <t>" 50% kusy vel. nad 40/40cm "</t>
  </si>
  <si>
    <t>49</t>
  </si>
  <si>
    <t>997903(R)</t>
  </si>
  <si>
    <t xml:space="preserve">poplatek za skládku - žb. k recyklaci </t>
  </si>
  <si>
    <t>1744198712</t>
  </si>
  <si>
    <t>96,448</t>
  </si>
  <si>
    <t>150</t>
  </si>
  <si>
    <t>50</t>
  </si>
  <si>
    <t>997904(R)</t>
  </si>
  <si>
    <t xml:space="preserve">poplatek za skládku - cihla, ker. mat. k recyklaci </t>
  </si>
  <si>
    <t>992931756</t>
  </si>
  <si>
    <t>11,403</t>
  </si>
  <si>
    <t>790</t>
  </si>
  <si>
    <t>51</t>
  </si>
  <si>
    <t>997905(R)</t>
  </si>
  <si>
    <t xml:space="preserve">poplatek za skládku - štěrk k recyklaci </t>
  </si>
  <si>
    <t>1559888186</t>
  </si>
  <si>
    <t>41,8</t>
  </si>
  <si>
    <t>54</t>
  </si>
  <si>
    <t>997906(R)</t>
  </si>
  <si>
    <t>poplatek za skládku - směsný odpad</t>
  </si>
  <si>
    <t>407492937</t>
  </si>
  <si>
    <t>409</t>
  </si>
  <si>
    <t xml:space="preserve">" pokácené stromy  - viz díl 1 "</t>
  </si>
  <si>
    <t>998</t>
  </si>
  <si>
    <t>Přesun hmot</t>
  </si>
  <si>
    <t>53</t>
  </si>
  <si>
    <t>998001123</t>
  </si>
  <si>
    <t>Přesun hmot pro demolice objektů výšky do 21 m</t>
  </si>
  <si>
    <t>1073437948</t>
  </si>
  <si>
    <t>https://podminky.urs.cz/item/CS_URS_2023_02/998001123</t>
  </si>
  <si>
    <t>ROU232 - Budova</t>
  </si>
  <si>
    <t>Soupis:</t>
  </si>
  <si>
    <t>ROU2321 - Budova - stavební část</t>
  </si>
  <si>
    <t xml:space="preserve">    2 - Zakládání</t>
  </si>
  <si>
    <t xml:space="preserve">    3 - Svislé a kompletní konstrukce</t>
  </si>
  <si>
    <t xml:space="preserve">      38 - Různé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</si>
  <si>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</si>
  <si>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</si>
  <si>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</si>
  <si>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700 - Ostatní výrobky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</si>
  <si>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</si>
  <si>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</si>
  <si>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</si>
  <si>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</si>
  <si>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</si>
  <si>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</si>
  <si>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</si>
  <si>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</si>
  <si>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</si>
  <si>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</si>
  <si>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</si>
  <si>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</si>
  <si>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</si>
  <si>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</si>
  <si>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</si>
  <si>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</si>
  <si>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</si>
  <si>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</si>
  <si>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131251104</t>
  </si>
  <si>
    <t>Hloubení nezapažených jam a zářezů strojně s urovnáním dna do předepsaného profilu a spádu v hornině třídy těžitelnosti I skupiny 3 přes 100 do 500 m3</t>
  </si>
  <si>
    <t>1081349888</t>
  </si>
  <si>
    <t>https://podminky.urs.cz/item/CS_URS_2023_02/131251104</t>
  </si>
  <si>
    <t>" SO 01 "</t>
  </si>
  <si>
    <t>" výkop pro konstr. podlahy na kotu -0,465 "</t>
  </si>
  <si>
    <t>11*6,5*0,6</t>
  </si>
  <si>
    <t>11*5/2*0,6</t>
  </si>
  <si>
    <t>(6,5+4)/2*11</t>
  </si>
  <si>
    <t>(4,5+1,5)/2*10,5</t>
  </si>
  <si>
    <t>" snížení pod trafostanicí "</t>
  </si>
  <si>
    <t>6*4,5*0,85</t>
  </si>
  <si>
    <t>" SO 02 - nepažená část"</t>
  </si>
  <si>
    <t>6*11/2*2,8</t>
  </si>
  <si>
    <t>(6+11)*(1,7+0)/2*3</t>
  </si>
  <si>
    <t>" odpočet objemu bouraných bet. a žb. konstrukcí ve výkopišti "</t>
  </si>
  <si>
    <t>-(27,172+11,645)*0,5</t>
  </si>
  <si>
    <t>" vsak pro drenáž "</t>
  </si>
  <si>
    <t>(2,5*2,5+4,5*4,5)/2*2,3</t>
  </si>
  <si>
    <t>" pro drenáž od domu ke vsaku "</t>
  </si>
  <si>
    <t>(0,6+2,6)/2*2,4*10</t>
  </si>
  <si>
    <t>131251205</t>
  </si>
  <si>
    <t>Hloubení zapažených jam a zářezů strojně s urovnáním dna do předepsaného profilu a spádu v hornině třídy těžitelnosti I skupiny 3 přes 500 do 1 000 m3</t>
  </si>
  <si>
    <t>-1529491917</t>
  </si>
  <si>
    <t>https://podminky.urs.cz/item/CS_URS_2023_02/131251205</t>
  </si>
  <si>
    <t xml:space="preserve">" SO 02  "</t>
  </si>
  <si>
    <t>" výkop jámy SH -2,41 "</t>
  </si>
  <si>
    <t>(11,5+4)/2*10,5*2,8</t>
  </si>
  <si>
    <t>5,5*9,7*2,8</t>
  </si>
  <si>
    <t>(9,7+8)/2*9,7*2,8</t>
  </si>
  <si>
    <t>6,5*9,5/2*3,3</t>
  </si>
  <si>
    <t>11,5*2,5/2*3,3</t>
  </si>
  <si>
    <t>" snížení pro dojezd výtahu "</t>
  </si>
  <si>
    <t>4,2*4*0,6</t>
  </si>
  <si>
    <t>132212121</t>
  </si>
  <si>
    <t>Hloubení zapažených rýh šířky do 800 mm ručně s urovnáním dna do předepsaného profilu a spádu v hornině třídy těžitelnosti I skupiny 3 soudržných</t>
  </si>
  <si>
    <t>-1209588730</t>
  </si>
  <si>
    <t>https://podminky.urs.cz/item/CS_URS_2023_02/132212121</t>
  </si>
  <si>
    <t xml:space="preserve">" odhad množství - 50 %  - viz pol. strojní výkop "</t>
  </si>
  <si>
    <t>(44,651+3,904)*0,5</t>
  </si>
  <si>
    <t>132251102</t>
  </si>
  <si>
    <t>Hloubení nezapažených rýh šířky do 800 mm strojně s urovnáním dna do předepsaného profilu a spádu v hornině třídy těžitelnosti I skupiny 3 přes 20 do 50 m3</t>
  </si>
  <si>
    <t>-898286804</t>
  </si>
  <si>
    <t>https://podminky.urs.cz/item/CS_URS_2023_02/132251102</t>
  </si>
  <si>
    <t>" SO 01 - pod trafostanicí "</t>
  </si>
  <si>
    <t>1*0,5*4,86</t>
  </si>
  <si>
    <t>0,65*0,5*(1,65+4,86)</t>
  </si>
  <si>
    <t>0,6*0,5*1,65</t>
  </si>
  <si>
    <t xml:space="preserve">" SO 01 -  ostatní základy "</t>
  </si>
  <si>
    <t>0,75*1,05*2,335</t>
  </si>
  <si>
    <t>1*1,05*4,46</t>
  </si>
  <si>
    <t>0,6*1,05*4,67</t>
  </si>
  <si>
    <t>0,7*1,05*(0,35+4,04+0,45+2,065+0,35)</t>
  </si>
  <si>
    <t>0,605*1,05*(3,325+3,08)</t>
  </si>
  <si>
    <t>0,475*1,05*1,645</t>
  </si>
  <si>
    <t>0,35*1,05*(3,61+1,415)</t>
  </si>
  <si>
    <t>0,45*1,05*(1,29+0,48+2,985+0,5+0,5+2,09+3,2)</t>
  </si>
  <si>
    <t>0,48*1,05*1,125</t>
  </si>
  <si>
    <t>0,35*1,05*(5,865+1,635+4,3)</t>
  </si>
  <si>
    <t>" odstupňovaný základ "</t>
  </si>
  <si>
    <t>0,35*(0,445+0,7)*0,5*2</t>
  </si>
  <si>
    <t>0,45*(0,445+0,7)*0,5</t>
  </si>
  <si>
    <t>0,35*0,2*1,75*2</t>
  </si>
  <si>
    <t>0,45*0,2*1,75</t>
  </si>
  <si>
    <t>" prohloubení u retenční nádrže "</t>
  </si>
  <si>
    <t>0,6*0,5*2,5</t>
  </si>
  <si>
    <t>" pod zdivem ze ztr. bednění u SO 02 "</t>
  </si>
  <si>
    <t>0,5*0,445*8,895</t>
  </si>
  <si>
    <t>" pod pilíři u vstupu do budovy "</t>
  </si>
  <si>
    <t>0,6*3,7*1,2</t>
  </si>
  <si>
    <t>" vsak pro liniový žlab "</t>
  </si>
  <si>
    <t>0,5*1,2*2,5</t>
  </si>
  <si>
    <t>" základ stěny a sloupu v průjezdu SO 01 "</t>
  </si>
  <si>
    <t>0,6*5,29*1+0,3*0,64*3,8</t>
  </si>
  <si>
    <t>" odpočet ručního výkopu 50% "</t>
  </si>
  <si>
    <t>-(44,651+3,904)*0,5</t>
  </si>
  <si>
    <t>132251252</t>
  </si>
  <si>
    <t>Hloubení nezapažených rýh šířky přes 800 do 2 000 mm strojně s urovnáním dna do předepsaného profilu a spádu v hornině třídy těžitelnosti I skupiny 3 přes 20 do 50 m3</t>
  </si>
  <si>
    <t>619963435</t>
  </si>
  <si>
    <t>https://podminky.urs.cz/item/CS_URS_2023_02/132251252</t>
  </si>
  <si>
    <t>" SO 02 - pasy SH -2,56 "</t>
  </si>
  <si>
    <t>1,6*0,25*(5,55+9,055+5,58+1,6+3,315+2*4,1+3*0,9)</t>
  </si>
  <si>
    <t>0,9*0,25*(5,325+4,59+4,45)</t>
  </si>
  <si>
    <t>" vnitřní strana nebedněna - navýšení množství betonu "</t>
  </si>
  <si>
    <t>0,25*0,25/2*(4,405+4,1*2+4,45+4,55+4,59+4,1+5,215+4,165+5,325+3,315+5,58+2,305)</t>
  </si>
  <si>
    <t>" SO 02 - pasy SH -2,29 "</t>
  </si>
  <si>
    <t>1,6*0,25*(9,5+4,65+3,65)</t>
  </si>
  <si>
    <t>0,9*0,25*4,15</t>
  </si>
  <si>
    <t>" zvětšená kubatura betonu u přechodu výšky zákl. SH 2,56/2,19 "</t>
  </si>
  <si>
    <t>1,6*0,8*0,4*2</t>
  </si>
  <si>
    <t>" odst. základ u výt. šachty "</t>
  </si>
  <si>
    <t>0,65*2,37*0,68</t>
  </si>
  <si>
    <t>" SO 02 - pasy SH -1,915 "</t>
  </si>
  <si>
    <t>1,6*0,25*(5,26+9,5)</t>
  </si>
  <si>
    <t>0,9*0,25*1,905</t>
  </si>
  <si>
    <t>0,9*0,5*0,455</t>
  </si>
  <si>
    <t>0,9*0,7*0,955</t>
  </si>
  <si>
    <t>2*1,1*0,455</t>
  </si>
  <si>
    <t>1,5*0,7*0,455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</si>
  <si>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</si>
  <si>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</si>
  <si>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1325200548</t>
  </si>
  <si>
    <t>https://podminky.urs.cz/item/CS_URS_2023_02/139951121</t>
  </si>
  <si>
    <t xml:space="preserve">" základové konstrukce  odstraňovaných objektů"</t>
  </si>
  <si>
    <t>" předpokládaná výška základů 30cm "</t>
  </si>
  <si>
    <t>" vrchní část základu odstraněna v obj. demolic "</t>
  </si>
  <si>
    <t>" spodní část základů - 70% prostý beton "</t>
  </si>
  <si>
    <t>0,6*0,3*(16,9+13,2+13,6+6,3+8+7+5,2+12,6+8+11,5+12,5+11+8,7+4,5)*0,7</t>
  </si>
  <si>
    <t>0,45*0,3*(4+9+3,9+2,6+3*7+5,6+3,5+10,6+3*2,5+2*5,5+3,4+5,1+2*7,5)*0,7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</si>
  <si>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</si>
  <si>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</si>
  <si>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1832958637</t>
  </si>
  <si>
    <t>https://podminky.urs.cz/item/CS_URS_2023_02/139951123</t>
  </si>
  <si>
    <t>" spodní část základů - 30% prostý žel. beton "</t>
  </si>
  <si>
    <t>0,6*0,3*(16,9+13,2+13,6+6,3+8+7+5,2+12,6+8+11,5+12,5+11+8,7+4,5)*0,3</t>
  </si>
  <si>
    <t>0,45*0,3*(4+9+3,9+2,6+3*7+5,6+3,5+10,6+3*2,5+2*5,5+3,4+5,1+2*7,5)*0,3</t>
  </si>
  <si>
    <t>151711121</t>
  </si>
  <si>
    <t>Osazení ocelových zápor pro pažení hloubených vykopávek do předem provedených vrtů se zabetonováním spodního konce, s případným obsypem zápory pískem délky od 0 do 14 m</t>
  </si>
  <si>
    <t>-1254634025</t>
  </si>
  <si>
    <t>https://podminky.urs.cz/item/CS_URS_2023_02/151711121</t>
  </si>
  <si>
    <t>" viz výkres statiky 101 "</t>
  </si>
  <si>
    <t>29*9</t>
  </si>
  <si>
    <t>151711111</t>
  </si>
  <si>
    <t>Osazení ocelových zápor pro pažení hloubených vykopávek do předem provedených vrtů se zabetonováním spodního konce, s případným obsypem zápory pískem délky od 0 do 8 m</t>
  </si>
  <si>
    <t>-325157042</t>
  </si>
  <si>
    <t>https://podminky.urs.cz/item/CS_URS_2023_02/151711111</t>
  </si>
  <si>
    <t>" viz výkr. 101 - statika "</t>
  </si>
  <si>
    <t>4*8</t>
  </si>
  <si>
    <t>M</t>
  </si>
  <si>
    <t>13011016</t>
  </si>
  <si>
    <t>ocel profilová jakost S235JR (11 375) průřez IPE 360</t>
  </si>
  <si>
    <t>-915319598</t>
  </si>
  <si>
    <t>(4*8+19*9)*57,1*0,001</t>
  </si>
  <si>
    <t>13011016b(R)</t>
  </si>
  <si>
    <t>849429019</t>
  </si>
  <si>
    <t>-11,591*0,5</t>
  </si>
  <si>
    <t>13011017</t>
  </si>
  <si>
    <t>ocel profilová jakost S235JR (11 375) průřez IPE 400</t>
  </si>
  <si>
    <t>1158980246</t>
  </si>
  <si>
    <t>13011017a(R)</t>
  </si>
  <si>
    <t>-905603083</t>
  </si>
  <si>
    <t>-5,967*0,5</t>
  </si>
  <si>
    <t>130901(R)</t>
  </si>
  <si>
    <t xml:space="preserve">drobný a spojovací materiál  - 12%</t>
  </si>
  <si>
    <t>-1063154281</t>
  </si>
  <si>
    <t>(11,591+5,968)*0,12</t>
  </si>
  <si>
    <t>58932312</t>
  </si>
  <si>
    <t>beton C 12/15 kamenivo frakce 0/16</t>
  </si>
  <si>
    <t>1139357788</t>
  </si>
  <si>
    <t>"zabet. zápor "</t>
  </si>
  <si>
    <t>0,315*0,315*3,14*4,42*3</t>
  </si>
  <si>
    <t>0,315*0,315*3,14*(4,5*2+4,8*7+5,15*21)</t>
  </si>
  <si>
    <t>151721111</t>
  </si>
  <si>
    <t>Pažení do ocelových zápor bez ohledu na druh pažin, s odstraněním pažení, hloubky výkopu do 4 m</t>
  </si>
  <si>
    <t>859742836</t>
  </si>
  <si>
    <t>https://podminky.urs.cz/item/CS_URS_2023_02/151721111</t>
  </si>
  <si>
    <t>" řez 1 "</t>
  </si>
  <si>
    <t>6,02*3,68</t>
  </si>
  <si>
    <t>" řez 2 "</t>
  </si>
  <si>
    <t>(2*2+1,94+4*2+1,935+2+2,015+2,02+2+2,015+2*2+2,015+2+2,015+2)*3,95</t>
  </si>
  <si>
    <t>" řez 3 "</t>
  </si>
  <si>
    <t>(1,665+2,085+1,835)*4,6</t>
  </si>
  <si>
    <t>" řez 4 "</t>
  </si>
  <si>
    <t>(2,135+2,095+2,11+2,13+2,01+2*2)*4,3</t>
  </si>
  <si>
    <t>162251121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</si>
  <si>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</si>
  <si>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-1121838077</t>
  </si>
  <si>
    <t>https://podminky.urs.cz/item/CS_URS_2023_02/162251121</t>
  </si>
  <si>
    <t>" vnitrostaveništní doprava nakupovaného materiálu "</t>
  </si>
  <si>
    <t>" vsak pro liniový žlab štěrkem ""</t>
  </si>
  <si>
    <t>0,5*0,5*2,5</t>
  </si>
  <si>
    <t>" vsak trativodu - kamenivem "</t>
  </si>
  <si>
    <t>2,5*2,5*1,5</t>
  </si>
  <si>
    <t>758640977</t>
  </si>
  <si>
    <t xml:space="preserve">" výkopy  na skládku do 30km "</t>
  </si>
  <si>
    <t>356,816+757,593+24,278*2+38,133</t>
  </si>
  <si>
    <t>" odpočet zásypu zeminou "</t>
  </si>
  <si>
    <t>- 0,875-21,1-35,4-174,319</t>
  </si>
  <si>
    <t>" zemina k zásypu na deponii do 20km a zpět "</t>
  </si>
  <si>
    <t>231,694*2</t>
  </si>
  <si>
    <t>-2110520575</t>
  </si>
  <si>
    <t>969,404*20</t>
  </si>
  <si>
    <t>231,94*2*10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</si>
  <si>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</si>
  <si>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</si>
  <si>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247181347</t>
  </si>
  <si>
    <t>https://podminky.urs.cz/item/CS_URS_2023_02/162751157</t>
  </si>
  <si>
    <t>" beton "</t>
  </si>
  <si>
    <t>23,152*2</t>
  </si>
  <si>
    <t>" žb . "</t>
  </si>
  <si>
    <t>11,645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</si>
  <si>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</si>
  <si>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</si>
  <si>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-182591192</t>
  </si>
  <si>
    <t>https://podminky.urs.cz/item/CS_URS_2023_02/162751159</t>
  </si>
  <si>
    <t>" betony k recyklaci do 30km "</t>
  </si>
  <si>
    <t>57,949*20</t>
  </si>
  <si>
    <t>1265203584</t>
  </si>
  <si>
    <t>969,404*2</t>
  </si>
  <si>
    <t>167151111</t>
  </si>
  <si>
    <t>Nakládání, skládání a překládání neulehlého výkopku nebo sypaniny strojně nakládání, množství přes 100 m3, z hornin třídy těžitelnosti I, skupiny 1 až 3</t>
  </si>
  <si>
    <t>486676489</t>
  </si>
  <si>
    <t>https://podminky.urs.cz/item/CS_URS_2023_02/167151111</t>
  </si>
  <si>
    <t>" zemina pro zpětný zásyp "</t>
  </si>
  <si>
    <t>969,404</t>
  </si>
  <si>
    <t>-1373184083</t>
  </si>
  <si>
    <t>" část základů "</t>
  </si>
  <si>
    <t>27,172*0,5</t>
  </si>
  <si>
    <t>59255366</t>
  </si>
  <si>
    <t xml:space="preserve">"  část základů "</t>
  </si>
  <si>
    <t>-1665154414</t>
  </si>
  <si>
    <t>" žb. - část základů"</t>
  </si>
  <si>
    <t>167151101</t>
  </si>
  <si>
    <t>Nakládání, skládání a překládání neulehlého výkopku nebo sypaniny strojně nakládání, množství do 100 m3, z horniny třídy těžitelnosti I, skupiny 1 až 3</t>
  </si>
  <si>
    <t>-1502313690</t>
  </si>
  <si>
    <t>https://podminky.urs.cz/item/CS_URS_2023_02/167151101</t>
  </si>
  <si>
    <t>174111101</t>
  </si>
  <si>
    <t>Zásyp sypaninou z jakékoliv horniny ručně s uložením výkopku ve vrstvách se zhutněním jam, šachet, rýh nebo kolem objektů v těchto vykopávkách</t>
  </si>
  <si>
    <t>-1137572680</t>
  </si>
  <si>
    <t>https://podminky.urs.cz/item/CS_URS_2023_02/174111101</t>
  </si>
  <si>
    <t>" dtto, zeminou "</t>
  </si>
  <si>
    <t>0,5*0,7*2,5</t>
  </si>
  <si>
    <t>-1719202923</t>
  </si>
  <si>
    <t>" SO 02 "</t>
  </si>
  <si>
    <t>" dtto zeminou "</t>
  </si>
  <si>
    <t>-9,375</t>
  </si>
  <si>
    <t>" trativod od budovy do vsaku - zeminou "</t>
  </si>
  <si>
    <t>" odpočet štěrku "</t>
  </si>
  <si>
    <t>-0,6*0,5*10</t>
  </si>
  <si>
    <t>174151102</t>
  </si>
  <si>
    <t>Zásyp sypaninou z jakékoliv horniny strojně s uložením výkopku ve vrstvách se zhutněním v prostorách s omezeným pohybem stroje s urovnáním povrchu zásypu</t>
  </si>
  <si>
    <t>420053006</t>
  </si>
  <si>
    <t>https://podminky.urs.cz/item/CS_URS_2023_02/174151102</t>
  </si>
  <si>
    <t>" svahovaný výkop "</t>
  </si>
  <si>
    <t>(0,7+1,6)/2*10,5*1,6</t>
  </si>
  <si>
    <t>(0,85+1,6)/2*6*2,7</t>
  </si>
  <si>
    <t>" zapažený výkop "</t>
  </si>
  <si>
    <t>0,85*2,5*(3,935+9,945+8)</t>
  </si>
  <si>
    <t>0,85*3,7*(1+1,835+2,075+1,68+2,135+2,095)</t>
  </si>
  <si>
    <t>0,85*2,7*(2,11+2,13+2,015+2,02+2+2,015+6,015+6,015+6,02)</t>
  </si>
  <si>
    <t>" odpočet trativodu "</t>
  </si>
  <si>
    <t>-0,4*0,5*(10+27+10+28)</t>
  </si>
  <si>
    <t>58343930</t>
  </si>
  <si>
    <t>kamenivo drcené hrubé frakce 16/32</t>
  </si>
  <si>
    <t>2059435204</t>
  </si>
  <si>
    <t>0,5*0,5*2,5*2</t>
  </si>
  <si>
    <t>2,5*2,5*1,5*2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</si>
  <si>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</si>
  <si>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</si>
  <si>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</si>
  <si>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1638970670</t>
  </si>
  <si>
    <t>https://podminky.urs.cz/item/CS_URS_2023_02/211531111</t>
  </si>
  <si>
    <t>0,4*0,5*(10+27+10+28)</t>
  </si>
  <si>
    <t>0,6*0,5*10</t>
  </si>
  <si>
    <t>211971110</t>
  </si>
  <si>
    <t>Zřízení opláštění výplně z geotextilie odvodňovacích žeber nebo trativodů v rýze nebo zářezu se stěnami šikmými o sklonu do 1:2</t>
  </si>
  <si>
    <t>1035081280</t>
  </si>
  <si>
    <t>https://podminky.urs.cz/item/CS_URS_2023_02/211971110</t>
  </si>
  <si>
    <t>" trativody "</t>
  </si>
  <si>
    <t>3*(2,5+10+85)</t>
  </si>
  <si>
    <t xml:space="preserve">" vsak trativodu " </t>
  </si>
  <si>
    <t>2,5*2,5*2+2,5*1,5*4</t>
  </si>
  <si>
    <t>0,5*2,5*4+0,5*0,5*2</t>
  </si>
  <si>
    <t>69311081</t>
  </si>
  <si>
    <t>geotextilie netkaná separační, ochranná, filtrační, drenážní PES 300g/m2</t>
  </si>
  <si>
    <t>-677179403</t>
  </si>
  <si>
    <t>325,5*1,1845 'Přepočtené koeficientem množství</t>
  </si>
  <si>
    <t>212755214</t>
  </si>
  <si>
    <t>Trativody bez lože z drenážních trubek plastových flexibilních D 100 mm</t>
  </si>
  <si>
    <t>-853489422</t>
  </si>
  <si>
    <t>https://podminky.urs.cz/item/CS_URS_2023_02/212755214</t>
  </si>
  <si>
    <t>" pro liniový žlab "</t>
  </si>
  <si>
    <t>2,5</t>
  </si>
  <si>
    <t>212755215</t>
  </si>
  <si>
    <t>Trativody bez lože z drenážních trubek plastových flexibilních D 125 mm</t>
  </si>
  <si>
    <t>-1664379334</t>
  </si>
  <si>
    <t>https://podminky.urs.cz/item/CS_URS_2023_02/212755215</t>
  </si>
  <si>
    <t>" SO 02 - trativod od domu ke vsaku "</t>
  </si>
  <si>
    <t>212755216</t>
  </si>
  <si>
    <t>Trativody bez lože z drenážních trubek plastových flexibilních D 160 mm</t>
  </si>
  <si>
    <t>299153147</t>
  </si>
  <si>
    <t>https://podminky.urs.cz/item/CS_URS_2023_02/212755216</t>
  </si>
  <si>
    <t>10+27+10+28+10</t>
  </si>
  <si>
    <t>21280(R)</t>
  </si>
  <si>
    <t xml:space="preserve">D+M drenážních šachet pojížděných vč. poklopu </t>
  </si>
  <si>
    <t>-463403690</t>
  </si>
  <si>
    <t>21281(R)</t>
  </si>
  <si>
    <t xml:space="preserve">D+M drenážních šachet nepojížděných vč. poklopu </t>
  </si>
  <si>
    <t>573236556</t>
  </si>
  <si>
    <t>226112113</t>
  </si>
  <si>
    <t>Velkoprofilové vrty náběrovým vrtáním svislé nezapažené průměru přes 550 do 650 mm, v hl od 0 do 5 m v hornině tř. III</t>
  </si>
  <si>
    <t>1449650003</t>
  </si>
  <si>
    <t>https://podminky.urs.cz/item/CS_URS_2023_02/226112113</t>
  </si>
  <si>
    <t>33*5</t>
  </si>
  <si>
    <t>226112213</t>
  </si>
  <si>
    <t>Velkoprofilové vrty náběrovým vrtáním svislé nezapažené průměru přes 550 do 650 mm, v hl přes 5 m v hornině tř. III</t>
  </si>
  <si>
    <t>-1177290590</t>
  </si>
  <si>
    <t>https://podminky.urs.cz/item/CS_URS_2023_02/226112213</t>
  </si>
  <si>
    <t>3*3+(2+7+21)*4</t>
  </si>
  <si>
    <t>271532212</t>
  </si>
  <si>
    <t>Podsyp pod základové konstrukce se zhutněním a urovnáním povrchu z kameniva hrubého, frakce 16 - 32 mm</t>
  </si>
  <si>
    <t>-738050131</t>
  </si>
  <si>
    <t>https://podminky.urs.cz/item/CS_URS_2023_02/271532212</t>
  </si>
  <si>
    <t>" SO 01 - podsyp mezi zákl. pasy mimo trafostanici "</t>
  </si>
  <si>
    <t>(3,445*4,67+3,475*2,335+7,67*4/2+4,04*0,63/2)*0,1</t>
  </si>
  <si>
    <t>(3,96+3,61)/2*4,29*0,1</t>
  </si>
  <si>
    <t>(3,29+1,6)/2*3,655*0,1</t>
  </si>
  <si>
    <t>(5,55+4,755)/2*2,065*0,1-1,125*0,48*0,1</t>
  </si>
  <si>
    <t>(4,5+2,97)/2*4,01*0,1</t>
  </si>
  <si>
    <t>273313611</t>
  </si>
  <si>
    <t>Základy z betonu prostého desky z betonu kamenem neprokládaného tř. C 16/20</t>
  </si>
  <si>
    <t>2063880574</t>
  </si>
  <si>
    <t>https://podminky.urs.cz/item/CS_URS_2023_02/273313611</t>
  </si>
  <si>
    <t>" SO 01 - podkladní beton mezi zákl. pasy "</t>
  </si>
  <si>
    <t>3,3*4,895*0,05</t>
  </si>
  <si>
    <t>(3,445*4,67+3,475*2,335+7,67*4/2+4,04*0,63/2)*0,05</t>
  </si>
  <si>
    <t>(3,96+3,61)/2*4,29*0,05</t>
  </si>
  <si>
    <t>(3,29+1,6)/2*3,655*0,05</t>
  </si>
  <si>
    <t>(5,55+4,755)/2*2,065*0,1-1,125*0,48*0,05</t>
  </si>
  <si>
    <t>(4,5+2,97)/2*4,01*0,05</t>
  </si>
  <si>
    <t>" SO 02 - podkladní beton pod základ. pasy a zákl. deskou "</t>
  </si>
  <si>
    <t>(10+9)/2*9*0,1</t>
  </si>
  <si>
    <t>8,75*1,5/2*0,1</t>
  </si>
  <si>
    <t>(8,75+8,5)/2*9*0,1</t>
  </si>
  <si>
    <t>8,5*1,25/2*0,1</t>
  </si>
  <si>
    <t>4,7*8,5*0,1</t>
  </si>
  <si>
    <t>" část v oblouku "</t>
  </si>
  <si>
    <t>2,1*5,76*0,1</t>
  </si>
  <si>
    <t>(5,76+5)/2*2,5*0,1</t>
  </si>
  <si>
    <t>(5+4)/2*1,8*0,1</t>
  </si>
  <si>
    <t>(4+3)/2*2,1*0,1</t>
  </si>
  <si>
    <t>273321511</t>
  </si>
  <si>
    <t>Základy z betonu železového (bez výztuže) desky z betonu bez zvláštních nároků na prostředí tř. C 25/30</t>
  </si>
  <si>
    <t>1613225222</t>
  </si>
  <si>
    <t>https://podminky.urs.cz/item/CS_URS_2023_02/273321511</t>
  </si>
  <si>
    <t>" SO 01 - pod trafostanicí tl. desky 200mm"</t>
  </si>
  <si>
    <t>3,3*4,895*0,2</t>
  </si>
  <si>
    <t xml:space="preserve">" SO 01 -  ostatní základy - tl. desky 150mm "</t>
  </si>
  <si>
    <t>(8,91*5,66-3,3*4,895)*0,15</t>
  </si>
  <si>
    <t>8,91*4,8/2*0,15</t>
  </si>
  <si>
    <t>(5,865+3,85)/2*7,5*0,15</t>
  </si>
  <si>
    <t>8,895*3,3/2*0,15</t>
  </si>
  <si>
    <t>1,855*8,895*0,15</t>
  </si>
  <si>
    <t>" SO 02 - zákl. deska výtahu tl. deska 275mm "</t>
  </si>
  <si>
    <t>3*2,8*0,275</t>
  </si>
  <si>
    <t>" SO 02 deska pod podlahou tl. desky 150mm "</t>
  </si>
  <si>
    <t>(8,895+7,9)/2*9,856*0,15</t>
  </si>
  <si>
    <t>7,75*1,5/2*0,15</t>
  </si>
  <si>
    <t>7,75*5,55*0,15</t>
  </si>
  <si>
    <t>(7,75+7,4)/2*3,65*0,15</t>
  </si>
  <si>
    <t>7,35*1,3/2*0,15</t>
  </si>
  <si>
    <t>7,35*4,65*0,15</t>
  </si>
  <si>
    <t>(5,26+5,15)/2*1,6*0,15</t>
  </si>
  <si>
    <t>(5,15+4,5)/2*2,5*0,15</t>
  </si>
  <si>
    <t>(4,5+3,5)/2*2*0,15</t>
  </si>
  <si>
    <t>(3,5+2)/2*1,6*0,15</t>
  </si>
  <si>
    <t>" odpočet plochy výtahu "</t>
  </si>
  <si>
    <t>-1,6*1,8*0,15</t>
  </si>
  <si>
    <t>273321611</t>
  </si>
  <si>
    <t>Základy z betonu železového (bez výztuže) desky z betonu bez zvláštních nároků na prostředí tř. C 30/37</t>
  </si>
  <si>
    <t>1635249230</t>
  </si>
  <si>
    <t>https://podminky.urs.cz/item/CS_URS_2023_02/273321611</t>
  </si>
  <si>
    <t>" deska výtahové šachty "</t>
  </si>
  <si>
    <t>2,2*2*0,225</t>
  </si>
  <si>
    <t>27335(R)</t>
  </si>
  <si>
    <t xml:space="preserve">příplatek za bednění v oblouku </t>
  </si>
  <si>
    <t>-1447326770</t>
  </si>
  <si>
    <t>(4,65+3,515)*0,15</t>
  </si>
  <si>
    <t>0,4*9,5</t>
  </si>
  <si>
    <t>273351121</t>
  </si>
  <si>
    <t>Bednění základů desek zřízení</t>
  </si>
  <si>
    <t>765327090</t>
  </si>
  <si>
    <t>https://podminky.urs.cz/item/CS_URS_2023_02/273351121</t>
  </si>
  <si>
    <t>(3,3+4,895)*2*0,2</t>
  </si>
  <si>
    <t>(5,2+1,635+5,865+1,645+6,84+4,895+3,3+4,06+5,66+3,85+1,855)*0,15</t>
  </si>
  <si>
    <t>" SO 02 - zákl. deska výtahu "</t>
  </si>
  <si>
    <t>(3+2,8)*2*0,275</t>
  </si>
  <si>
    <t>" SO 02 - po obvodu - deska vč. pasů - pasy SH -2,56 "</t>
  </si>
  <si>
    <t>0,4*(5,55+9,055+16)</t>
  </si>
  <si>
    <t>" jímka "</t>
  </si>
  <si>
    <t>4*1*0,55</t>
  </si>
  <si>
    <t xml:space="preserve">" SO 02 po obvodu - deska vč. pasů - pasy SH -2,19  "</t>
  </si>
  <si>
    <t>0,4*(9,5+8,3)</t>
  </si>
  <si>
    <t>" dtto, SH -1,915 - po obvodu</t>
  </si>
  <si>
    <t>0,4*(5,26+9,5)</t>
  </si>
  <si>
    <t xml:space="preserve">" rozdíl výšek  HH -1,79/-1,515 "</t>
  </si>
  <si>
    <t>1,6*0,275*2</t>
  </si>
  <si>
    <t>273351122</t>
  </si>
  <si>
    <t>Bednění základů desek odstranění</t>
  </si>
  <si>
    <t>-2032352348</t>
  </si>
  <si>
    <t>https://podminky.urs.cz/item/CS_URS_2023_02/273351122</t>
  </si>
  <si>
    <t>273361821</t>
  </si>
  <si>
    <t>Výztuž základů desek z betonářské oceli 10 505 (R) nebo BSt 500</t>
  </si>
  <si>
    <t>-2065048634</t>
  </si>
  <si>
    <t>https://podminky.urs.cz/item/CS_URS_2023_02/273361821</t>
  </si>
  <si>
    <t xml:space="preserve">" Základové desky SO01 a SO02  - 65kg/m3 "</t>
  </si>
  <si>
    <t>58,249*0,65</t>
  </si>
  <si>
    <t>" podlaha výtahové šachty 110 kg/m3 "</t>
  </si>
  <si>
    <t>0,99*0,11</t>
  </si>
  <si>
    <t>274313611</t>
  </si>
  <si>
    <t>Základy z betonu prostého pasy betonu kamenem neprokládaného tř. C 16/20</t>
  </si>
  <si>
    <t>317274318</t>
  </si>
  <si>
    <t>https://podminky.urs.cz/item/CS_URS_2023_02/274313611</t>
  </si>
  <si>
    <t>" podkladní beton "</t>
  </si>
  <si>
    <t>1*0,1*4,86</t>
  </si>
  <si>
    <t>0,65*0,1*(1,65+4,86)</t>
  </si>
  <si>
    <t>0,6*0,1*1,65</t>
  </si>
  <si>
    <t>0,75*0,1*2,335</t>
  </si>
  <si>
    <t>1*0,1*4,46</t>
  </si>
  <si>
    <t>0,6*0,1*4,67</t>
  </si>
  <si>
    <t>0,7*0,1*(0,35+4,04+0,45+2,065+0,35)</t>
  </si>
  <si>
    <t>0,605*0,1*(3,325+3,08)</t>
  </si>
  <si>
    <t>0,475*0,1*1,645</t>
  </si>
  <si>
    <t>0,35*0,1*(3,61+1,415)</t>
  </si>
  <si>
    <t>0,45*0,1*(1,29+0,48+2,985+0,5+0,5+2,09+3,2)</t>
  </si>
  <si>
    <t>0,48*0,1*1,125</t>
  </si>
  <si>
    <t>0,35*0,1*(5,865+1,635+4,3)</t>
  </si>
  <si>
    <t>" pod zdivem ze ztr. bednění "</t>
  </si>
  <si>
    <t>1*0,1*8,895</t>
  </si>
  <si>
    <t>0,6*3,7*0,1</t>
  </si>
  <si>
    <t>" SO 02 - stěna a sloup v průjezdu "</t>
  </si>
  <si>
    <t>0,6*5,29*0,1+0,4*0,84*0,1</t>
  </si>
  <si>
    <t>274321511</t>
  </si>
  <si>
    <t>Základy z betonu železového (bez výztuže) pasy z betonu bez zvláštních nároků na prostředí tř. C 25/30</t>
  </si>
  <si>
    <t>-895088164</t>
  </si>
  <si>
    <t>https://podminky.urs.cz/item/CS_URS_2023_02/274321511</t>
  </si>
  <si>
    <t>"prohloubení základu u retenční nádrže "</t>
  </si>
  <si>
    <t>" pod čerpací jímkou + odpočet betonu jímky "</t>
  </si>
  <si>
    <t>1*1*0,1-0,5*0,5*0,4</t>
  </si>
  <si>
    <t>52</t>
  </si>
  <si>
    <t>274351121</t>
  </si>
  <si>
    <t>Bednění základů pasů rovné zřízení</t>
  </si>
  <si>
    <t>1852873908</t>
  </si>
  <si>
    <t>https://podminky.urs.cz/item/CS_URS_2023_02/274351121</t>
  </si>
  <si>
    <t>" SO 01 - odstupňovaný základ + zákl. pod zdivo z tvarovek ztr. bednění "</t>
  </si>
  <si>
    <t>" počítáno na délku 3m "</t>
  </si>
  <si>
    <t>2*(0,2+0,5)*1,75*3</t>
  </si>
  <si>
    <t>2*0,5*1,495*3</t>
  </si>
  <si>
    <t>2*1*1,05*3</t>
  </si>
  <si>
    <t>0,445*(0,5+8,895+0,5)</t>
  </si>
  <si>
    <t>" pasy navazující na základ trafostanice "</t>
  </si>
  <si>
    <t>(1+0,75+0,605)*0,8</t>
  </si>
  <si>
    <t>2*2*0,8*3</t>
  </si>
  <si>
    <t>" ostatní pasy SO 01 - bednění na horních 30cm "</t>
  </si>
  <si>
    <t>2*(2,335+4,46+4,67+0,35+4,04+0,45+2,065+0,35+3,325+3,08+1,645+3,61+1,415)*0,3</t>
  </si>
  <si>
    <t>2*(1,29+0,48+2,985+0,5+0,5+2,09+3,2+1,125+5,865+1,635+4,3)*0,3</t>
  </si>
  <si>
    <t>" oblouk "</t>
  </si>
  <si>
    <t>-8,4</t>
  </si>
  <si>
    <t>" SO 02 - bednění obvodových pasů v pol. bednění desek "</t>
  </si>
  <si>
    <t>"odstupňovaný základ u výtahu "</t>
  </si>
  <si>
    <t>1,795*0,4*2+1,2*0,455*2+0,7*0,5*2</t>
  </si>
  <si>
    <t>2,5*0,4+(1,1+2)*2*0,455+(0,7+1,5)*2*0,5</t>
  </si>
  <si>
    <t>2,075*0,4+(2,375+0,65)*2*0,58</t>
  </si>
  <si>
    <t>274351122</t>
  </si>
  <si>
    <t>Bednění základů pasů rovné odstranění</t>
  </si>
  <si>
    <t>-926477484</t>
  </si>
  <si>
    <t>https://podminky.urs.cz/item/CS_URS_2023_02/274351122</t>
  </si>
  <si>
    <t>274352241</t>
  </si>
  <si>
    <t>Bednění základů pasů kruhové nebo obloukové poloměru přes 4 m zřízení</t>
  </si>
  <si>
    <t>2049783488</t>
  </si>
  <si>
    <t>https://podminky.urs.cz/item/CS_URS_2023_02/274352241</t>
  </si>
  <si>
    <t>" pasy SO 01 - bednění na horních 30cm "</t>
  </si>
  <si>
    <t>(6+8)*2*0,3</t>
  </si>
  <si>
    <t>55</t>
  </si>
  <si>
    <t>274352242</t>
  </si>
  <si>
    <t>Bednění základů pasů kruhové nebo obloukové poloměru přes 4 m odstranění</t>
  </si>
  <si>
    <t>1963105936</t>
  </si>
  <si>
    <t>https://podminky.urs.cz/item/CS_URS_2023_02/274352242</t>
  </si>
  <si>
    <t>56</t>
  </si>
  <si>
    <t>274361821</t>
  </si>
  <si>
    <t>Výztuž základů pasů z betonářské oceli 10 505 (R) nebo BSt 500</t>
  </si>
  <si>
    <t>-490294503</t>
  </si>
  <si>
    <t>https://podminky.urs.cz/item/CS_URS_2023_02/274361821</t>
  </si>
  <si>
    <t>" 50kg/m3 "</t>
  </si>
  <si>
    <t>85,188*0,05</t>
  </si>
  <si>
    <t>57</t>
  </si>
  <si>
    <t>275313611</t>
  </si>
  <si>
    <t>Základy z betonu prostého patky a bloky z betonu kamenem neprokládaného tř. C 16/20</t>
  </si>
  <si>
    <t>-533636845</t>
  </si>
  <si>
    <t>https://podminky.urs.cz/item/CS_URS_2023_02/275313611</t>
  </si>
  <si>
    <t>" patky pro bránu - vjezd do dvora SO 01 - podkl. beton "</t>
  </si>
  <si>
    <t>0,305*0,5*0,1</t>
  </si>
  <si>
    <t>0,5*0,5*0,1</t>
  </si>
  <si>
    <t>" dtto, SO 02 "</t>
  </si>
  <si>
    <t>0,5*0,44*0,1</t>
  </si>
  <si>
    <t>58</t>
  </si>
  <si>
    <t>275321511</t>
  </si>
  <si>
    <t>Základy z betonu železového (bez výztuže) patky z betonu bez zvláštních nároků na prostředí tř. C 25/30</t>
  </si>
  <si>
    <t>-1657702486</t>
  </si>
  <si>
    <t>https://podminky.urs.cz/item/CS_URS_2023_02/275321511</t>
  </si>
  <si>
    <t>" vjezd do dvora SO 01 - patky pro bránu "</t>
  </si>
  <si>
    <t>0,305*0,5*0,9</t>
  </si>
  <si>
    <t>0,5*0,5*1,415</t>
  </si>
  <si>
    <t>"vjezd do dvora SO 01 - patky pro bránu "</t>
  </si>
  <si>
    <t>0,5*0,3*0,24</t>
  </si>
  <si>
    <t>0,5*0,44*1</t>
  </si>
  <si>
    <t>59</t>
  </si>
  <si>
    <t>275351121</t>
  </si>
  <si>
    <t>Bednění základů patek zřízení</t>
  </si>
  <si>
    <t>-1123731989</t>
  </si>
  <si>
    <t>https://podminky.urs.cz/item/CS_URS_2023_02/275351121</t>
  </si>
  <si>
    <t>(0,305+0,5+0,305)*0,9</t>
  </si>
  <si>
    <t>3*0,5*1,415</t>
  </si>
  <si>
    <t>(0,3+0,5+0,3)*0,24</t>
  </si>
  <si>
    <t>(0,44+0,5+0,44)*1</t>
  </si>
  <si>
    <t>60</t>
  </si>
  <si>
    <t>275351122</t>
  </si>
  <si>
    <t>Bednění základů patek odstranění</t>
  </si>
  <si>
    <t>294918910</t>
  </si>
  <si>
    <t>https://podminky.urs.cz/item/CS_URS_2023_02/275351122</t>
  </si>
  <si>
    <t>61</t>
  </si>
  <si>
    <t>275361821</t>
  </si>
  <si>
    <t>Výztuž základů patek z betonářské oceli 10 505 (R)</t>
  </si>
  <si>
    <t>1962846407</t>
  </si>
  <si>
    <t>https://podminky.urs.cz/item/CS_URS_2023_02/275361821</t>
  </si>
  <si>
    <t>0,747*0,05</t>
  </si>
  <si>
    <t>62</t>
  </si>
  <si>
    <t>279113151</t>
  </si>
  <si>
    <t>Základové zdi z tvárnic ztraceného bednění včetně výplně z betonu bez zvláštních nároků na vliv prostředí třídy C 25/30, tloušťky zdiva 150 mm</t>
  </si>
  <si>
    <t>845450017</t>
  </si>
  <si>
    <t>https://podminky.urs.cz/item/CS_URS_2023_02/279113151</t>
  </si>
  <si>
    <t>" u trafostanice HH -0,365, SP -1,015 "</t>
  </si>
  <si>
    <t>0,65*(4,86+3,3)</t>
  </si>
  <si>
    <t>63</t>
  </si>
  <si>
    <t>279113153</t>
  </si>
  <si>
    <t>Základové zdi z tvárnic ztraceného bednění včetně výplně z betonu bez zvláštních nároků na vliv prostředí třídy C 25/30, tloušťky zdiva přes 200 do 250 mm</t>
  </si>
  <si>
    <t>-714510182</t>
  </si>
  <si>
    <t>https://podminky.urs.cz/item/CS_URS_2023_02/279113153</t>
  </si>
  <si>
    <t>" SO 02 - základové stěny u výt. šachty "</t>
  </si>
  <si>
    <t>2*0,905</t>
  </si>
  <si>
    <t>(2+1,6+2)*0,63</t>
  </si>
  <si>
    <t>64</t>
  </si>
  <si>
    <t>279113154</t>
  </si>
  <si>
    <t>Základové zdi z tvárnic ztraceného bednění včetně výplně z betonu bez zvláštních nároků na vliv prostředí třídy C 25/30, tloušťky zdiva přes 250 do 300 mm</t>
  </si>
  <si>
    <t>-707504404</t>
  </si>
  <si>
    <t>https://podminky.urs.cz/item/CS_URS_2023_02/279113154</t>
  </si>
  <si>
    <t>8,895*1,75</t>
  </si>
  <si>
    <t>65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</si>
  <si>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</si>
  <si>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</si>
  <si>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1015231334</t>
  </si>
  <si>
    <t>https://podminky.urs.cz/item/CS_URS_2023_02/279361821</t>
  </si>
  <si>
    <t>" 50 kg/m3 "</t>
  </si>
  <si>
    <t>8,895*1,75*0,05</t>
  </si>
  <si>
    <t>0,65*(4,86+3,3)*0,05</t>
  </si>
  <si>
    <t>" SO 02 - u výtahové šachty "</t>
  </si>
  <si>
    <t>5,338*0,25*0,05</t>
  </si>
  <si>
    <t>Svislé a kompletní konstrukce</t>
  </si>
  <si>
    <t>66</t>
  </si>
  <si>
    <t>310201112</t>
  </si>
  <si>
    <t>Příplatek za zaoblení zděného zdiva o vnitřním poloměru půdorysu přes 5 do 15 m</t>
  </si>
  <si>
    <t>-620439100</t>
  </si>
  <si>
    <t>https://podminky.urs.cz/item/CS_URS_2023_02/310201112</t>
  </si>
  <si>
    <t>" SO 01 - I n.p. "</t>
  </si>
  <si>
    <t>" obvodová stěna "</t>
  </si>
  <si>
    <t>0,24*(5,5+5,5)*3,25</t>
  </si>
  <si>
    <t>-0,24*1,75*1,75*2</t>
  </si>
  <si>
    <t xml:space="preserve">" SO01 II n.p. - obvodové stěny </t>
  </si>
  <si>
    <t>0,24*(5,5+7,345+5,5)*3,25</t>
  </si>
  <si>
    <t>-0,24*1,75*1,875*2</t>
  </si>
  <si>
    <t>" SO 02 -atika "</t>
  </si>
  <si>
    <t>0,24*(4,62+7,745+5,26)*0,96</t>
  </si>
  <si>
    <t>0,24*7,345*0,25</t>
  </si>
  <si>
    <t>" SO 02 I n.p."</t>
  </si>
  <si>
    <t>" stěna v oblouku "</t>
  </si>
  <si>
    <t>0,24*9,4*2,61-0,24*2,125*2,85</t>
  </si>
  <si>
    <t>" SO 02 II n.p. "</t>
  </si>
  <si>
    <t>0,24*9,4*3,5-0,24*2,125*2,85</t>
  </si>
  <si>
    <t>67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</si>
  <si>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</si>
  <si>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</si>
  <si>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-1412242375</t>
  </si>
  <si>
    <t>https://podminky.urs.cz/item/CS_URS_2023_02/311101212</t>
  </si>
  <si>
    <t xml:space="preserve">" SO 01 - prostupy zákl. deskou pro ZTI " </t>
  </si>
  <si>
    <t>16*0,2</t>
  </si>
  <si>
    <t>" SO 02, strop nad I n.p. prostupy pro ZTI "</t>
  </si>
  <si>
    <t>19*0,2</t>
  </si>
  <si>
    <t>" SO 01, strop nad I n.p.prostupy pro ZTI "</t>
  </si>
  <si>
    <t>15*0,2</t>
  </si>
  <si>
    <t>" SO 02, strop nad II n.p. prostupy pro ZTI "</t>
  </si>
  <si>
    <t>" SO 01, strop nad II n.p., prostupy pro ZTI "</t>
  </si>
  <si>
    <t>13*0,2</t>
  </si>
  <si>
    <t>68</t>
  </si>
  <si>
    <t>28611240</t>
  </si>
  <si>
    <t>trubka kanalizační PVC-U DN 200x5000mm SN12</t>
  </si>
  <si>
    <t>723055203</t>
  </si>
  <si>
    <t>69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</si>
  <si>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</si>
  <si>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</si>
  <si>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-1693907579</t>
  </si>
  <si>
    <t>https://podminky.urs.cz/item/CS_URS_2023_02/311101213</t>
  </si>
  <si>
    <t>" SO 01 prostupy pro ZTI v základech "</t>
  </si>
  <si>
    <t>0,45+0,35+0,45+0,7</t>
  </si>
  <si>
    <t>70</t>
  </si>
  <si>
    <t>28611109</t>
  </si>
  <si>
    <t>trubka kanalizační PVC-U DN 315x6000mm SN12</t>
  </si>
  <si>
    <t>708637576</t>
  </si>
  <si>
    <t>1,95*1,01 'Přepočtené koeficientem množství</t>
  </si>
  <si>
    <t>71</t>
  </si>
  <si>
    <t>311101214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</si>
  <si>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0,10 do 0,20 m2</t>
  </si>
  <si>
    <t>1730679144</t>
  </si>
  <si>
    <t>https://podminky.urs.cz/item/CS_URS_2023_02/311101214</t>
  </si>
  <si>
    <t>" SO 01 - zemní vrt "</t>
  </si>
  <si>
    <t>4*0,2</t>
  </si>
  <si>
    <t>" dtto SO 02 "</t>
  </si>
  <si>
    <t>5*0,2</t>
  </si>
  <si>
    <t>72</t>
  </si>
  <si>
    <t>28611148</t>
  </si>
  <si>
    <t>trubka kanalizační PVC DN 400x5000mm SN4</t>
  </si>
  <si>
    <t>208634710</t>
  </si>
  <si>
    <t>1,8*1,01 'Přepočtené koeficientem množství</t>
  </si>
  <si>
    <t>73</t>
  </si>
  <si>
    <t>311113153</t>
  </si>
  <si>
    <t>Nadzákladové zdi z tvárnic ztraceného bednění betonových hladkých, včetně výplně z betonu třídy C 25/30, tloušťky zdiva přes 200 do 250 mm</t>
  </si>
  <si>
    <t>-804302244</t>
  </si>
  <si>
    <t>https://podminky.urs.cz/item/CS_URS_2023_02/311113153</t>
  </si>
  <si>
    <t>" SO 02 - vnitřní stěny I p.p. "</t>
  </si>
  <si>
    <t>(7,91+5,9)*2,3-1*2,1</t>
  </si>
  <si>
    <t>5,775*2,7</t>
  </si>
  <si>
    <t>(5,48+2,245+1,4)*2,3</t>
  </si>
  <si>
    <t>74</t>
  </si>
  <si>
    <t>311113154</t>
  </si>
  <si>
    <t>Nadzákladové zdi z tvárnic ztraceného bednění betonových hladkých, včetně výplně z betonu třídy C 25/30, tloušťky zdiva přes 250 do 300 mm</t>
  </si>
  <si>
    <t>-853893467</t>
  </si>
  <si>
    <t>https://podminky.urs.cz/item/CS_URS_2023_02/311113154</t>
  </si>
  <si>
    <t>" SO 02 - obvodové stěny I p.p. "</t>
  </si>
  <si>
    <t>(0,25+4,75+0,25+5,175+8,895+3,75+0,255+4,825+0,25)*2,3</t>
  </si>
  <si>
    <t>(4,75+0,25)*2,7*2</t>
  </si>
  <si>
    <t>(0,25+4,75+0,25+4+0,25+10,155)*2,3</t>
  </si>
  <si>
    <t>4,375*3,145</t>
  </si>
  <si>
    <t>" v oblouku "</t>
  </si>
  <si>
    <t>(4,178+4,83)*3,145</t>
  </si>
  <si>
    <t>-0,75*0,5*5</t>
  </si>
  <si>
    <t>75</t>
  </si>
  <si>
    <t>311235141</t>
  </si>
  <si>
    <t>Zdivo jednovrstvé z cihel děrovaných broušených na celoplošnou tenkovrstvou maltu, pevnost cihel přes P10 do P15, tl. zdiva 240 mm</t>
  </si>
  <si>
    <t>1620440290</t>
  </si>
  <si>
    <t>https://podminky.urs.cz/item/CS_URS_2023_02/311235141</t>
  </si>
  <si>
    <t>" obvodová stěna (směr dvůr, průjezd, ulice) "</t>
  </si>
  <si>
    <t>(1,875+3,745+5,43+8,875+11+1,3+1,3+5,5)*3,25</t>
  </si>
  <si>
    <t>" přípočet výšky u obv. stěny traf. "</t>
  </si>
  <si>
    <t>(4,305+3)*0,8</t>
  </si>
  <si>
    <t>-1*1,75*2</t>
  </si>
  <si>
    <t>-2*1,75</t>
  </si>
  <si>
    <t>-1,5*1,75*2</t>
  </si>
  <si>
    <t>-1,26*2,6</t>
  </si>
  <si>
    <t>-1,75*1,75*2</t>
  </si>
  <si>
    <t>-1,2*2,66</t>
  </si>
  <si>
    <t>-1,19*2,54</t>
  </si>
  <si>
    <t>" vnitřní stěna mezi mč.107-114 "</t>
  </si>
  <si>
    <t>3,1*3,25</t>
  </si>
  <si>
    <t>(1,875+3,745+9+8,38+13,7+1,3+7,345+1,3+5,5)*3,25</t>
  </si>
  <si>
    <t>-1*1,875*4</t>
  </si>
  <si>
    <t>-1,5*1,875*5</t>
  </si>
  <si>
    <t>-1,75*1,875*2</t>
  </si>
  <si>
    <t>-0,615*2,725*2</t>
  </si>
  <si>
    <t>" SO 01 -atika "</t>
  </si>
  <si>
    <t>(8,75+4,62+7,745+5,26+8,34+8,82+8,855+3,73+1,8)*0,96</t>
  </si>
  <si>
    <t>(7,345+1,01*2)*0,25</t>
  </si>
  <si>
    <t>" dozdívky v obvod. zdi do ulice "</t>
  </si>
  <si>
    <t>4,1*0,65*5</t>
  </si>
  <si>
    <t>9,4*2,61-2,125*2,85</t>
  </si>
  <si>
    <t>" stěna do dvora "</t>
  </si>
  <si>
    <t>4,615*2,61</t>
  </si>
  <si>
    <t>(0,25+4,75+0,25+4,2+0,25+4,75)*3,7</t>
  </si>
  <si>
    <t>-1,75*0,5*2</t>
  </si>
  <si>
    <t>-1*2,35</t>
  </si>
  <si>
    <t>-1*1,25</t>
  </si>
  <si>
    <t>-1*2,2</t>
  </si>
  <si>
    <t>(0,25+4,825+0,255+3,75+0,25)*4,1</t>
  </si>
  <si>
    <t>-1,75*0,5</t>
  </si>
  <si>
    <t>" dozdívky v obv. stěně do ulice "</t>
  </si>
  <si>
    <t>4,1*1*5</t>
  </si>
  <si>
    <t>1*3,5</t>
  </si>
  <si>
    <t>9,4*3,5-2,125*2,85</t>
  </si>
  <si>
    <t>" nad průjezdem "</t>
  </si>
  <si>
    <t>(8*2+3,26*2+1)*3,18</t>
  </si>
  <si>
    <t>-1,155*2,47</t>
  </si>
  <si>
    <t>" ve dvoře "</t>
  </si>
  <si>
    <t>(1,715+9,175+8,83+0,25)*3,5</t>
  </si>
  <si>
    <t>-1,175*5</t>
  </si>
  <si>
    <t>" SO 02 - atika "</t>
  </si>
  <si>
    <t>(8,75+26,965+3,57+3,565+2,655+3,295+4,595+1+3,185+3,8+1,91+9,175+9,23)*0,75</t>
  </si>
  <si>
    <t>(0,985+26,955+1,005)*0,25</t>
  </si>
  <si>
    <t>76</t>
  </si>
  <si>
    <t>311235151</t>
  </si>
  <si>
    <t>Zdivo jednovrstvé z cihel děrovaných broušených na celoplošnou tenkovrstvou maltu, pevnost cihel do P10, tl. zdiva 300 mm</t>
  </si>
  <si>
    <t>1533457671</t>
  </si>
  <si>
    <t>https://podminky.urs.cz/item/CS_URS_2023_02/311235151</t>
  </si>
  <si>
    <t>" stěna v průjezdu SO 02 "</t>
  </si>
  <si>
    <t>4,985*3,5</t>
  </si>
  <si>
    <t>77</t>
  </si>
  <si>
    <t>311236321</t>
  </si>
  <si>
    <t>Zdivo jednovrstvé zvukově izolační z cihel děrovaných z broušených cihel na tenkovrstvou maltu, pevnost cihel do P15, tl. zdiva 250 mm</t>
  </si>
  <si>
    <t>-586117600</t>
  </si>
  <si>
    <t>https://podminky.urs.cz/item/CS_URS_2023_02/311236321</t>
  </si>
  <si>
    <t>" stěna u SO 02 "</t>
  </si>
  <si>
    <t>8,3*3,25</t>
  </si>
  <si>
    <t>" schodiště "</t>
  </si>
  <si>
    <t>(3,4+3+5+5,5)*3,25-1,4*2,66</t>
  </si>
  <si>
    <t>" m.č.111 "</t>
  </si>
  <si>
    <t>4,5*3,25-1*2,25</t>
  </si>
  <si>
    <t>" m.č.119,116 "</t>
  </si>
  <si>
    <t>(4,055+2,76)*4,05</t>
  </si>
  <si>
    <t>1,245*3,25</t>
  </si>
  <si>
    <t>" SO01 - II n.p. "</t>
  </si>
  <si>
    <t>" m.č.206,207,schodiště + m.č.203 "</t>
  </si>
  <si>
    <t>(2,79+6,1+8,8+3,5+1,15+4,3+3,025)*3,25</t>
  </si>
  <si>
    <t>-1*2,25*2</t>
  </si>
  <si>
    <t>-0,9*2,1</t>
  </si>
  <si>
    <t>-0,8*2,1</t>
  </si>
  <si>
    <t>-0,7*2,1</t>
  </si>
  <si>
    <t>-1*2,6*3</t>
  </si>
  <si>
    <t xml:space="preserve">" SO 02 - strop nad I p.p. - změna úrovní stropu " </t>
  </si>
  <si>
    <t>(3,493+1,4)*0,89</t>
  </si>
  <si>
    <t>" SO 02 I n.p. "</t>
  </si>
  <si>
    <t>" stěna u SO 01 "</t>
  </si>
  <si>
    <t>8,3*4,1</t>
  </si>
  <si>
    <t>" mezi m.č.120-124 "</t>
  </si>
  <si>
    <t>7,155*3,7</t>
  </si>
  <si>
    <t>" mezi m.č.124-128 "</t>
  </si>
  <si>
    <t>6,715*3,7</t>
  </si>
  <si>
    <t>" u výtahu "</t>
  </si>
  <si>
    <t>(3,48+1,4)*2,61</t>
  </si>
  <si>
    <t>8,3*3,5</t>
  </si>
  <si>
    <t>" ostatní vnitřní stěny "</t>
  </si>
  <si>
    <t>(8,3+8,9+6,19+6,625+1+1,485+3,5)*3,5</t>
  </si>
  <si>
    <t>-1*2,25</t>
  </si>
  <si>
    <t>-0,8*2,1*2</t>
  </si>
  <si>
    <t>78</t>
  </si>
  <si>
    <t>311238935</t>
  </si>
  <si>
    <t>Založení zdiva z broušených cihel na zakládací maltu, tlouštky zdiva přes 200 do 250 mm</t>
  </si>
  <si>
    <t>1455457154</t>
  </si>
  <si>
    <t>https://podminky.urs.cz/item/CS_URS_2023_02/311238935</t>
  </si>
  <si>
    <t>1,875+3,745+5,43+8,875+11+1,3+1,3+5,5</t>
  </si>
  <si>
    <t>3,1</t>
  </si>
  <si>
    <t>1,875+3,745+9+8,38+13,7+1,3+7,345+1,3+5,5</t>
  </si>
  <si>
    <t>8,75+4,62+7,745+5,26+8,34+8,82+8,855+3,73+1,8</t>
  </si>
  <si>
    <t>7,345+1,01*2</t>
  </si>
  <si>
    <t>4,1*5</t>
  </si>
  <si>
    <t>9,4</t>
  </si>
  <si>
    <t>4,615</t>
  </si>
  <si>
    <t>0,25+4,75+0,25+4,2+0,25+4,75</t>
  </si>
  <si>
    <t>0,25+4,825+0,255+3,75+0,25</t>
  </si>
  <si>
    <t>4,1*5+1</t>
  </si>
  <si>
    <t>8*2+3,26*2+1</t>
  </si>
  <si>
    <t>1,715+9,175+8,83+0,25</t>
  </si>
  <si>
    <t>8,75+26,965+3,57+3,565+2,655+3,295+4,595+1+3,185+3,8+1,91+9,175+9,23</t>
  </si>
  <si>
    <t>0,985+26,955+1,005</t>
  </si>
  <si>
    <t>" SO 01 - I n.p. - zdivo zvukově izolační"</t>
  </si>
  <si>
    <t>8,3</t>
  </si>
  <si>
    <t>3,4+3+5+5,5</t>
  </si>
  <si>
    <t>4,5</t>
  </si>
  <si>
    <t>4,055+2,76</t>
  </si>
  <si>
    <t>1,245</t>
  </si>
  <si>
    <t>2,79+6,1+8,8+3,5+1,15+4,3+3,025</t>
  </si>
  <si>
    <t xml:space="preserve">" SO 02 - strop nad I p.p. - změna úrovní stropu - zdivo zvuk. izol." </t>
  </si>
  <si>
    <t>3,493+1,4</t>
  </si>
  <si>
    <t>7,155</t>
  </si>
  <si>
    <t>6,715</t>
  </si>
  <si>
    <t>3,48+1,4</t>
  </si>
  <si>
    <t>8,3+8,9+6,19+6,625+1+1,485+3,5</t>
  </si>
  <si>
    <t>79</t>
  </si>
  <si>
    <t>311238937</t>
  </si>
  <si>
    <t>Založení zdiva z broušených cihel na zakládací maltu, tlouštky zdiva přes 250 do 300 mm</t>
  </si>
  <si>
    <t>-1910300188</t>
  </si>
  <si>
    <t>https://podminky.urs.cz/item/CS_URS_2023_02/311238937</t>
  </si>
  <si>
    <t>4,985</t>
  </si>
  <si>
    <t>80</t>
  </si>
  <si>
    <t>311272031</t>
  </si>
  <si>
    <t>Zdivo z pórobetonových tvárnic na tenké maltové lože, tl. zdiva 200 mm pevnost tvárnic přes P2 do P4, objemová hmotnost přes 450 do 600 kg/m3 hladkých</t>
  </si>
  <si>
    <t>-599999153</t>
  </si>
  <si>
    <t>https://podminky.urs.cz/item/CS_URS_2023_02/311272031</t>
  </si>
  <si>
    <t>" SO 01 - vyzdívka vyrovn. stupňů v m.č.112 "</t>
  </si>
  <si>
    <t>1*0,6+1*0,3</t>
  </si>
  <si>
    <t>81</t>
  </si>
  <si>
    <t>311321411</t>
  </si>
  <si>
    <t>Nadzákladové zdi z betonu železového (bez výztuže) nosné bez zvláštních nároků na vliv prostředí tř. C 25/30</t>
  </si>
  <si>
    <t>918996364</t>
  </si>
  <si>
    <t>https://podminky.urs.cz/item/CS_URS_2023_02/311321411</t>
  </si>
  <si>
    <t>" lavička u vstupu do SO 01 "</t>
  </si>
  <si>
    <t>0,44*2,75*0,615</t>
  </si>
  <si>
    <t>" strop nad I n.p. SO 01 nadvlak v.1m "</t>
  </si>
  <si>
    <t>0,3*1*(6,44+8,85+6,44)</t>
  </si>
  <si>
    <t>" stěny I n.p. SO 02 "</t>
  </si>
  <si>
    <t>0,25*2,115*3,7</t>
  </si>
  <si>
    <t>0,25*2,32*4,1</t>
  </si>
  <si>
    <t>82</t>
  </si>
  <si>
    <t>311321611</t>
  </si>
  <si>
    <t>Nadzákladové zdi z betonu železového (bez výztuže) nosné bez zvláštních nároků na vliv prostředí tř. C 30/37</t>
  </si>
  <si>
    <t>-92425482</t>
  </si>
  <si>
    <t>https://podminky.urs.cz/item/CS_URS_2023_02/311321611</t>
  </si>
  <si>
    <t>" výtahová šachta "</t>
  </si>
  <si>
    <t>0,2*(2,2+1,6)*2*10,91</t>
  </si>
  <si>
    <t>-0,2*0,9*2,28*3</t>
  </si>
  <si>
    <t>83</t>
  </si>
  <si>
    <t>311351121</t>
  </si>
  <si>
    <t>Bednění nadzákladových zdí nosných rovné oboustranné za každou stranu zřízení</t>
  </si>
  <si>
    <t>-133962441</t>
  </si>
  <si>
    <t>https://podminky.urs.cz/item/CS_URS_2023_02/311351121</t>
  </si>
  <si>
    <t>" SO02 - výtahová šachta "</t>
  </si>
  <si>
    <t>(2,2+1,6)*2*2*10,91</t>
  </si>
  <si>
    <t>-0,9*2,28*2*3+(2,28+0,9+2,28)*0,2*3</t>
  </si>
  <si>
    <t>(2,115+0,25)*2*3,7</t>
  </si>
  <si>
    <t>(2,32+0,25)*2*4,1</t>
  </si>
  <si>
    <t>2*1*(0,3+6,44+8,85+6,44)</t>
  </si>
  <si>
    <t>84</t>
  </si>
  <si>
    <t>311351122</t>
  </si>
  <si>
    <t>Bednění nadzákladových zdí nosných rovné oboustranné za každou stranu odstranění</t>
  </si>
  <si>
    <t>352615485</t>
  </si>
  <si>
    <t>https://podminky.urs.cz/item/CS_URS_2023_02/311351122</t>
  </si>
  <si>
    <t>85</t>
  </si>
  <si>
    <t>311351611</t>
  </si>
  <si>
    <t>Bednění nadzákladových zdí nosných kruhové nebo obloukové oboustranné za každou stranu poloměru přes 4 m zřízení</t>
  </si>
  <si>
    <t>1817467584</t>
  </si>
  <si>
    <t>https://podminky.urs.cz/item/CS_URS_2023_02/311351611</t>
  </si>
  <si>
    <t>" SO 01 - lavička u vstupu do SO 01 "</t>
  </si>
  <si>
    <t>2,75*0,615*2</t>
  </si>
  <si>
    <t>86</t>
  </si>
  <si>
    <t>311351612</t>
  </si>
  <si>
    <t>Bednění nadzákladových zdí nosných kruhové nebo obloukové oboustranné za každou stranu poloměru přes 4 m odstranění</t>
  </si>
  <si>
    <t>592807382</t>
  </si>
  <si>
    <t>https://podminky.urs.cz/item/CS_URS_2023_02/311351612</t>
  </si>
  <si>
    <t>87</t>
  </si>
  <si>
    <t>311351911</t>
  </si>
  <si>
    <t>Bednění nadzákladových zdí nosných Příplatek k cenám bednění za pohledový beton</t>
  </si>
  <si>
    <t>1624126655</t>
  </si>
  <si>
    <t>https://podminky.urs.cz/item/CS_URS_2023_02/311351911</t>
  </si>
  <si>
    <t>88</t>
  </si>
  <si>
    <t>311361821</t>
  </si>
  <si>
    <t>Výztuž nadzákladových zdí nosných svislých nebo odkloněných od svislice, rovných nebo oblých z betonářské oceli 10 505 (R) nebo BSt 500</t>
  </si>
  <si>
    <t>-387478076</t>
  </si>
  <si>
    <t>https://podminky.urs.cz/item/CS_URS_2023_02/311361821</t>
  </si>
  <si>
    <t>" strop nad I n.p. SO 01 nadvlak v.1m - 95kg/m3"</t>
  </si>
  <si>
    <t>0,3*1*(6,44+8,85+6,44)*0,095</t>
  </si>
  <si>
    <t xml:space="preserve">" lavička u vstupu do SO 01  - 95kg/m3 "</t>
  </si>
  <si>
    <t>0,44*2,75*0,615*0,095</t>
  </si>
  <si>
    <t>" SO 02 - stěny I p.p. - 120kg/m3"</t>
  </si>
  <si>
    <t>66,244*0,25*0,12</t>
  </si>
  <si>
    <t>177,741*0,3*0,12</t>
  </si>
  <si>
    <t xml:space="preserve">" SO02 - stěny výtahové šachty  - 120kg/m3 " </t>
  </si>
  <si>
    <t>15,352*0,12</t>
  </si>
  <si>
    <t>" stěny I n.p. SO 02 - 95kg/m3 "</t>
  </si>
  <si>
    <t>(1,956+2,378)*0,095</t>
  </si>
  <si>
    <t>89</t>
  </si>
  <si>
    <t>317168011</t>
  </si>
  <si>
    <t>Překlady keramické ploché osazené do maltového lože, výšky překladu 71 mm šířky 115 mm, délky 1000 mm</t>
  </si>
  <si>
    <t>1783978492</t>
  </si>
  <si>
    <t>https://podminky.urs.cz/item/CS_URS_2023_02/317168011</t>
  </si>
  <si>
    <t>" překlady I n.p. "</t>
  </si>
  <si>
    <t>" P30,P31,P33,P34,P36,P37, P39-P43,P49,P50,P100"</t>
  </si>
  <si>
    <t>" překlady II n.p. "</t>
  </si>
  <si>
    <t>" P74-P76, P78, P79, P91, P92, P96, P104 "</t>
  </si>
  <si>
    <t>90</t>
  </si>
  <si>
    <t>317168012</t>
  </si>
  <si>
    <t>Překlady keramické ploché osazené do maltového lože, výšky překladu 71 mm šířky 115 mm, délky 1250 mm</t>
  </si>
  <si>
    <t>-562217251</t>
  </si>
  <si>
    <t>https://podminky.urs.cz/item/CS_URS_2023_02/317168012</t>
  </si>
  <si>
    <t>" I p.p. P03-P06 "</t>
  </si>
  <si>
    <t>" P28,P29,P32,P35,P38,P44-P46,P48 "</t>
  </si>
  <si>
    <t>" P73,P77,P81,P82,P97, P98, P102,P103 "</t>
  </si>
  <si>
    <t>91</t>
  </si>
  <si>
    <t>317168013</t>
  </si>
  <si>
    <t>Překlady keramické ploché osazené do maltového lože, výšky překladu 71 mm šířky 115 mm, délky 1500 mm</t>
  </si>
  <si>
    <t>2060752020</t>
  </si>
  <si>
    <t>https://podminky.urs.cz/item/CS_URS_2023_02/317168013</t>
  </si>
  <si>
    <t>" překlady II n.p. - P80 "</t>
  </si>
  <si>
    <t>92</t>
  </si>
  <si>
    <t>317168051</t>
  </si>
  <si>
    <t>Překlady keramické vysoké osazené do maltového lože, šířky překladu 70 mm výšky 238 mm, délky 1000 mm</t>
  </si>
  <si>
    <t>-1323338847</t>
  </si>
  <si>
    <t>https://podminky.urs.cz/item/CS_URS_2023_02/317168051</t>
  </si>
  <si>
    <t>" P101 "</t>
  </si>
  <si>
    <t>" II n.p. - P54, P55, P105, P106"</t>
  </si>
  <si>
    <t>2*3+2*2</t>
  </si>
  <si>
    <t>93</t>
  </si>
  <si>
    <t>317168052</t>
  </si>
  <si>
    <t>Překlady keramické vysoké osazené do maltového lože, šířky překladu 70 mm výšky 238 mm, délky 1250 mm</t>
  </si>
  <si>
    <t>-220876090</t>
  </si>
  <si>
    <t>https://podminky.urs.cz/item/CS_URS_2023_02/317168052</t>
  </si>
  <si>
    <t>" I p.p. P02 "</t>
  </si>
  <si>
    <t>" P17,P19,P20,P22,P23,P25,P26,P47, P108"</t>
  </si>
  <si>
    <t>9*3</t>
  </si>
  <si>
    <t>"P62-P71, P83-P90, P93-P95,</t>
  </si>
  <si>
    <t>21*3</t>
  </si>
  <si>
    <t>94</t>
  </si>
  <si>
    <t>317168053</t>
  </si>
  <si>
    <t>Překlady keramické vysoké osazené do maltového lože, šířky překladu 70 mm výšky 238 mm, délky 1500 mm</t>
  </si>
  <si>
    <t>-802043651</t>
  </si>
  <si>
    <t>https://podminky.urs.cz/item/CS_URS_2023_02/317168053</t>
  </si>
  <si>
    <t>" P15 "</t>
  </si>
  <si>
    <t>" překlady II n.p. - P72 "</t>
  </si>
  <si>
    <t>1*3</t>
  </si>
  <si>
    <t>95</t>
  </si>
  <si>
    <t>317168054</t>
  </si>
  <si>
    <t>Překlady keramické vysoké osazené do maltového lože, šířky překladu 70 mm výšky 238 mm, délky 1750 mm</t>
  </si>
  <si>
    <t>736847819</t>
  </si>
  <si>
    <t>https://podminky.urs.cz/item/CS_URS_2023_02/317168054</t>
  </si>
  <si>
    <t>" P10,P11,P12, P14, P16, P99 ,P107"</t>
  </si>
  <si>
    <t>5*3+4+3</t>
  </si>
  <si>
    <t>" P58-P61"</t>
  </si>
  <si>
    <t>4*3</t>
  </si>
  <si>
    <t>96</t>
  </si>
  <si>
    <t>317168056</t>
  </si>
  <si>
    <t>Překlady keramické vysoké osazené do maltového lože, šířky překladu 70 mm výšky 238 mm, délky 2250 mm</t>
  </si>
  <si>
    <t>-929955133</t>
  </si>
  <si>
    <t>https://podminky.urs.cz/item/CS_URS_2023_02/317168056</t>
  </si>
  <si>
    <t>" P09, P13, P21, P24, P27 "</t>
  </si>
  <si>
    <t>5*3</t>
  </si>
  <si>
    <t>" II n.p. - P53,P456 "</t>
  </si>
  <si>
    <t>2*3</t>
  </si>
  <si>
    <t>97</t>
  </si>
  <si>
    <t>317168057</t>
  </si>
  <si>
    <t>Překlady keramické vysoké osazené do maltového lože, šířky překladu 70 mm výšky 238 mm, délky 2500 mm</t>
  </si>
  <si>
    <t>-1907715664</t>
  </si>
  <si>
    <t>https://podminky.urs.cz/item/CS_URS_2023_02/317168057</t>
  </si>
  <si>
    <t>" P18 "</t>
  </si>
  <si>
    <t>98</t>
  </si>
  <si>
    <t>317168058</t>
  </si>
  <si>
    <t>Překlady keramické vysoké osazené do maltového lože, šířky překladu 70 mm výšky 238 mm, délky 2750 mm</t>
  </si>
  <si>
    <t>497174666</t>
  </si>
  <si>
    <t>https://podminky.urs.cz/item/CS_URS_2023_02/317168058</t>
  </si>
  <si>
    <t>" překlady II n.p. P51 "</t>
  </si>
  <si>
    <t>99</t>
  </si>
  <si>
    <t>317321411</t>
  </si>
  <si>
    <t>Překlady z betonu železového (bez výztuže) tř. C 25/30</t>
  </si>
  <si>
    <t>1395173151</t>
  </si>
  <si>
    <t>https://podminky.urs.cz/item/CS_URS_2023_02/317321411</t>
  </si>
  <si>
    <t>" průvlaky SO 02 - I n.p. "</t>
  </si>
  <si>
    <t>0,24*0,3*26,485</t>
  </si>
  <si>
    <t>0,25*0,3*(4,91+5,56)</t>
  </si>
  <si>
    <t>" průvlaky SO 02 - II n.p. "</t>
  </si>
  <si>
    <t>0,24*0,5*26,485</t>
  </si>
  <si>
    <t>100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</si>
  <si>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</si>
  <si>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</si>
  <si>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809325257</t>
  </si>
  <si>
    <t>https://podminky.urs.cz/item/CS_URS_2023_02/317351107</t>
  </si>
  <si>
    <t>(0,3+0,24+0,3)*26,485</t>
  </si>
  <si>
    <t>(0,3+0,25+0,3)*(4,91+5,56)</t>
  </si>
  <si>
    <t>" dtto, II n.p. "</t>
  </si>
  <si>
    <t>(0,5+0,24+0,5)*26,485</t>
  </si>
  <si>
    <t>101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</si>
  <si>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</si>
  <si>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</si>
  <si>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-1509040312</t>
  </si>
  <si>
    <t>https://podminky.urs.cz/item/CS_URS_2023_02/317351108</t>
  </si>
  <si>
    <t>102</t>
  </si>
  <si>
    <t>317361821</t>
  </si>
  <si>
    <t>Výztuž překladů, říms, žlabů, žlabových říms, klenbových pásů z betonářské oceli 10 505 (R) nebo BSt 500</t>
  </si>
  <si>
    <t>-1637990180</t>
  </si>
  <si>
    <t>https://podminky.urs.cz/item/CS_URS_2023_02/317361821</t>
  </si>
  <si>
    <t>" 120kg/m3 "</t>
  </si>
  <si>
    <t>5,87*0,12</t>
  </si>
  <si>
    <t>103</t>
  </si>
  <si>
    <t>317998110</t>
  </si>
  <si>
    <t>Izolace tepelná mezi překlady z pěnového polystyrenu výšky 24 cm, tloušťky do 30 mm</t>
  </si>
  <si>
    <t>-459400664</t>
  </si>
  <si>
    <t>https://podminky.urs.cz/item/CS_URS_2023_02/317998110</t>
  </si>
  <si>
    <t>" I n.p. P09-P27 "</t>
  </si>
  <si>
    <t>2,25+3*1,75+2,25+1,75+1,5+1,75+1,25+2,5+1,25*2+2,25</t>
  </si>
  <si>
    <t>1,25*2+2,25+1,25*2+2,25</t>
  </si>
  <si>
    <t>" II n.p. P51,P53-P70 "</t>
  </si>
  <si>
    <t>2,75+2,25+2*1+2,25+5*1,75+9*1,25</t>
  </si>
  <si>
    <t>104</t>
  </si>
  <si>
    <t>317998111</t>
  </si>
  <si>
    <t>Izolace tepelná mezi překlady z pěnového polystyrenu výšky 24 cm, tloušťky přes 30 do 50 mm</t>
  </si>
  <si>
    <t>253678727</t>
  </si>
  <si>
    <t>https://podminky.urs.cz/item/CS_URS_2023_02/317998111</t>
  </si>
  <si>
    <t>" I n.p. P47 "</t>
  </si>
  <si>
    <t>1,25</t>
  </si>
  <si>
    <t>" II n.p. P71,P72, P83-P90, P93-P95 "</t>
  </si>
  <si>
    <t>1,25+1,5+11*1,25</t>
  </si>
  <si>
    <t>105</t>
  </si>
  <si>
    <t>330321410</t>
  </si>
  <si>
    <t>Sloupy, pilíře, táhla, rámové stojky, vzpěry z betonu železového (bez výztuže) bez zvláštních nároků na vliv prostředí tř. C 25/30</t>
  </si>
  <si>
    <t>519132212</t>
  </si>
  <si>
    <t>https://podminky.urs.cz/item/CS_URS_2023_02/330321410</t>
  </si>
  <si>
    <t>" SO 01 - pilíře u vstupu do budovy "</t>
  </si>
  <si>
    <t>0,25*0,44*3,2*2</t>
  </si>
  <si>
    <t>" SO 01 m.č.117 "</t>
  </si>
  <si>
    <t>0,25*0,4*3,25</t>
  </si>
  <si>
    <t>" SO 02 - pilíře v obvod. zdi I n.p. "</t>
  </si>
  <si>
    <t>(0,24*0,785+0,24*1,15+0,24*0,9)*3,7</t>
  </si>
  <si>
    <t>(0,24*0,9+0,24*0,9+0,24*1,015)*4,1</t>
  </si>
  <si>
    <t>0,24*(0,84+1,21+0,985+0,9+0,96+0,9)*3,5</t>
  </si>
  <si>
    <t>" žb. pilíř u vjezdu do dvora SO 02 "</t>
  </si>
  <si>
    <t>0,3*0,54*3,73</t>
  </si>
  <si>
    <t>106</t>
  </si>
  <si>
    <t>331351121</t>
  </si>
  <si>
    <t>Bednění hranatých sloupů a pilířů včetně vzepření průřezu pravoúhlého čtyřúhelníka výšky do 4 m, průřezu přes 0,08 do 0,16 m2 zřízení</t>
  </si>
  <si>
    <t>-1443320205</t>
  </si>
  <si>
    <t>https://podminky.urs.cz/item/CS_URS_2023_02/331351121</t>
  </si>
  <si>
    <t>(0,25+0,44)*2*3,2*2</t>
  </si>
  <si>
    <t>(0,25+0,4)*2*3,25</t>
  </si>
  <si>
    <t>(0,24+0,785+0,24+1,15+0,24+0,9)*3,7*2</t>
  </si>
  <si>
    <t>(0,24+0,9+0,24+0,9+0,24+1,015)*4,1*2</t>
  </si>
  <si>
    <t>(6*0,24+0,84+1,21+0,985+0,9+0,96+0,9)*3,5*2</t>
  </si>
  <si>
    <t>" žb. pilíř u vjezdu do dvora SO 01 "</t>
  </si>
  <si>
    <t>(0,3+0,54)*3,73*2</t>
  </si>
  <si>
    <t>107</t>
  </si>
  <si>
    <t>331351122</t>
  </si>
  <si>
    <t>Bednění hranatých sloupů a pilířů včetně vzepření průřezu pravoúhlého čtyřúhelníka výšky do 4 m, průřezu přes 0,08 do 0,16 m2 odstranění</t>
  </si>
  <si>
    <t>-277935788</t>
  </si>
  <si>
    <t>https://podminky.urs.cz/item/CS_URS_2023_02/331351122</t>
  </si>
  <si>
    <t>108</t>
  </si>
  <si>
    <t>331351911</t>
  </si>
  <si>
    <t>Bednění hranatých sloupů a pilířů včetně vzepření průřezu pravoúhlého čtyřúhelníka Příplatek k cenám za pohledový beton</t>
  </si>
  <si>
    <t>-325439705</t>
  </si>
  <si>
    <t>https://podminky.urs.cz/item/CS_URS_2023_02/331351911</t>
  </si>
  <si>
    <t>109</t>
  </si>
  <si>
    <t>331361821</t>
  </si>
  <si>
    <t>Výztuž sloupů, pilířů, rámových stojek, táhel nebo vzpěr hranatých svislých nebo šikmých (odkloněných) z betonářské oceli 10 505 (R) nebo BSt 500</t>
  </si>
  <si>
    <t>1659617097</t>
  </si>
  <si>
    <t>https://podminky.urs.cz/item/CS_URS_2023_02/331361821</t>
  </si>
  <si>
    <t xml:space="preserve">"  120kg/m3"</t>
  </si>
  <si>
    <t>11,788*0,12</t>
  </si>
  <si>
    <t>110</t>
  </si>
  <si>
    <t>342244201</t>
  </si>
  <si>
    <t>Příčky jednoduché z cihel děrovaných broušených, na tenkovrstvou maltu, pevnost cihel do P15, tl. příčky 80 mm</t>
  </si>
  <si>
    <t>-637176172</t>
  </si>
  <si>
    <t>https://podminky.urs.cz/item/CS_URS_2023_02/342244201</t>
  </si>
  <si>
    <t>" SO 01 - II n.p. "</t>
  </si>
  <si>
    <t>" m.č.203,208-210 "</t>
  </si>
  <si>
    <t>(0,97+1,615*2)*3,25</t>
  </si>
  <si>
    <t>-0,7*2,1*2</t>
  </si>
  <si>
    <t>" m.č.121 "</t>
  </si>
  <si>
    <t>(1,68+0,43)*4,1</t>
  </si>
  <si>
    <t>" m.č.127 "</t>
  </si>
  <si>
    <t>1,07*3,7</t>
  </si>
  <si>
    <t>" m.č.128,129 "</t>
  </si>
  <si>
    <t>(0,6+0,5+0,725)*3,7</t>
  </si>
  <si>
    <t>" m.č.236 "</t>
  </si>
  <si>
    <t>2,15*3,5</t>
  </si>
  <si>
    <t>" m.č.232 "</t>
  </si>
  <si>
    <t>(0,3+0,6)*3,5</t>
  </si>
  <si>
    <t>" m.č.231 "</t>
  </si>
  <si>
    <t>(0,15+0,6)*3,5</t>
  </si>
  <si>
    <t>" m.č.228 "</t>
  </si>
  <si>
    <t>(0,69+0,56+2,35)*3,5</t>
  </si>
  <si>
    <t>111</t>
  </si>
  <si>
    <t>342244211</t>
  </si>
  <si>
    <t>Příčky jednoduché z cihel děrovaných broušených, na tenkovrstvou maltu, pevnost cihel do P15, tl. příčky 115 mm</t>
  </si>
  <si>
    <t>656591689</t>
  </si>
  <si>
    <t>https://podminky.urs.cz/item/CS_URS_2023_02/342244211</t>
  </si>
  <si>
    <t>" m.č.103-108 "</t>
  </si>
  <si>
    <t>(1,655+4+1,33+3,5+0,9645)*3,25</t>
  </si>
  <si>
    <t>" m.č.111-114 "</t>
  </si>
  <si>
    <t>(4,5+2,67+1+0,9)*3,25</t>
  </si>
  <si>
    <t>" m.č.134 "</t>
  </si>
  <si>
    <t>1,125*3,25+2,5*(3,25+1,6)/2</t>
  </si>
  <si>
    <t>" m.č.115,116,118 "</t>
  </si>
  <si>
    <t>(2,755+3,12+1,2+4,095)*3,25</t>
  </si>
  <si>
    <t>-0,7*2*7</t>
  </si>
  <si>
    <t>-0,8*2*5</t>
  </si>
  <si>
    <t>" m.č.205 "</t>
  </si>
  <si>
    <t>2,015*3,25</t>
  </si>
  <si>
    <t>" m.č.209-210 "</t>
  </si>
  <si>
    <t>3,35*3,25</t>
  </si>
  <si>
    <t>" m.č.214,216,217 "</t>
  </si>
  <si>
    <t>(3,62+7,4+1,2)*3,25</t>
  </si>
  <si>
    <t>-0,8*2,6*2</t>
  </si>
  <si>
    <t>" SO 02 - I p.p. "</t>
  </si>
  <si>
    <t>(4,755+4,915+4,75)*2,3</t>
  </si>
  <si>
    <t>4,75*2,7</t>
  </si>
  <si>
    <t>-0,8*2*4</t>
  </si>
  <si>
    <t>" SO 02 - I n.p. "</t>
  </si>
  <si>
    <t>" m.č.121-123 "</t>
  </si>
  <si>
    <t>(4,485+2,635+2,645)*4,1</t>
  </si>
  <si>
    <t>" m.č.125-127 "</t>
  </si>
  <si>
    <t>(4,75+2+1,925+1,925)*3,5</t>
  </si>
  <si>
    <t>" m.č.129-131 "</t>
  </si>
  <si>
    <t>(2,73+1,4+1,6)*3,7</t>
  </si>
  <si>
    <t>" m.č.132 - částečně v oblouku"</t>
  </si>
  <si>
    <t>(4+1,315)*2,61-0,8*2,1</t>
  </si>
  <si>
    <t>" m.č.231-235 "</t>
  </si>
  <si>
    <t>(3,295+4,75+4,6+4,155)*3,5</t>
  </si>
  <si>
    <t>" m.č.228,229 "</t>
  </si>
  <si>
    <t>(1,4+1,1+3,25+0,85+1,315+2,8+1,835+0,6)*3,5</t>
  </si>
  <si>
    <t>-1,1*2,5</t>
  </si>
  <si>
    <t>-(0,8+0,9)*2,1</t>
  </si>
  <si>
    <t>" zábradelní zídka "</t>
  </si>
  <si>
    <t>(1,1+4)*1</t>
  </si>
  <si>
    <t>" m.č.220-227 "</t>
  </si>
  <si>
    <t>(2,245*2+1,25+1,435+4,105+1,705*2)*3,18</t>
  </si>
  <si>
    <t>-0,7*2,1*5</t>
  </si>
  <si>
    <t>112</t>
  </si>
  <si>
    <t>342272225</t>
  </si>
  <si>
    <t>Příčky z pórobetonových tvárnic hladkých na tenké maltové lože objemová hmotnost do 500 kg/m3, tloušťka příčky 100 mm</t>
  </si>
  <si>
    <t>47240884</t>
  </si>
  <si>
    <t>https://podminky.urs.cz/item/CS_URS_2023_02/342272225</t>
  </si>
  <si>
    <t>" SO 02 - základy - čerp. jímka "</t>
  </si>
  <si>
    <t>(0,5+0,7)*2*0,5</t>
  </si>
  <si>
    <t>113</t>
  </si>
  <si>
    <t>342291131</t>
  </si>
  <si>
    <t>Ukotvení příček plochými kotvami, do konstrukce betonové</t>
  </si>
  <si>
    <t>1601959781</t>
  </si>
  <si>
    <t>https://podminky.urs.cz/item/CS_URS_2023_02/342291131</t>
  </si>
  <si>
    <t>" SO01 I p.p. "</t>
  </si>
  <si>
    <t>8*2,3</t>
  </si>
  <si>
    <t>" SO 01 I n.p. "</t>
  </si>
  <si>
    <t>" m.č.120,124 "</t>
  </si>
  <si>
    <t>4,1+3,7*2</t>
  </si>
  <si>
    <t>" výt. šachta "</t>
  </si>
  <si>
    <t>3,7*4</t>
  </si>
  <si>
    <t>114</t>
  </si>
  <si>
    <t>346272226</t>
  </si>
  <si>
    <t>Přizdívky z pórobetonových tvárnic objemová hmotnost do 500 kg/m3, na tenké maltové lože, tloušťka přizdívky 75 mm</t>
  </si>
  <si>
    <t>-1498731545</t>
  </si>
  <si>
    <t>https://podminky.urs.cz/item/CS_URS_2023_02/346272226</t>
  </si>
  <si>
    <t>" m.č.126,128 "</t>
  </si>
  <si>
    <t>0,95*3,7</t>
  </si>
  <si>
    <t>1,16*3,7</t>
  </si>
  <si>
    <t>" m.č.219,221,222,225,227 "</t>
  </si>
  <si>
    <t>2,35*3,5</t>
  </si>
  <si>
    <t>(2,75+1,36+1,705+1,94+1,25)*3,18</t>
  </si>
  <si>
    <t>115</t>
  </si>
  <si>
    <t>346272236</t>
  </si>
  <si>
    <t>Přizdívky z pórobetonových tvárnic objemová hmotnost do 500 kg/m3, na tenké maltové lože, tloušťka přizdívky 100 mm</t>
  </si>
  <si>
    <t>2127661149</t>
  </si>
  <si>
    <t>https://podminky.urs.cz/item/CS_URS_2023_02/346272236</t>
  </si>
  <si>
    <t>" SO 01 - I n.p. - m.č. 104"</t>
  </si>
  <si>
    <t>2,15*3,25</t>
  </si>
  <si>
    <t>" SO 01 - II n.p. - m.č.203 "</t>
  </si>
  <si>
    <t>0,9*3,25</t>
  </si>
  <si>
    <t>" m.č.213,233 "</t>
  </si>
  <si>
    <t>1,9*1,2*3</t>
  </si>
  <si>
    <t>116</t>
  </si>
  <si>
    <t>346272256</t>
  </si>
  <si>
    <t>Přizdívky z pórobetonových tvárnic objemová hmotnost do 500 kg/m3, na tenké maltové lože, tloušťka přizdívky 150 mm</t>
  </si>
  <si>
    <t>941736163</t>
  </si>
  <si>
    <t>https://podminky.urs.cz/item/CS_URS_2023_02/346272256</t>
  </si>
  <si>
    <t>" m.č.102 "</t>
  </si>
  <si>
    <t>2,255*3,25</t>
  </si>
  <si>
    <t>" m.č.107,108,114,113,109 "</t>
  </si>
  <si>
    <t>(0,965+0,965+0,9+1,385+2,75)*3,25</t>
  </si>
  <si>
    <t>" m.č.112,117,118 "</t>
  </si>
  <si>
    <t>0,15*3,25*3</t>
  </si>
  <si>
    <t>2,25*3,25</t>
  </si>
  <si>
    <t>" SO 01 II n.p. "</t>
  </si>
  <si>
    <t>" m.č.203 "</t>
  </si>
  <si>
    <t>2,2*1,2</t>
  </si>
  <si>
    <t>" m.č.209-210,201 "</t>
  </si>
  <si>
    <t>(0,95+1,04+0,95+1,09)*3,25</t>
  </si>
  <si>
    <t>" m.č.214,216,217,215 "</t>
  </si>
  <si>
    <t>(3,505+3,505+1,2+3,305)*3,25</t>
  </si>
  <si>
    <t>0,15*3,25</t>
  </si>
  <si>
    <t>" SO 02 I.n.p. "</t>
  </si>
  <si>
    <t>" m.č.123,120,127,131 "</t>
  </si>
  <si>
    <t>0,97*4,1</t>
  </si>
  <si>
    <t>0,575*4,1</t>
  </si>
  <si>
    <t>1,07*4,1</t>
  </si>
  <si>
    <t>1,07*1,2</t>
  </si>
  <si>
    <t>0,15*(3,7-1,2)</t>
  </si>
  <si>
    <t>" m.č.219 "</t>
  </si>
  <si>
    <t>1,8*3,5</t>
  </si>
  <si>
    <t>" m.č.226,227,222-224 "</t>
  </si>
  <si>
    <t>(0,915+0,99+1,3+1,34+1,16)*1,2</t>
  </si>
  <si>
    <t>0,15*(3,18-1,2)*2</t>
  </si>
  <si>
    <t>117</t>
  </si>
  <si>
    <t>346272266</t>
  </si>
  <si>
    <t>Přizdívky z pórobetonových tvárnic objemová hmotnost do 500 kg/m3, na tenké maltové lože, tloušťka přizdívky 200 mm</t>
  </si>
  <si>
    <t>-1882674021</t>
  </si>
  <si>
    <t>https://podminky.urs.cz/item/CS_URS_2023_02/346272266</t>
  </si>
  <si>
    <t>" SO 01 - schodiště "</t>
  </si>
  <si>
    <t>" SO 01- schodiště "</t>
  </si>
  <si>
    <t>" SO 02 - m.č.122,123 "</t>
  </si>
  <si>
    <t>(0,95+0,97)*1,2</t>
  </si>
  <si>
    <t>Různé kompletní konstrukce</t>
  </si>
  <si>
    <t>118</t>
  </si>
  <si>
    <t>R-380101</t>
  </si>
  <si>
    <t>B/01 - D+M žb prefabrikovaného rámu 200x210x3150mm, tl.50mm vč. vynášecího ocel. profilu U100 dl.3450mm, tep. izolace XPS, kotvení, impregnace a nátěrů viz. výpis prvků</t>
  </si>
  <si>
    <t>soub</t>
  </si>
  <si>
    <t>1826364005</t>
  </si>
  <si>
    <t>119</t>
  </si>
  <si>
    <t>R-380102</t>
  </si>
  <si>
    <t>B/02 - D+M žb prefabrikovaného rámu 200x210x3650mm, tl.50mm vč. vynášecího ocel. profilu U100 dl.3800mm, tep. izolace XPS, kotvení, impregnace a nátěrů viz. výpis prvků</t>
  </si>
  <si>
    <t>1936202250</t>
  </si>
  <si>
    <t>120</t>
  </si>
  <si>
    <t>R-380103</t>
  </si>
  <si>
    <t>B/03 - D+M žb prefabrikovaného rámu 200x210x2750mm, tl.50mm vč. vynášecího ocel. profilu U100 dl.3050mm, tep. izolace XPS, kotvení, impregnace a nátěrů viz. výpis prvků</t>
  </si>
  <si>
    <t>365745323</t>
  </si>
  <si>
    <t>121</t>
  </si>
  <si>
    <t>R-380104</t>
  </si>
  <si>
    <t>B/04 - D+M žb prefabrikovaného rámu 200x210x3250mm, tl.50mm vč. vynášecího ocel. profilu U100 dl.3400mm, tep. izolace XPS, kotvení, impregnace a nátěrů viz. výpis prvků</t>
  </si>
  <si>
    <t>-742022368</t>
  </si>
  <si>
    <t>122</t>
  </si>
  <si>
    <t>R-380105</t>
  </si>
  <si>
    <t>B/05 - D+M žb prefabrikovaného rámu 200x210x3150mm, tl.50mm vč. vynášecího ocel. profilu U100 dl.3250mm, tep. izolace XPS, kotvení, impregnace a nátěrů viz. výpis prvků</t>
  </si>
  <si>
    <t>-1755867275</t>
  </si>
  <si>
    <t>123</t>
  </si>
  <si>
    <t>R-380106</t>
  </si>
  <si>
    <t>B/06 - D+M žb prefabrikovaného rámu 200x160x2460mm, tl.50mm vč. vynášecího ocel. profilu U100 dl.2910mm, tep. izolace XPS, kotvení, impregnace a nátěrů viz. výpis prvků</t>
  </si>
  <si>
    <t>-799551012</t>
  </si>
  <si>
    <t>124</t>
  </si>
  <si>
    <t>R-380107</t>
  </si>
  <si>
    <t>B/07 - B/11 - D+M žb prefabrikovaného rámu 200x160x1970mm, tl.50mm vč. vynášecího ocel. profilu U100 dl.2300mm, tep. izolace XPS, kotvení, impregnace a nátěrů viz. výpis prvků</t>
  </si>
  <si>
    <t>1440072790</t>
  </si>
  <si>
    <t>125</t>
  </si>
  <si>
    <t>R-380112</t>
  </si>
  <si>
    <t>B/12 - D+M žb prefabrikovaného rámu 200x160x2820mm, tl.50mm vč. vynášecího ocel. profilu U100 dl.3150mm, tep. izolace XPS, kotvení, impregnace a nátěrů viz. výpis prvků</t>
  </si>
  <si>
    <t>105421786</t>
  </si>
  <si>
    <t>126</t>
  </si>
  <si>
    <t>R-380113</t>
  </si>
  <si>
    <t>B/13 - D+M bet. prefabrikovaného parapetu 1500x190x30mm do oblouku vč. ocel. konzolek, kotvení, tmelení, impregnace a nátěrů viz. výpis prvků</t>
  </si>
  <si>
    <t>1538305276</t>
  </si>
  <si>
    <t>127</t>
  </si>
  <si>
    <t>R-380114</t>
  </si>
  <si>
    <t>B/14 - D+M bet. prefabrikovaného parapetu 1760x190-230x30mm do oblouku vč. ocel. konzolek, kotvení, tmelení, impregnace a nátěrů viz. výpis prvků</t>
  </si>
  <si>
    <t>-1799951297</t>
  </si>
  <si>
    <t>128</t>
  </si>
  <si>
    <t>R-380115</t>
  </si>
  <si>
    <t>B/15 - D+M bet. prefabrikovaného parapetu 1760x190-230x30mm do oblouku vč. ocel. konzolek, kotvení, tmelení, impregnace a nátěrů viz. výpis prvků</t>
  </si>
  <si>
    <t>-1937174296</t>
  </si>
  <si>
    <t>129</t>
  </si>
  <si>
    <t>R-380116</t>
  </si>
  <si>
    <t>B/16 - D+M bet. prefabrikovaného parapetu 1000x190-210x30mm do oblouku vč. ocel. konzolek, kotvení, tmelení, impregnace a nátěrů viz. výpis prvků</t>
  </si>
  <si>
    <t>-840472382</t>
  </si>
  <si>
    <t>130</t>
  </si>
  <si>
    <t>R-380117</t>
  </si>
  <si>
    <t>B/17 - D+M bet. prefabrikovaného parapetu 2900x190-210x30mm do oblouku vč. ocel. konzolek, kotvení, tmelení, impregnace a nátěrů viz. výpis prvků</t>
  </si>
  <si>
    <t>1294953301</t>
  </si>
  <si>
    <t>131</t>
  </si>
  <si>
    <t>R-380118</t>
  </si>
  <si>
    <t>B/18 - D+M bet. prefabrikovaného parapetu 2905x190-210x30mm do oblouku vč. ocel. konzolek, kotvení, tmelení, impregnace a nátěrů viz. výpis prvků</t>
  </si>
  <si>
    <t>1220837915</t>
  </si>
  <si>
    <t>132</t>
  </si>
  <si>
    <t>R-380119</t>
  </si>
  <si>
    <t>B/19 - D+M bet. prefabrikovaného parapetu 1000x190-210x30mm do oblouku vč. ocel. konzolek, kotvení, tmelení, impregnace a nátěrů viz. výpis prvků</t>
  </si>
  <si>
    <t>1940568379</t>
  </si>
  <si>
    <t>133</t>
  </si>
  <si>
    <t>R-380120</t>
  </si>
  <si>
    <t>B/20 - D+M bet. prefabrikovaného parapetu 2905x190-210x30mm do oblouku vč. ocel. konzolek, kotvení, tmelení, impregnace a nátěrů viz. výpis prvků</t>
  </si>
  <si>
    <t>-1995894712</t>
  </si>
  <si>
    <t>134</t>
  </si>
  <si>
    <t>R-380121</t>
  </si>
  <si>
    <t>B/21 - D+M bet. prefabrikovaného parapetu 2905x190-210x30mm do oblouku vč. ocel. konzolek, kotvení, tmelení, impregnace a nátěrů viz. výpis prvků</t>
  </si>
  <si>
    <t>-1763940371</t>
  </si>
  <si>
    <t>135</t>
  </si>
  <si>
    <t>R-380122</t>
  </si>
  <si>
    <t>B/22 - D+M bet. prefabrikovaného parapetu 2900x190-210x30mm do oblouku vč. ocel. konzolek, kotvení, tmelení, impregnace a nátěrů viz. výpis prvků</t>
  </si>
  <si>
    <t>599114742</t>
  </si>
  <si>
    <t>136</t>
  </si>
  <si>
    <t>R-380123</t>
  </si>
  <si>
    <t>B/23 - D+M bet. prefabrikovaného parapetu 1500x190x30mm do oblouku vč. ocel. konzolek, kotvení, tmelení, impregnace a nátěrů viz. výpis prvků</t>
  </si>
  <si>
    <t>2126585942</t>
  </si>
  <si>
    <t>137</t>
  </si>
  <si>
    <t>R-380124</t>
  </si>
  <si>
    <t>B/24 - D+M bet. prefabrikovaného parapetu 1500x190x30mm do oblouku vč. ocel. konzolek, kotvení, tmelení, impregnace a nátěrů viz. výpis prvků</t>
  </si>
  <si>
    <t>2118213282</t>
  </si>
  <si>
    <t>138</t>
  </si>
  <si>
    <t>R-380125</t>
  </si>
  <si>
    <t>B/25 - D+M bet. prefabrikovaného parapetu 1500x190-195x30mm do oblouku vč. ocel. konzolek, kotvení, tmelení, impregnace a nátěrů viz. výpis prvků</t>
  </si>
  <si>
    <t>-1489229560</t>
  </si>
  <si>
    <t>139</t>
  </si>
  <si>
    <t>R-380126</t>
  </si>
  <si>
    <t>B/26 - D+M bet. prefabrikovaného parapetu 1760x190-210x30mm do oblouku vč. ocel. konzolek, kotvení, tmelení, impregnace a nátěrů viz. výpis prvků</t>
  </si>
  <si>
    <t>1093052010</t>
  </si>
  <si>
    <t>140</t>
  </si>
  <si>
    <t>R-380127</t>
  </si>
  <si>
    <t>B/27 - D+M bet. prefabrikovaného parapetu 615x190x30mm do oblouku vč. ocel. konzolek, kotvení, tmelení, impregnace a nátěrů viz. výpis prvků</t>
  </si>
  <si>
    <t>-930764169</t>
  </si>
  <si>
    <t>141</t>
  </si>
  <si>
    <t>R-380128</t>
  </si>
  <si>
    <t>B/28 - D+M bet. prefabrikovaného parapetu 615x190x30mm do oblouku vč. ocel. konzolek, kotvení, tmelení, impregnace a nátěrů viz. výpis prvků</t>
  </si>
  <si>
    <t>1960287976</t>
  </si>
  <si>
    <t>142</t>
  </si>
  <si>
    <t>R-380129</t>
  </si>
  <si>
    <t>B/29 - D+M bet. prefabrikovaného parapetu 1760x190-220x30mm do oblouku vč. ocel. konzolek, kotvení, tmelení, impregnace a nátěrů viz. výpis prvků</t>
  </si>
  <si>
    <t>-1832006954</t>
  </si>
  <si>
    <t>143</t>
  </si>
  <si>
    <t>R-380130</t>
  </si>
  <si>
    <t>B/30 - D+M bet. prefabrikovaného parapetu 4100x190-215x30mm do oblouku vč. ocel. konzolek, kotvení, tmelení, impregnace a nátěrů viz. výpis prvků</t>
  </si>
  <si>
    <t>1746443451</t>
  </si>
  <si>
    <t>144</t>
  </si>
  <si>
    <t>R-380131</t>
  </si>
  <si>
    <t>B/31 - D+M bet. prefabrikovaného parapetu 4100x190-215x30mm do oblouku vč. ocel. konzolek, kotvení, tmelení, impregnace a nátěrů viz. výpis prvků</t>
  </si>
  <si>
    <t>-725239979</t>
  </si>
  <si>
    <t>145</t>
  </si>
  <si>
    <t>R-380132</t>
  </si>
  <si>
    <t>B/32 - D+M bet. prefabrikovaného parapetu 4100x190-210x30mm do oblouku vč. ocel. konzolek, kotvení, tmelení, impregnace a nátěrů viz. výpis prvků</t>
  </si>
  <si>
    <t>-640744112</t>
  </si>
  <si>
    <t>146</t>
  </si>
  <si>
    <t>R-380133</t>
  </si>
  <si>
    <t>B/33 - D+M bet. prefabrikovaného parapetu 4100x190-215x30mm do oblouku vč. ocel. konzolek, kotvení, tmelení, impregnace a nátěrů viz. výpis prvků</t>
  </si>
  <si>
    <t>-1035980215</t>
  </si>
  <si>
    <t>147</t>
  </si>
  <si>
    <t>R-380134</t>
  </si>
  <si>
    <t>B/34 - D+M bet. prefabrikovaného parapetu 4100x190-205x30mm do oblouku vč. ocel. konzolek, kotvení, tmelení, impregnace a nátěrů viz. výpis prvků</t>
  </si>
  <si>
    <t>1430341345</t>
  </si>
  <si>
    <t>148</t>
  </si>
  <si>
    <t>R-380135</t>
  </si>
  <si>
    <t>B/35 - D+M bet. prefabrikovaného parapetu 2135x190-210x30mm do oblouku vč. ocel. konzolek, kotvení, tmelení, impregnace a nátěrů viz. výpis prvků</t>
  </si>
  <si>
    <t>-125635408</t>
  </si>
  <si>
    <t>149</t>
  </si>
  <si>
    <t>R-380136</t>
  </si>
  <si>
    <t>B/36 - D+M žb prefabrikovaného obkladu tl.20mm vč. flex. tmelu, impregnace a nátěru viz. výpis prvků</t>
  </si>
  <si>
    <t>-973038329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</si>
  <si>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</si>
  <si>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</si>
  <si>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</si>
  <si>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948123735</t>
  </si>
  <si>
    <t>https://podminky.urs.cz/item/CS_URS_2023_02/411321616</t>
  </si>
  <si>
    <t>" SO 02 - strop nad I p.p. "</t>
  </si>
  <si>
    <t>(8,895+7,9)/2*9,856*0,2</t>
  </si>
  <si>
    <t>7,75*1,5/2*0,2</t>
  </si>
  <si>
    <t>7,75*5,55*0,2</t>
  </si>
  <si>
    <t>(7,75+7,4)/2*3,65*0,2</t>
  </si>
  <si>
    <t>7,35*1,3/2*0,2</t>
  </si>
  <si>
    <t>7,35*4,65*0,2</t>
  </si>
  <si>
    <t>(5,26+5,15)/2*1,6*0,2</t>
  </si>
  <si>
    <t>(5,15+4,5)/2*2,5*0,2</t>
  </si>
  <si>
    <t>(4,5+3,5)/2*2*0,2</t>
  </si>
  <si>
    <t>(3,5+2)/2*1,6*0,2</t>
  </si>
  <si>
    <t>-1,6*1,8*0,2</t>
  </si>
  <si>
    <t>" odpočet schodiště "</t>
  </si>
  <si>
    <t>-3,74*1,1*0,2</t>
  </si>
  <si>
    <t>" odpočet otvorů pro vedení "</t>
  </si>
  <si>
    <t>-(0,45*0,725+1,07*0,35+1,6*0,35)*0,2</t>
  </si>
  <si>
    <t>" přípočet u změny výšek stropu "</t>
  </si>
  <si>
    <t>0,3*0,4*7,755</t>
  </si>
  <si>
    <t>0,3*0,2*(3,795+1,7)</t>
  </si>
  <si>
    <t>2,2*2*0,2</t>
  </si>
  <si>
    <t>" SO 01 - strop nad I n.p. "</t>
  </si>
  <si>
    <t>8,85*6,68*0,25</t>
  </si>
  <si>
    <t>8,85*2,245*0,2</t>
  </si>
  <si>
    <t>8,85*6/2*0,2</t>
  </si>
  <si>
    <t>7,1*0,9/2*0,2</t>
  </si>
  <si>
    <t>3,85*9,7*0,2</t>
  </si>
  <si>
    <t>8,785*4,5/2*0,2</t>
  </si>
  <si>
    <t>8,785*1,805*0,2</t>
  </si>
  <si>
    <t>" vyložení nad vstupem "</t>
  </si>
  <si>
    <t>7,28*1,005*0,2</t>
  </si>
  <si>
    <t>"odpočet schodiště "</t>
  </si>
  <si>
    <t>-2,25*3,45*0,2</t>
  </si>
  <si>
    <t>" odpočet otvoru pro vedení "</t>
  </si>
  <si>
    <t>-0,575*0,275*0,2</t>
  </si>
  <si>
    <t>" SO 02 - strop nad I n.p. "</t>
  </si>
  <si>
    <t>(8,775+7,8)/2*9,06*0,2</t>
  </si>
  <si>
    <t>7,655*1,5/2*0,2</t>
  </si>
  <si>
    <t>7,655*5*0,2</t>
  </si>
  <si>
    <t>7,525*4,25*0,2</t>
  </si>
  <si>
    <t>7,225*1,1/2*0,2</t>
  </si>
  <si>
    <t>(7,225+7,38)/2*5,25*0,2</t>
  </si>
  <si>
    <t>(4,615+4,4)/2*1,64*0,2</t>
  </si>
  <si>
    <t>(4,4+4)/2*2*0,2</t>
  </si>
  <si>
    <t>(4+3,7)/2*1,4*0,2</t>
  </si>
  <si>
    <t>(3,7+1,5)/2*1,3*0,2</t>
  </si>
  <si>
    <t xml:space="preserve">" nad vjezdem do dvora " </t>
  </si>
  <si>
    <t>7,92*3,63*0,2</t>
  </si>
  <si>
    <t>-3,18*1,145*0,2</t>
  </si>
  <si>
    <t>" vyložení do ulice "</t>
  </si>
  <si>
    <t>1*26,485*0,2</t>
  </si>
  <si>
    <t>-(0,475*0,645+1,07*0,35+1,6*0,35)*0,2</t>
  </si>
  <si>
    <t>0,24*0,3*7,92</t>
  </si>
  <si>
    <t>" SO 01 - strop nad II n.p. "</t>
  </si>
  <si>
    <t>8,85*8,925*0,2</t>
  </si>
  <si>
    <t>" odpočet světlíku "</t>
  </si>
  <si>
    <t>-1*1*0,2</t>
  </si>
  <si>
    <t>" SO 02 - strop nad II n.p. jako nad I n.p. "</t>
  </si>
  <si>
    <t>53,163</t>
  </si>
  <si>
    <t>" odpočet přípočtu u změny výšek stropu "</t>
  </si>
  <si>
    <t>-0,24*0,3*7,92</t>
  </si>
  <si>
    <t>-0,3*0,2*(3,795+1,7)</t>
  </si>
  <si>
    <t>" přípočet odpočtu schodiště "</t>
  </si>
  <si>
    <t>0,823</t>
  </si>
  <si>
    <t>151</t>
  </si>
  <si>
    <t>411351011</t>
  </si>
  <si>
    <t>Bednění stropních konstrukcí - bez podpěrné konstrukce desek tloušťky stropní desky přes 5 do 25 cm zřízení</t>
  </si>
  <si>
    <t>-1817993862</t>
  </si>
  <si>
    <t>https://podminky.urs.cz/item/CS_URS_2023_02/411351011</t>
  </si>
  <si>
    <t>(8,895+7,9)/2*9,856</t>
  </si>
  <si>
    <t>7,75*1,5/2</t>
  </si>
  <si>
    <t>7,75*5,55</t>
  </si>
  <si>
    <t>(7,75+7,4)/2*3,65</t>
  </si>
  <si>
    <t>7,35*1,3/2</t>
  </si>
  <si>
    <t>7,35*4,65</t>
  </si>
  <si>
    <t>(5,26+5,15)/2*1,6</t>
  </si>
  <si>
    <t>(5,15+4,5)/2*2,5</t>
  </si>
  <si>
    <t>(4,5+3,5)/2*2</t>
  </si>
  <si>
    <t>(3,5+2)/2*1,6</t>
  </si>
  <si>
    <t>-1,6*1,8+(1,6+1,8)*2*0,2</t>
  </si>
  <si>
    <t>-3,74*1,1+(3,74+1,1)*0,2*2</t>
  </si>
  <si>
    <t>-(0,45*0,725+1,07*0,35+1,6*0,35)+(0,45+0,725+1,07+0,35+1,6+0,35)*2*0,2</t>
  </si>
  <si>
    <t>2*0,4*7,755</t>
  </si>
  <si>
    <t>2*0,2*(3,795+1,7)</t>
  </si>
  <si>
    <t>" po obvodu "</t>
  </si>
  <si>
    <t>(4,78+4,85+0,25+15,205+0,25+4,75+0,25+5,175+0,25+8,895+9,055+9,2+9,91)*0,2</t>
  </si>
  <si>
    <t>" odpočet - vnitřní stěny I p.p. "</t>
  </si>
  <si>
    <t>-0,25*(7,91+5,9+5,775+5,48+2,25+1,4)</t>
  </si>
  <si>
    <t>" odpočet - obvodové stěny I p.p. "</t>
  </si>
  <si>
    <t>-0,3*(0,25+4,75+0,25+5,175+8,895+3,75+0,255+4,825+0,25)</t>
  </si>
  <si>
    <t>-0,3*(4,75+0,25)*2</t>
  </si>
  <si>
    <t>-0,3*(0,25+4,75+0,25+4+0,25+10,155)</t>
  </si>
  <si>
    <t>-0,3*(4,375+4,178+4,83)</t>
  </si>
  <si>
    <t>1,8*1,6+(2,2+2)*2*0,2</t>
  </si>
  <si>
    <t>8,85*6,68</t>
  </si>
  <si>
    <t>8,85*2,245</t>
  </si>
  <si>
    <t>8,85*6/2</t>
  </si>
  <si>
    <t>7,1*0,9/2</t>
  </si>
  <si>
    <t>3,85*9,7</t>
  </si>
  <si>
    <t>8,785*4,5/2</t>
  </si>
  <si>
    <t>8,785*1,805</t>
  </si>
  <si>
    <t>7,28*1,005</t>
  </si>
  <si>
    <t>(1,805+3,85+2,7+7,5+1,005+7,28+1,005+5,1)*0,2</t>
  </si>
  <si>
    <t>(6,325+8,85+6,325)*0,25</t>
  </si>
  <si>
    <t>-2,25*3,45+(2,25+3,45)*2*0,2</t>
  </si>
  <si>
    <t>-0,575*0,275+(0,575+0,275)*2*0,2</t>
  </si>
  <si>
    <t>" odpočet vnitřních a obvodových stěn "</t>
  </si>
  <si>
    <t>-0,25*(1,805+3,85+5,415+8,91+10,01+4,115+5,865+4,915+4,29+4,555+4,7+3,09)</t>
  </si>
  <si>
    <t>-0,25*(4,5+0,4+3,76+4,105)</t>
  </si>
  <si>
    <t>(8,775+7,8)/2*9,06</t>
  </si>
  <si>
    <t>7,655*1,5/2</t>
  </si>
  <si>
    <t>7,655*5</t>
  </si>
  <si>
    <t>7,525*4,25</t>
  </si>
  <si>
    <t>7,225*1,1/2</t>
  </si>
  <si>
    <t>(7,225+7,38)/2*5,25</t>
  </si>
  <si>
    <t>(4,615+4,4)/2*1,64</t>
  </si>
  <si>
    <t>(4,4+4)/2*2</t>
  </si>
  <si>
    <t>(4+3,7)/2*1,4</t>
  </si>
  <si>
    <t>(3,7+1,5)/2*1,3</t>
  </si>
  <si>
    <t>7,92*3,63</t>
  </si>
  <si>
    <t>-3,18*1,145</t>
  </si>
  <si>
    <t>1*26,485</t>
  </si>
  <si>
    <t>0,2*(1+26,485+1+4,85+4,47+3,64+7,92+1,145*2+1,93+9,21+9,06)</t>
  </si>
  <si>
    <t>-3,74*1,1+(3,74+1,1)*2*0,2</t>
  </si>
  <si>
    <t>-(0,475*0,645+1,07*0,35+1,6*0,35)+(0,475+0,645+1,07+0,35+1,6+0,35)*2*0,2</t>
  </si>
  <si>
    <t>2*0,3*(0,24+7,92)</t>
  </si>
  <si>
    <t>-0,25*(26,4285+4,85+4,47+7,92+1,93+9,21+9,06)</t>
  </si>
  <si>
    <t>-0,25*(1,4+3,495+6,715+7,025+7,155+7,86)</t>
  </si>
  <si>
    <t>8,85*8,925</t>
  </si>
  <si>
    <t>" rozšíření do ulice "</t>
  </si>
  <si>
    <t>(1,805+3,85+8,925+8,85+9,795+3,885+1,005+7,28+1,005+5,1)*0,2</t>
  </si>
  <si>
    <t>-1*1+4*1*0,2</t>
  </si>
  <si>
    <t>-0,25*(1,805+3,85+8,925+8,35+9,795+3,885+1,005*2+6,78+4,96)</t>
  </si>
  <si>
    <t>-0,25*(11,28+3,14+1,445+2,775+6+8,66+3,45+1,15+1,885+0,25+2,13+3,1)</t>
  </si>
  <si>
    <t>" SO 02 - strop nad II n.p. - výměry převzaty z I n.p. "</t>
  </si>
  <si>
    <t>-0,25*(3,48+1+1,5+6,625+6,19+8,91)</t>
  </si>
  <si>
    <t>152</t>
  </si>
  <si>
    <t>411351012</t>
  </si>
  <si>
    <t>Bednění stropních konstrukcí - bez podpěrné konstrukce desek tloušťky stropní desky přes 5 do 25 cm odstranění</t>
  </si>
  <si>
    <t>-1901750443</t>
  </si>
  <si>
    <t>https://podminky.urs.cz/item/CS_URS_2023_02/411351012</t>
  </si>
  <si>
    <t>153</t>
  </si>
  <si>
    <t>411354313</t>
  </si>
  <si>
    <t>Podpěrná konstrukce stropů - desek, kleneb a skořepin výška podepření do 4 m tloušťka stropu přes 15 do 25 cm zřízení</t>
  </si>
  <si>
    <t>-258758873</t>
  </si>
  <si>
    <t>https://podminky.urs.cz/item/CS_URS_2023_02/411354313</t>
  </si>
  <si>
    <t>-1,6*1,8</t>
  </si>
  <si>
    <t>-3,74*1,1</t>
  </si>
  <si>
    <t>1,8*1,6</t>
  </si>
  <si>
    <t>-2,25*3,45</t>
  </si>
  <si>
    <t>-1*1</t>
  </si>
  <si>
    <t>154</t>
  </si>
  <si>
    <t>411354314</t>
  </si>
  <si>
    <t>Podpěrná konstrukce stropů - desek, kleneb a skořepin výška podepření do 4 m tloušťka stropu přes 15 do 25 cm odstranění</t>
  </si>
  <si>
    <t>-69695537</t>
  </si>
  <si>
    <t>https://podminky.urs.cz/item/CS_URS_2023_02/411354314</t>
  </si>
  <si>
    <t>155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</si>
  <si>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</si>
  <si>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</si>
  <si>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-1187135774</t>
  </si>
  <si>
    <t>https://podminky.urs.cz/item/CS_URS_2023_02/411361821</t>
  </si>
  <si>
    <t>" deska nad I p.p. - 110kg/m3 "</t>
  </si>
  <si>
    <t>45,81*0,11</t>
  </si>
  <si>
    <t>" deska nad I n.p. - 110kg/m3 "</t>
  </si>
  <si>
    <t>(39,174+53,163)*0,11</t>
  </si>
  <si>
    <t>" deska nad II n.p. - 90kg/m3 "</t>
  </si>
  <si>
    <t>(37,57+53,086)*0,09</t>
  </si>
  <si>
    <t>" montážní oka - strop výtahové šachty "</t>
  </si>
  <si>
    <t>(6,6+3,7)*0,001</t>
  </si>
  <si>
    <t>156</t>
  </si>
  <si>
    <t>411386621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</si>
  <si>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</si>
  <si>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260856336</t>
  </si>
  <si>
    <t>https://podminky.urs.cz/item/CS_URS_2023_02/411386621</t>
  </si>
  <si>
    <t>" strop nad I p.p. "</t>
  </si>
  <si>
    <t>" strop na I n.p. "</t>
  </si>
  <si>
    <t>157</t>
  </si>
  <si>
    <t>417321515</t>
  </si>
  <si>
    <t>Ztužující pásy a věnce z betonu železového (bez výztuže) tř. C 25/30</t>
  </si>
  <si>
    <t>787937165</t>
  </si>
  <si>
    <t>https://podminky.urs.cz/item/CS_URS_2023_02/417321515</t>
  </si>
  <si>
    <t>0,24*0,15*(8,75+4,62+7,745+5,26+8,34+8,82+8,855+3,73+1,8)</t>
  </si>
  <si>
    <t>0,24*0,15*(7,345+1,01*2)</t>
  </si>
  <si>
    <t>0,24*0,15*(8,75+26,965+3,57+3,565+2,655+3,295+4,595+1+3,185+3,8+1,91+9,175+9,23)</t>
  </si>
  <si>
    <t>0,24*0,15*(0,985+26,955+1,005)</t>
  </si>
  <si>
    <t>158</t>
  </si>
  <si>
    <t>417351115</t>
  </si>
  <si>
    <t>Bednění bočnic ztužujících pásů a věnců včetně vzpěr zřízení</t>
  </si>
  <si>
    <t>1399018182</t>
  </si>
  <si>
    <t>https://podminky.urs.cz/item/CS_URS_2023_02/417351115</t>
  </si>
  <si>
    <t>2*0,15*(8,75+4,62+7,745+5,26+8,34+8,82+8,855+3,73+1,8)</t>
  </si>
  <si>
    <t>2*0,15*(7,345+1,01*2)</t>
  </si>
  <si>
    <t>2*0,15*(8,75+26,965+3,57+3,565+2,655+3,295+4,595+1+3,185+3,8+1,91+9,175+9,23)</t>
  </si>
  <si>
    <t>2*0,15*(0,985+26,955+1,005)</t>
  </si>
  <si>
    <t>159</t>
  </si>
  <si>
    <t>417351116</t>
  </si>
  <si>
    <t>Bednění bočnic ztužujících pásů a věnců včetně vzpěr odstranění</t>
  </si>
  <si>
    <t>115035618</t>
  </si>
  <si>
    <t>https://podminky.urs.cz/item/CS_URS_2023_02/417351116</t>
  </si>
  <si>
    <t>160</t>
  </si>
  <si>
    <t>417361821</t>
  </si>
  <si>
    <t>Výztuž ztužujících pásů a věnců z betonářské oceli 10 505 (R) nebo BSt 500</t>
  </si>
  <si>
    <t>2066272130</t>
  </si>
  <si>
    <t>https://podminky.urs.cz/item/CS_URS_2023_02/417361821</t>
  </si>
  <si>
    <t>" atikové věnce - 80kg/m3 "</t>
  </si>
  <si>
    <t>6,405*0,08</t>
  </si>
  <si>
    <t>161</t>
  </si>
  <si>
    <t>430321616</t>
  </si>
  <si>
    <t>Schodišťové konstrukce a rampy z betonu železového (bez výztuže) stupně, schodnice, ramena, podesty s nosníky tř. C 30/37</t>
  </si>
  <si>
    <t>-143024530</t>
  </si>
  <si>
    <t>https://podminky.urs.cz/item/CS_URS_2023_02/430321616</t>
  </si>
  <si>
    <t>" I p.p. - SO 02 "</t>
  </si>
  <si>
    <t>1,1*5,8*0,2</t>
  </si>
  <si>
    <t xml:space="preserve">" I n.p. - SO 02" </t>
  </si>
  <si>
    <t>" I n.p. - SO 01 "</t>
  </si>
  <si>
    <t>1,135*3,5*2*0,2+2,25*0,8*0,2</t>
  </si>
  <si>
    <t>162</t>
  </si>
  <si>
    <t>430361821</t>
  </si>
  <si>
    <t>Výztuž schodišťových konstrukcí a ramp stupňů, schodnic, ramen, podest s nosníky z betonářské oceli 10 505 (R) nebo BSt 500</t>
  </si>
  <si>
    <t>-2107633000</t>
  </si>
  <si>
    <t>https://podminky.urs.cz/item/CS_URS_2023_02/430361821</t>
  </si>
  <si>
    <t>4,501*0,7</t>
  </si>
  <si>
    <t>163</t>
  </si>
  <si>
    <t>431351125</t>
  </si>
  <si>
    <t>Bednění podest, podstupňových desek a ramp včetně podpěrné konstrukce výšky do 4 m půdorysně křivočarých zřízení</t>
  </si>
  <si>
    <t>-1228090287</t>
  </si>
  <si>
    <t>https://podminky.urs.cz/item/CS_URS_2023_02/431351125</t>
  </si>
  <si>
    <t>" I p.p. SO 02 "</t>
  </si>
  <si>
    <t>(1,1+0,4)*5,8</t>
  </si>
  <si>
    <t>" I n.p. SO 02 "</t>
  </si>
  <si>
    <t>164</t>
  </si>
  <si>
    <t>431351126</t>
  </si>
  <si>
    <t>Bednění podest, podstupňových desek a ramp včetně podpěrné konstrukce výšky do 4 m půdorysně křivočarých odstranění</t>
  </si>
  <si>
    <t>-518306071</t>
  </si>
  <si>
    <t>https://podminky.urs.cz/item/CS_URS_2023_02/431351126</t>
  </si>
  <si>
    <t>165</t>
  </si>
  <si>
    <t>434311115</t>
  </si>
  <si>
    <t>Stupně dusané z betonu prostého nebo prokládaného kamenem na terén nebo na desku bez potěru, se zahlazením povrchu tř. C 20/25</t>
  </si>
  <si>
    <t>1369657334</t>
  </si>
  <si>
    <t>https://podminky.urs.cz/item/CS_URS_2023_02/434311115</t>
  </si>
  <si>
    <t>1,1*16</t>
  </si>
  <si>
    <t>" I n.p. SO 01 "</t>
  </si>
  <si>
    <t>1,135*22</t>
  </si>
  <si>
    <t>166</t>
  </si>
  <si>
    <t>434351141</t>
  </si>
  <si>
    <t>Bednění stupňů betonovaných na podstupňové desce nebo na terénu půdorysně přímočarých zřízení</t>
  </si>
  <si>
    <t>389551751</t>
  </si>
  <si>
    <t>https://podminky.urs.cz/item/CS_URS_2023_02/434351141</t>
  </si>
  <si>
    <t>1,135*22*(0,3+0,2)</t>
  </si>
  <si>
    <t>167</t>
  </si>
  <si>
    <t>434351142</t>
  </si>
  <si>
    <t>Bednění stupňů betonovaných na podstupňové desce nebo na terénu půdorysně přímočarých odstranění</t>
  </si>
  <si>
    <t>-1955323097</t>
  </si>
  <si>
    <t>https://podminky.urs.cz/item/CS_URS_2023_02/434351142</t>
  </si>
  <si>
    <t>168</t>
  </si>
  <si>
    <t>434351145</t>
  </si>
  <si>
    <t>Bednění stupňů betonovaných na podstupňové desce nebo na terénu půdorysně křivočarých zřízení</t>
  </si>
  <si>
    <t>632680548</t>
  </si>
  <si>
    <t>https://podminky.urs.cz/item/CS_URS_2023_02/434351145</t>
  </si>
  <si>
    <t>1,1*16*(0,3+0,2)*2</t>
  </si>
  <si>
    <t>169</t>
  </si>
  <si>
    <t>434351146</t>
  </si>
  <si>
    <t>Bednění stupňů betonovaných na podstupňové desce nebo na terénu půdorysně křivočarých odstranění</t>
  </si>
  <si>
    <t>-109860917</t>
  </si>
  <si>
    <t>https://podminky.urs.cz/item/CS_URS_2023_02/434351146</t>
  </si>
  <si>
    <t>170</t>
  </si>
  <si>
    <t>44001(R)</t>
  </si>
  <si>
    <t>D+M systémových prvků pro přerušení akustických mostů - viz D1.2 - stavebně konstrukční řešení</t>
  </si>
  <si>
    <t>soubor</t>
  </si>
  <si>
    <t>5585029</t>
  </si>
  <si>
    <t>Komunikace pozemní</t>
  </si>
  <si>
    <t>171</t>
  </si>
  <si>
    <t>564851011</t>
  </si>
  <si>
    <t>Podklad ze štěrkodrti ŠD s rozprostřením a zhutněním plochy jednotlivě do 100 m2, po zhutnění tl. 150 mm</t>
  </si>
  <si>
    <t>-1749438669</t>
  </si>
  <si>
    <t>https://podminky.urs.cz/item/CS_URS_2023_02/564851011</t>
  </si>
  <si>
    <t>" SO 01 - vstup . m.č.101, skl. V1 "</t>
  </si>
  <si>
    <t>10,29*2</t>
  </si>
  <si>
    <t>172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</si>
  <si>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</si>
  <si>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</si>
  <si>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783106301</t>
  </si>
  <si>
    <t>https://podminky.urs.cz/item/CS_URS_2023_02/596211210</t>
  </si>
  <si>
    <t>10,29</t>
  </si>
  <si>
    <t>173</t>
  </si>
  <si>
    <t>59245017</t>
  </si>
  <si>
    <t>dlažba tvar čtverec betonová 100x100x80mm přírodní</t>
  </si>
  <si>
    <t>94999946</t>
  </si>
  <si>
    <t>10,29*1,1</t>
  </si>
  <si>
    <t>11,319*1,03 'Přepočtené koeficientem množství</t>
  </si>
  <si>
    <t>Úpravy povrchů, podlahy a osazování výplní</t>
  </si>
  <si>
    <t>174</t>
  </si>
  <si>
    <t>611131302</t>
  </si>
  <si>
    <t>Podkladní a spojovací vrstva vnitřních omítaných ploch cementový postřik nanášený strojně síťovitě (pokrytí plochy 50 až 75 %) stropů</t>
  </si>
  <si>
    <t>53669175</t>
  </si>
  <si>
    <t>https://podminky.urs.cz/item/CS_URS_2023_02/611131302</t>
  </si>
  <si>
    <t>" m.č. 102,116,119 "</t>
  </si>
  <si>
    <t>4,18+1,15+10,51</t>
  </si>
  <si>
    <t>" SO 02 I p.p. dle legendy "</t>
  </si>
  <si>
    <t>188,44</t>
  </si>
  <si>
    <t>-1,1*3,74</t>
  </si>
  <si>
    <t>" m.č.129,132,135"</t>
  </si>
  <si>
    <t>5,01+15,89+2,5</t>
  </si>
  <si>
    <t>" SO 02 II n.p. m.č.236 "</t>
  </si>
  <si>
    <t>0,92</t>
  </si>
  <si>
    <t>175</t>
  </si>
  <si>
    <t>611131306</t>
  </si>
  <si>
    <t>Podkladní a spojovací vrstva vnitřních omítaných ploch cementový postřik nanášený strojně síťovitě (pokrytí plochy 50 až 75 %) schodišťových konstrukcí</t>
  </si>
  <si>
    <t>1287667947</t>
  </si>
  <si>
    <t>https://podminky.urs.cz/item/CS_URS_2023_02/611131306</t>
  </si>
  <si>
    <t>" SO 01 I n.p. m.č.134 "</t>
  </si>
  <si>
    <t>4,4</t>
  </si>
  <si>
    <t>" SO02 I p.p. "</t>
  </si>
  <si>
    <t>5,8*1,1</t>
  </si>
  <si>
    <t>176</t>
  </si>
  <si>
    <t>611321315</t>
  </si>
  <si>
    <t>Omítka vápenocementová vnitřních ploch nanášená strojně jednovrstvá, tloušťky do 10 mm hrubá zatřená schodišťových konstrukcí stropů, stěn, ramen nebo nosníků</t>
  </si>
  <si>
    <t>-1495828012</t>
  </si>
  <si>
    <t>https://podminky.urs.cz/item/CS_URS_2023_02/611321315</t>
  </si>
  <si>
    <t>" viz pol. cem. postřik "</t>
  </si>
  <si>
    <t>17,16</t>
  </si>
  <si>
    <t>177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</si>
  <si>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</si>
  <si>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</si>
  <si>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2139035958</t>
  </si>
  <si>
    <t>https://podminky.urs.cz/item/CS_URS_2023_02/611321341</t>
  </si>
  <si>
    <t>225</t>
  </si>
  <si>
    <t>178</t>
  </si>
  <si>
    <t>612131302</t>
  </si>
  <si>
    <t>Podkladní a spojovací vrstva vnitřních omítaných ploch cementový postřik nanášený strojně síťovitě (pokrytí plochy 50 až 75 %) stěn</t>
  </si>
  <si>
    <t>-1465636023</t>
  </si>
  <si>
    <t>https://podminky.urs.cz/item/CS_URS_2023_02/612131302</t>
  </si>
  <si>
    <t>" SO 01 - I n.p."</t>
  </si>
  <si>
    <t>(2,135+1,605+1,58+1,75)*3,25</t>
  </si>
  <si>
    <t>(1,575+2,3+1,655+2,15)*3,25</t>
  </si>
  <si>
    <t>(2,49+1,41+2,01+1,33)*3,25</t>
  </si>
  <si>
    <t>(1,3+1,33+1,35+0,965)*2*3,25</t>
  </si>
  <si>
    <t>(1,72+1+1,325+0,965)*3,25</t>
  </si>
  <si>
    <t>-1,755*1,75+(1,755+1,75+1,755)*0,24</t>
  </si>
  <si>
    <t>-0,9*2,465+(2,465+0,9+2,465)*0,24</t>
  </si>
  <si>
    <t>-0,7*2,1*2*4</t>
  </si>
  <si>
    <t>(3,165+4,5)*2*3,25</t>
  </si>
  <si>
    <t>-2*1,75+(1,75+2+1,75)*0,24</t>
  </si>
  <si>
    <t>-1*2,25*2+(2,25+1+2,25)*0,12</t>
  </si>
  <si>
    <t>(2,85+2,68+1+3+1,625)*3,25</t>
  </si>
  <si>
    <t>-1*2,29+(2,29+1+2,29)*0,24</t>
  </si>
  <si>
    <t>(1,5+0,3+0,82+1,385+0,88+0,485+0,9)*3,25</t>
  </si>
  <si>
    <t>(1,5+0,9)*2*3,25</t>
  </si>
  <si>
    <t>-0,7*2,1*2*2</t>
  </si>
  <si>
    <t>" m.č.102,134"</t>
  </si>
  <si>
    <t>(5,25+2,255+5,05+2,25)*2*3,25</t>
  </si>
  <si>
    <t>1,1*3,25*2+2,5*(1,6+3,25)/2*2</t>
  </si>
  <si>
    <t>-1,4*2,66+(2,66+1,4+2,66)*0,24</t>
  </si>
  <si>
    <t>" m.č.109,110,117 "</t>
  </si>
  <si>
    <t>(4,545+0,665+4,115+4,140+2,75+0,13+2,05+2,25+1,245+4,095+2,915*2*0,4+2*0,25)*3,25</t>
  </si>
  <si>
    <t>-1,2*2,66+(2,66+1,2+2,66)*0,24</t>
  </si>
  <si>
    <t>-1,75*1,75+3*1,75*0,24</t>
  </si>
  <si>
    <t>-0,8*2,1*3</t>
  </si>
  <si>
    <t>-1*1,75+(1,75+1+1,75)*0,24</t>
  </si>
  <si>
    <t>" m.č.115,116,118,119 "</t>
  </si>
  <si>
    <t>(2,755+2,7+1,2+0,885+4,095+2,4)*2*3,25</t>
  </si>
  <si>
    <t>(4,055+2,51)*2*4,05</t>
  </si>
  <si>
    <t>-1,5*1,75*2+(1,75+1,5+1,75)*2*0,24</t>
  </si>
  <si>
    <t>-1,26*2,61+(2,61+1,26+2,61)*0,24</t>
  </si>
  <si>
    <t>" m.č.204,205 "</t>
  </si>
  <si>
    <t>(4,35+0,115+3,85+4,54+8,66+1,62+2,015*2)*3,25</t>
  </si>
  <si>
    <t>-1,75*1,875+(1,875+1,745+1,875)*0,24</t>
  </si>
  <si>
    <t>-1*1,875+(1,875+1+1,875)*0,24</t>
  </si>
  <si>
    <t>-0,8*2,1*2+(2,1+0,8+2,1)*0,12</t>
  </si>
  <si>
    <t>-0,9*2,1*2+(2,1+0,9+2,1)*0,12</t>
  </si>
  <si>
    <t>" m.č. 206,207 "</t>
  </si>
  <si>
    <t>(4,025+2,79+3,615+2,38+2,26+2,405+2,2+2,775)*3,25</t>
  </si>
  <si>
    <t>-0,615*2,725*2+(2,725+0,615+2,725)*0,24*2</t>
  </si>
  <si>
    <t>" m.č.202,201,212 "</t>
  </si>
  <si>
    <t>(1,165+3,155+1,15+2,965)*3,25</t>
  </si>
  <si>
    <t>(1,25+3,45+2,25+3,45+2,25+1,7+9,045+1,2+5,31+3,62+1,255+3,5)*3,25</t>
  </si>
  <si>
    <t>-1*2,6*2*5+(2,6+1+2,6)*0,12*3</t>
  </si>
  <si>
    <t>(3,145+2,25+0,97+0,1+0,97+0,9+3,025+1,62)*3,25</t>
  </si>
  <si>
    <t>(2*0,95+1,04+1,615*3)*2*3,25</t>
  </si>
  <si>
    <t>-0,9*2,25+(2,25+0,9+2,25)*0,12</t>
  </si>
  <si>
    <t>-1*1,875*2+(1,875+1+1,875)*0,24*2</t>
  </si>
  <si>
    <t>" m.č.211,213,215,217,216,214 "</t>
  </si>
  <si>
    <t>(3,14+5,055+3,335+2,973)*3,25</t>
  </si>
  <si>
    <t>(4,025+3,685+3,375*2+1,975+1,2+3,655+3,045+3,505*2)*2*3,25</t>
  </si>
  <si>
    <t>-1,5*1,875*5+(1,875+1,5+1,875)*0,24*5</t>
  </si>
  <si>
    <t>" I p.p. m.č.001 -006 "</t>
  </si>
  <si>
    <t>(7,91+5,175+8,275+3,75)*2,3</t>
  </si>
  <si>
    <t>(5,785+4,75+6,745+4,825)*2,3</t>
  </si>
  <si>
    <t>(5,66+4,75+5,9+4,75)*2,7</t>
  </si>
  <si>
    <t>(5,345+4,915+5,77+4)*2,3</t>
  </si>
  <si>
    <t>(1,4+2+2,13+4,755+5,365+4,75+1,95*2)*2,3</t>
  </si>
  <si>
    <t>" m.č.007 "</t>
  </si>
  <si>
    <t>(5,65+4,375+9,03)*3</t>
  </si>
  <si>
    <t>(20,17+1,255+20,17)*2,3</t>
  </si>
  <si>
    <t>-0,8*2*2*5</t>
  </si>
  <si>
    <t>-0,75*0,5*5+(0,5+0,75+0,5)*0,25*5</t>
  </si>
  <si>
    <t>-1,2*2,28+(2,28+1,2+2,28)*0,25</t>
  </si>
  <si>
    <t>" SO 02 - I.n.p. "</t>
  </si>
  <si>
    <t>" m.č.120 "</t>
  </si>
  <si>
    <t>(7,135+10,155+5,2+4,97+2,32+4,825)*4,1</t>
  </si>
  <si>
    <t>-1*1,25+(1,25+1+1,25)*0,24</t>
  </si>
  <si>
    <t>-2,905*3,15-1*3,65+(3,65+2,95+1+3,65)*0,24</t>
  </si>
  <si>
    <t>-(2,9+0,2+1)*3,15+(3,15+4,1+3,15)*0,24</t>
  </si>
  <si>
    <t>" m.č.121,122,123 "</t>
  </si>
  <si>
    <t>(2,635+2,065+2,96+1,6)*4,1</t>
  </si>
  <si>
    <t>(0,95+2,4+0,97+2)*2*4,1</t>
  </si>
  <si>
    <t>-0,7*2,1*4</t>
  </si>
  <si>
    <t>-1*2,15+(2,15+1+2,15)*0,24</t>
  </si>
  <si>
    <t>-1,75*0,5+(0,5+1,75+0,5)*0,24</t>
  </si>
  <si>
    <t>" m.č.124 "</t>
  </si>
  <si>
    <t>(6,715+5,15+0,25+4,75+5,04+3,85+2,115+4)*3,7</t>
  </si>
  <si>
    <t>-2,905*2,75-1*3,25+(3,25+2,905+1+3,25)*0,24</t>
  </si>
  <si>
    <t>-(2,9+0,2+1)*2,75+(2,75+4,1+2,75)*0,24</t>
  </si>
  <si>
    <t>" m.č.125,126,127 "</t>
  </si>
  <si>
    <t>(2,5+2+1,925+0,95+1,49+1,07)*2*3,7-0,8*2,1*2-0,7*2,1*4</t>
  </si>
  <si>
    <t>-0,8*2,125+(2,125+0,8+2,125)*0,24</t>
  </si>
  <si>
    <t>" m.č.128 "</t>
  </si>
  <si>
    <t>(4,755+4,6+0,6)*2*3,7-2,9*2,6-1*3,1+(3,1+4,1+3,1)*0,24</t>
  </si>
  <si>
    <t>" m.č.128,129,130,131 "</t>
  </si>
  <si>
    <t>(2,245+2,125+1,325+1,25+1,07+1,25)*2*3,7-0,8*2,1*2-0,7*2,1*4</t>
  </si>
  <si>
    <t>-0,85*2,27+(2,27+0,85+2,27)*0,24</t>
  </si>
  <si>
    <t>" m.č.132,133,134 "</t>
  </si>
  <si>
    <t>(9,4+6,85+4,615+1,315*2)*2,61</t>
  </si>
  <si>
    <t>(1+3,61)/2*4*2</t>
  </si>
  <si>
    <t>-2,125*2,46+(2,46+2,125+2,46)*0,24</t>
  </si>
  <si>
    <t>" SO 02 - II n.p. "</t>
  </si>
  <si>
    <t>" m.č. 233,234,235 "</t>
  </si>
  <si>
    <t>(5,18+5,35+4,81+4,5+1,32+4,5+2,1+4,155+3,705+2,15+3,32+2,185)*3,5</t>
  </si>
  <si>
    <t>" m.č.231,232,230 "</t>
  </si>
  <si>
    <t>(5,96+4,75+3,785+4,75)*2*3,5</t>
  </si>
  <si>
    <t>(1,965+3,85+2,19+4,75+5+4,825+3,85)*3,5</t>
  </si>
  <si>
    <t>-0,8*2,1*2*2</t>
  </si>
  <si>
    <t>-1,1*2,5*2</t>
  </si>
  <si>
    <t>" m.č.219,228,236 "</t>
  </si>
  <si>
    <t>(2,2+1,8)*2*3,5</t>
  </si>
  <si>
    <t>(0,6+2+2,03+4,755+1,485+0,25+1,485+5,315+6,625+3,09+0,85+1,315+0,25+1+2,8+4,8)*3,5</t>
  </si>
  <si>
    <t>(1,18+0,975+0,745*2)*3,5</t>
  </si>
  <si>
    <t>-(0,8*2+0,9)*2,1*2</t>
  </si>
  <si>
    <t>" m.č.218,229 "</t>
  </si>
  <si>
    <t>(9,4+5,5+5,3+5,5+1,4+5,285+9,6)*3,5</t>
  </si>
  <si>
    <t>(1,1+4)*1*2</t>
  </si>
  <si>
    <t>" odpočet oken "</t>
  </si>
  <si>
    <t>-2,125*2,85+(2,85+2,125+2,85)*0,24</t>
  </si>
  <si>
    <t>-4,1*2*5+(2+4,1+2)*0,24*5</t>
  </si>
  <si>
    <t>-1*1,75*4+(1,75+1+1,75)*0,24*4</t>
  </si>
  <si>
    <t>(1,675+1,16+2,75+1,435+1,705*3+1,3+1,34+1,16+2,245+1,94+1,1*2+0,915+0,99)*2*3,18</t>
  </si>
  <si>
    <t>-1,155*2,47+(2,47+1,155+2,47)*0,25</t>
  </si>
  <si>
    <t>-0,7*2,1*2*5</t>
  </si>
  <si>
    <t>179</t>
  </si>
  <si>
    <t>612142001</t>
  </si>
  <si>
    <t>Potažení vnitřních ploch pletivem v ploše nebo pruzích, na plném podkladu sklovláknitým vtlačením do tmelu stěn</t>
  </si>
  <si>
    <t>-245752929</t>
  </si>
  <si>
    <t>https://podminky.urs.cz/item/CS_URS_2023_02/612142001</t>
  </si>
  <si>
    <t>4*0,5*0,5</t>
  </si>
  <si>
    <t>" SO 01 + SO 02 , styk materiálů - beton, cihla, SDK"</t>
  </si>
  <si>
    <t xml:space="preserve">" odhad množství - 10%  plochy omítek stěn "</t>
  </si>
  <si>
    <t>2871*0,1</t>
  </si>
  <si>
    <t>180</t>
  </si>
  <si>
    <t>612321341</t>
  </si>
  <si>
    <t>Omítka vápenocementová vnitřních ploch nanášená strojně dvouvrstvá, tloušťky jádrové omítky do 10 mm a tloušťky štuku do 3 mm štuková svislých konstrukcí stěn</t>
  </si>
  <si>
    <t>1396900365</t>
  </si>
  <si>
    <t>https://podminky.urs.cz/item/CS_URS_2023_02/612321341</t>
  </si>
  <si>
    <t>" viz pol. cem. postřik stěn "</t>
  </si>
  <si>
    <t>2872</t>
  </si>
  <si>
    <t>" odpočet cem. omítky pod obklad "</t>
  </si>
  <si>
    <t>-420</t>
  </si>
  <si>
    <t>181</t>
  </si>
  <si>
    <t>612331111</t>
  </si>
  <si>
    <t>Omítka cementová vnitřních ploch nanášená ručně jednovrstvá, tloušťky do 10 mm hrubá zatřená svislých konstrukcí stěn</t>
  </si>
  <si>
    <t>762358014</t>
  </si>
  <si>
    <t>https://podminky.urs.cz/item/CS_URS_2023_02/612331111</t>
  </si>
  <si>
    <t>420</t>
  </si>
  <si>
    <t>182</t>
  </si>
  <si>
    <t>612331121</t>
  </si>
  <si>
    <t>Omítka cementová vnitřních ploch nanášená ručně jednovrstvá, tloušťky do 10 mm hladká svislých konstrukcí stěn</t>
  </si>
  <si>
    <t>-1343417953</t>
  </si>
  <si>
    <t>https://podminky.urs.cz/item/CS_URS_2023_02/612331121</t>
  </si>
  <si>
    <t>183</t>
  </si>
  <si>
    <t>621151031</t>
  </si>
  <si>
    <t>Penetrační nátěr vnějších pastovitých tenkovrstvých omítek silikonový podhledů</t>
  </si>
  <si>
    <t>1030980576</t>
  </si>
  <si>
    <t>https://podminky.urs.cz/item/CS_URS_2023_02/621151031</t>
  </si>
  <si>
    <t>" viz pol. zateplení "</t>
  </si>
  <si>
    <t>184</t>
  </si>
  <si>
    <t>621211061</t>
  </si>
  <si>
    <t>Montáž kontaktního zateplení lepením a mechanickým kotvením z polystyrenových desek na vnější podhledy, na podklad betonový nebo z lehčeného betonu, z tvárnic keramických nebo vápenopískových, tloušťky desek přes 240 mm</t>
  </si>
  <si>
    <t>1947286174</t>
  </si>
  <si>
    <t>https://podminky.urs.cz/item/CS_URS_2023_02/621211061</t>
  </si>
  <si>
    <t>" SO 01 - podhled arkýř, skl. F4 "</t>
  </si>
  <si>
    <t>7,745*1,01</t>
  </si>
  <si>
    <t>(6,055+5,5)*2,2</t>
  </si>
  <si>
    <t>" SO 01 průjezd "</t>
  </si>
  <si>
    <t>9,275*3,385</t>
  </si>
  <si>
    <t>" SO 02, arkýř "</t>
  </si>
  <si>
    <t>26,96*1,05</t>
  </si>
  <si>
    <t>" SO 02 průjezd "</t>
  </si>
  <si>
    <t>10,04*3,145-2,78*0,65</t>
  </si>
  <si>
    <t>185</t>
  </si>
  <si>
    <t>28376086</t>
  </si>
  <si>
    <t>deska EPS grafitová fasádní λ=0,030-0,031 tl 300mm</t>
  </si>
  <si>
    <t>-111810695</t>
  </si>
  <si>
    <t>122,716*1,05 'Přepočtené koeficientem množství</t>
  </si>
  <si>
    <t>186</t>
  </si>
  <si>
    <t>621531012</t>
  </si>
  <si>
    <t>Omítka tenkovrstvá silikonová vnějších ploch probarvená bez penetrace zatíraná (škrábaná), zrnitost 1,5 mm podhledů</t>
  </si>
  <si>
    <t>-1486300246</t>
  </si>
  <si>
    <t>https://podminky.urs.cz/item/CS_URS_2023_02/621531012</t>
  </si>
  <si>
    <t>187</t>
  </si>
  <si>
    <t>622142001</t>
  </si>
  <si>
    <t>Potažení vnějších ploch pletivem v ploše nebo pruzích, na plném podkladu sklovláknitým vtlačením do tmelu stěn</t>
  </si>
  <si>
    <t>1312822431</t>
  </si>
  <si>
    <t>https://podminky.urs.cz/item/CS_URS_2023_02/622142001</t>
  </si>
  <si>
    <t xml:space="preserve">" SO 02  - stěna a sloup v průjezdu "</t>
  </si>
  <si>
    <t>(0,3+4,985+0,3+2,78+0,3+0,64+0,3)*2,8</t>
  </si>
  <si>
    <t>188</t>
  </si>
  <si>
    <t>622151031</t>
  </si>
  <si>
    <t>Penetrační nátěr vnějších pastovitých tenkovrstvých omítek silikonový stěn</t>
  </si>
  <si>
    <t>-933981050</t>
  </si>
  <si>
    <t>https://podminky.urs.cz/item/CS_URS_2023_02/622151031</t>
  </si>
  <si>
    <t>" pol. zateplení stěn "</t>
  </si>
  <si>
    <t>823+24</t>
  </si>
  <si>
    <t xml:space="preserve">" pol. zateplení ostění  "</t>
  </si>
  <si>
    <t>289*0,2</t>
  </si>
  <si>
    <t>" pol. perlinka stěny a sloupu v průjezdu "</t>
  </si>
  <si>
    <t>" odpočet sgrafita "</t>
  </si>
  <si>
    <t>-88,7</t>
  </si>
  <si>
    <t>189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</si>
  <si>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</si>
  <si>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</si>
  <si>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-705012446</t>
  </si>
  <si>
    <t>https://podminky.urs.cz/item/CS_URS_2023_02/622211031</t>
  </si>
  <si>
    <t>" skl. F1.2b - 0,35m nad UT, pod bet. obklad, XPS 160mm " "</t>
  </si>
  <si>
    <t>" SO 01 strana do ulice "</t>
  </si>
  <si>
    <t>(10,865+1,71+5,45+1,68+5,335)*0,35</t>
  </si>
  <si>
    <t>-(1,26+1,2+1,4+1,19)*0,35</t>
  </si>
  <si>
    <t>(9,7+26,18)*0,35</t>
  </si>
  <si>
    <t>-3*1*0,35</t>
  </si>
  <si>
    <t>190</t>
  </si>
  <si>
    <t>28376425</t>
  </si>
  <si>
    <t>deska XPS hrana polodrážková a hladký povrch 300kPA λ=0,035 tl 160mm</t>
  </si>
  <si>
    <t>-1760082295</t>
  </si>
  <si>
    <t>18,504*1,05 'Přepočtené koeficientem množství</t>
  </si>
  <si>
    <t>191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</si>
  <si>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</si>
  <si>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</si>
  <si>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1331513762</t>
  </si>
  <si>
    <t>https://podminky.urs.cz/item/CS_URS_2023_02/622211041</t>
  </si>
  <si>
    <t>" skladba F1.2a "</t>
  </si>
  <si>
    <t xml:space="preserve">" zateplení soklu SO 01 35cm nad UT  XPS 200mm "</t>
  </si>
  <si>
    <t>" strana ze dvora + průjezd "</t>
  </si>
  <si>
    <t>(1,855+3,725+5,67+9,275)*0,35</t>
  </si>
  <si>
    <t>(10,04+9,135+9,08)*0,35</t>
  </si>
  <si>
    <t>-3*1*0,3-2,135*0,35</t>
  </si>
  <si>
    <t>" skladba F1.3 - EPS-F 200mm "</t>
  </si>
  <si>
    <t>" SO 01 z ulice I n.p. "</t>
  </si>
  <si>
    <t>(10,865+1,405+3,25+1,4+5,335)*(3,105-0,35)</t>
  </si>
  <si>
    <t>" odpočet výklenku u vstupu "</t>
  </si>
  <si>
    <t>-(1,405+3,25+1,4)*(3,105-0,35)</t>
  </si>
  <si>
    <t>" zateplení výklenku "</t>
  </si>
  <si>
    <t>(1,71+6+1,68)*(3,105-0,35)</t>
  </si>
  <si>
    <t>" SO 01 II n.p. - část bez arkýře "</t>
  </si>
  <si>
    <t>(4,6+13,7)*4,8</t>
  </si>
  <si>
    <t>" arkýř "</t>
  </si>
  <si>
    <t>(1,21+7,745+1,21)*4,11</t>
  </si>
  <si>
    <t xml:space="preserve">" atika nad arkýřem - XPS 200mm na výšku 100cm  "</t>
  </si>
  <si>
    <t>7,745*1</t>
  </si>
  <si>
    <t>" SO 01 ze dvora I + II n.p., EPS 200mm "</t>
  </si>
  <si>
    <t>(1,805+3,725+9,05)*7,35</t>
  </si>
  <si>
    <t>" odpočet průjezdu "</t>
  </si>
  <si>
    <t>-3,21*2,05</t>
  </si>
  <si>
    <t>" stěna průjezdu "</t>
  </si>
  <si>
    <t>9,275*(2,41+2,685)/2</t>
  </si>
  <si>
    <t>" II n.p. u sousedího objektu "</t>
  </si>
  <si>
    <t>9,25*5,25</t>
  </si>
  <si>
    <t>" odpočet oken a dveří "</t>
  </si>
  <si>
    <t>-1*1,94</t>
  </si>
  <si>
    <t>-1*1,75</t>
  </si>
  <si>
    <t>-1,26*2,26</t>
  </si>
  <si>
    <t>-1,2*2,2*2</t>
  </si>
  <si>
    <t>-1,4*2,3</t>
  </si>
  <si>
    <t>-----------------</t>
  </si>
  <si>
    <t>-1,5*1,875*2</t>
  </si>
  <si>
    <t>-0,615*1,875*2</t>
  </si>
  <si>
    <t>" SO 02 I + II n.p. ze dvora "</t>
  </si>
  <si>
    <t>(1,915+9,175+9,11)*(8,5+8)/2</t>
  </si>
  <si>
    <t>" nad průjezdem ze dvora i z ulice "</t>
  </si>
  <si>
    <t>3,48*4,8*2</t>
  </si>
  <si>
    <t>" nad průjezdem u sousední budovy v II n.p. "</t>
  </si>
  <si>
    <t>(8,41+2*1)*4,8</t>
  </si>
  <si>
    <t>8,85*(2,485+3,4)/2</t>
  </si>
  <si>
    <t>" stěna do ulice I n.p. "</t>
  </si>
  <si>
    <t>8*2,11</t>
  </si>
  <si>
    <t>1,5*(2,35+3)/2</t>
  </si>
  <si>
    <t>27,425*(3+3,8)/2</t>
  </si>
  <si>
    <t>" dtto, II n.p. - část bez arkýře "</t>
  </si>
  <si>
    <t>9,4*4,9</t>
  </si>
  <si>
    <t>(1,005+26,96+1,005)*4,76</t>
  </si>
  <si>
    <t>" skl. F1.4 - atika nad arkýřem - XPS 200mm "</t>
  </si>
  <si>
    <t>26,96*1</t>
  </si>
  <si>
    <t>" skl. F1.4 - atika nad SO 01 - XPS 200 mm "</t>
  </si>
  <si>
    <t>9,2*1,4</t>
  </si>
  <si>
    <t>-1*1,85*2</t>
  </si>
  <si>
    <t>-1*2</t>
  </si>
  <si>
    <t>-1,75*0,5*3</t>
  </si>
  <si>
    <t>-1*1,2*2</t>
  </si>
  <si>
    <t>-2,125*2,1</t>
  </si>
  <si>
    <t>-2,9*2,6</t>
  </si>
  <si>
    <t>-2,905*2,75</t>
  </si>
  <si>
    <t>-1*2,75</t>
  </si>
  <si>
    <t>-1*2,9</t>
  </si>
  <si>
    <t>-4,1*2,75</t>
  </si>
  <si>
    <t>-2,95*2,8</t>
  </si>
  <si>
    <t>-1*3,3</t>
  </si>
  <si>
    <t>-4,1*3,15</t>
  </si>
  <si>
    <t>--------------------</t>
  </si>
  <si>
    <t>-1*1,75*5</t>
  </si>
  <si>
    <t>-2,125*2,85</t>
  </si>
  <si>
    <t>-4,1*2*5</t>
  </si>
  <si>
    <t>192</t>
  </si>
  <si>
    <t>28376451</t>
  </si>
  <si>
    <t>deska XPS hrana polodrážková a hladký povrch 300kPA λ=0,035 tl 200mm</t>
  </si>
  <si>
    <t>1018561433</t>
  </si>
  <si>
    <t>7,184+8,242+7,745+26,96+12,88</t>
  </si>
  <si>
    <t>63,011*1,05 'Přepočtené koeficientem množství</t>
  </si>
  <si>
    <t>193</t>
  </si>
  <si>
    <t>28376081</t>
  </si>
  <si>
    <t>deska EPS grafitová fasádní λ=0,030-0,031 tl 200mm</t>
  </si>
  <si>
    <t>686082584</t>
  </si>
  <si>
    <t>822,245</t>
  </si>
  <si>
    <t>" odpočet výměry XPS 200 "</t>
  </si>
  <si>
    <t>-(7,184+8,242+7,745+26,96+12,88)</t>
  </si>
  <si>
    <t>759,234*1,05 'Přepočtené koeficientem množství</t>
  </si>
  <si>
    <t>194</t>
  </si>
  <si>
    <t>622212001</t>
  </si>
  <si>
    <t>Montáž kontaktního zateplení vnějšího ostění, nadpraží nebo parapetu lepením z polystyrenových desek hloubky špalet do 200 mm, tloušťky desek do 40 mm</t>
  </si>
  <si>
    <t>-2124707551</t>
  </si>
  <si>
    <t>https://podminky.urs.cz/item/CS_URS_2023_02/622212001</t>
  </si>
  <si>
    <t>2,29+2+2,29</t>
  </si>
  <si>
    <t>2*1,75+2</t>
  </si>
  <si>
    <t>2*1,75+1</t>
  </si>
  <si>
    <t>(2*1,75+1,5)*2</t>
  </si>
  <si>
    <t>2,61*2+1,26</t>
  </si>
  <si>
    <t>3*1,75*2</t>
  </si>
  <si>
    <t>2,66*2+1,2</t>
  </si>
  <si>
    <t>2,66*2+1,4</t>
  </si>
  <si>
    <t>2,54*2+1,19</t>
  </si>
  <si>
    <t>(2*1,875+1)*4</t>
  </si>
  <si>
    <t>(2*1,875+1)*2</t>
  </si>
  <si>
    <t>(2*1,875+1,5)*5</t>
  </si>
  <si>
    <t>(2*1,875+0,615)*2</t>
  </si>
  <si>
    <t>(2,2*2+1)*2</t>
  </si>
  <si>
    <t>2,35*2+1</t>
  </si>
  <si>
    <t>(2*0,5+1,75)*3</t>
  </si>
  <si>
    <t>(1,25*2+1)*2</t>
  </si>
  <si>
    <t>2,46*2+2,125</t>
  </si>
  <si>
    <t>3,1*2+4,2</t>
  </si>
  <si>
    <t>3,25*2+4,1</t>
  </si>
  <si>
    <t>2,75*2+4,1</t>
  </si>
  <si>
    <t>3,65*2+4,1</t>
  </si>
  <si>
    <t>3,15*2+4,1</t>
  </si>
  <si>
    <t>(1,75*2+1)*5</t>
  </si>
  <si>
    <t>2,85*2+2,125</t>
  </si>
  <si>
    <t>(2*2+4,1)*5</t>
  </si>
  <si>
    <t>" zateplení venkovní části parapetu - pod oplechování "</t>
  </si>
  <si>
    <t>195</t>
  </si>
  <si>
    <t>28376415</t>
  </si>
  <si>
    <t>deska XPS hrana polodrážková a hladký povrch 300kPA λ=0,035 tl 30mm</t>
  </si>
  <si>
    <t>98916826</t>
  </si>
  <si>
    <t>24*0,2</t>
  </si>
  <si>
    <t>196</t>
  </si>
  <si>
    <t>28376071</t>
  </si>
  <si>
    <t>deska EPS grafitová fasádní λ=0,030-0,031 tl 30mm</t>
  </si>
  <si>
    <t>158736662</t>
  </si>
  <si>
    <t>288,57*0,2*1,05</t>
  </si>
  <si>
    <t>197</t>
  </si>
  <si>
    <t>622231121</t>
  </si>
  <si>
    <t>Montáž kontaktního zateplení lepením a mechanickým kotvením z desek z fenolické pěny na vnější stěny, na podklad betonový nebo z lehčeného betonu, z tvárnic keramických nebo vápenopískových, tloušťky desek přes 80 do 120 mm</t>
  </si>
  <si>
    <t>1983895504</t>
  </si>
  <si>
    <t>https://podminky.urs.cz/item/CS_URS_2023_02/622231121</t>
  </si>
  <si>
    <t xml:space="preserve">" SO 01, skl. F5,  stěna sousedního domu v průjezdu "</t>
  </si>
  <si>
    <t>198</t>
  </si>
  <si>
    <t>28376808</t>
  </si>
  <si>
    <t>deska fenolická tepelně izolační fasádní λ=0,020 tl 100mm</t>
  </si>
  <si>
    <t>-690687699</t>
  </si>
  <si>
    <t>23,628*1,05 'Přepočtené koeficientem množství</t>
  </si>
  <si>
    <t>199</t>
  </si>
  <si>
    <t>622252001</t>
  </si>
  <si>
    <t>Montáž profilů kontaktního zateplení zakládacích soklových připevněných hmoždinkami</t>
  </si>
  <si>
    <t>1896227417</t>
  </si>
  <si>
    <t>https://podminky.urs.cz/item/CS_URS_2023_02/622252001</t>
  </si>
  <si>
    <t>" zakládací profil "</t>
  </si>
  <si>
    <t>" SO 01 - strana ze dvora + průjezd "</t>
  </si>
  <si>
    <t>1,855+3,725+5,67+9,275*2</t>
  </si>
  <si>
    <t>" SO 01 z ulice "</t>
  </si>
  <si>
    <t>10,865+1,405+3,25+1,4+5,335</t>
  </si>
  <si>
    <t>-(1,405+3,25+1,4)</t>
  </si>
  <si>
    <t>1,71+5,45+1,68</t>
  </si>
  <si>
    <t>1,21+7,745+1,21</t>
  </si>
  <si>
    <t xml:space="preserve">" SO 02  ze dvora "</t>
  </si>
  <si>
    <t>1,915+9,175+9,11</t>
  </si>
  <si>
    <t>3,48*2</t>
  </si>
  <si>
    <t>8,41+2*1</t>
  </si>
  <si>
    <t>8,85</t>
  </si>
  <si>
    <t>" stěna do ulice "</t>
  </si>
  <si>
    <t>8+1,5+27,425</t>
  </si>
  <si>
    <t>1,005+26,96+1,005</t>
  </si>
  <si>
    <t>200</t>
  </si>
  <si>
    <t>59051657</t>
  </si>
  <si>
    <t>profil zakládací Al tl 0,7mm pro ETICS pro izolant tl 200mm</t>
  </si>
  <si>
    <t>876045266</t>
  </si>
  <si>
    <t>177,32*1,05 'Přepočtené koeficientem množství</t>
  </si>
  <si>
    <t>201</t>
  </si>
  <si>
    <t>622252002</t>
  </si>
  <si>
    <t>Montáž profilů kontaktního zateplení ostatních stěnových, dilatačních apod. lepených do tmelu</t>
  </si>
  <si>
    <t>-102085437</t>
  </si>
  <si>
    <t>https://podminky.urs.cz/item/CS_URS_2023_02/622252002</t>
  </si>
  <si>
    <t>" dilatační profil mezi SO 01- SO 02 ""</t>
  </si>
  <si>
    <t>2*10</t>
  </si>
  <si>
    <t>" zateplení u průjezdu - sousední budova "</t>
  </si>
  <si>
    <t>7,5+7,9</t>
  </si>
  <si>
    <t>7,5+8+2*3,5</t>
  </si>
  <si>
    <t>" rohový profil "</t>
  </si>
  <si>
    <t>" výklenek u vstupu "</t>
  </si>
  <si>
    <t>1,405+3,25+1,4+2,835*2</t>
  </si>
  <si>
    <t>2*4,11</t>
  </si>
  <si>
    <t>" průjezd "</t>
  </si>
  <si>
    <t>(3,21+2,46+2,735)*2</t>
  </si>
  <si>
    <t>" SO 02 - průjezd "</t>
  </si>
  <si>
    <t>2,486+3,145+2,486</t>
  </si>
  <si>
    <t>3,4*3,145*3,4</t>
  </si>
  <si>
    <t>" stěna a sloup v průjezdu "</t>
  </si>
  <si>
    <t>3,4*3</t>
  </si>
  <si>
    <t>2*4,76</t>
  </si>
  <si>
    <t>" okna a dveře "</t>
  </si>
  <si>
    <t>" začišťovací lišta u oken a dveří - viz rohový profil "</t>
  </si>
  <si>
    <t>289</t>
  </si>
  <si>
    <t>" + pro parapet "</t>
  </si>
  <si>
    <t>76,7</t>
  </si>
  <si>
    <t>" atikový ukončující profil "</t>
  </si>
  <si>
    <t>8,75+4,62+7,745+5,26+8,34+8,82+8,855+3,73+1,8+7,345+2*1,01</t>
  </si>
  <si>
    <t>8,75+26,965+3,57+3,565+2,655+3,295+4,595+1+3,185+3,8+1,91+9,175+9,23+0,985+26,955+1</t>
  </si>
  <si>
    <t>202</t>
  </si>
  <si>
    <t>63127466</t>
  </si>
  <si>
    <t>profil rohový Al 23x23mm s výztužnou tkaninou š 100mm pro ETICS</t>
  </si>
  <si>
    <t>707888229</t>
  </si>
  <si>
    <t>101+289</t>
  </si>
  <si>
    <t>390*1,05 'Přepočtené koeficientem množství</t>
  </si>
  <si>
    <t>203</t>
  </si>
  <si>
    <t>28342206</t>
  </si>
  <si>
    <t>profil ukončovací PVC s výztužnou tkaninu pro ukončení atiky ETICS</t>
  </si>
  <si>
    <t>-2070312335</t>
  </si>
  <si>
    <t>178*1,05</t>
  </si>
  <si>
    <t>186,9*1,05 'Přepočtené koeficientem množství</t>
  </si>
  <si>
    <t>204</t>
  </si>
  <si>
    <t>59051512</t>
  </si>
  <si>
    <t>profil začišťovací s okapnicí PVC s výztužnou tkaninou pro parapet ETICS</t>
  </si>
  <si>
    <t>-1959642694</t>
  </si>
  <si>
    <t>2+1+1,5+1,5+1,75*2</t>
  </si>
  <si>
    <t>6*1+5*1,5*2*0,615</t>
  </si>
  <si>
    <t>1,75*3+1*2+0,6+5*2,9+2*1</t>
  </si>
  <si>
    <t>1*5+2,125+4,1*5</t>
  </si>
  <si>
    <t>76,7*1,05 'Přepočtené koeficientem množství</t>
  </si>
  <si>
    <t>205</t>
  </si>
  <si>
    <t>59051510</t>
  </si>
  <si>
    <t>profil začišťovací s okapnicí PVC s výztužnou tkaninou pro nadpraží ETICS</t>
  </si>
  <si>
    <t>750261227</t>
  </si>
  <si>
    <t>2+1+1,5+1,5+1,75*2+1+1,26+1,2+1,4+1,19</t>
  </si>
  <si>
    <t>1,75*3+1*2+0,6+5*2,9+2*1+3*1+3*1</t>
  </si>
  <si>
    <t>88,75*1,05 'Přepočtené koeficientem množství</t>
  </si>
  <si>
    <t>206</t>
  </si>
  <si>
    <t>59051476</t>
  </si>
  <si>
    <t>profil začišťovací PVC 9mm s výztužnou tkaninou pro ostění ETICS</t>
  </si>
  <si>
    <t>1473643292</t>
  </si>
  <si>
    <t>2,29+2,29</t>
  </si>
  <si>
    <t>2*1,75</t>
  </si>
  <si>
    <t>2*1,75*2</t>
  </si>
  <si>
    <t>2,61*2</t>
  </si>
  <si>
    <t>2,66*2</t>
  </si>
  <si>
    <t>2,54*2</t>
  </si>
  <si>
    <t>2*1,875*(4+2+5+2)</t>
  </si>
  <si>
    <t>2,2*2*2</t>
  </si>
  <si>
    <t>2,35*2</t>
  </si>
  <si>
    <t>2*0,5*3</t>
  </si>
  <si>
    <t>1,25*2*2</t>
  </si>
  <si>
    <t>2,46*2</t>
  </si>
  <si>
    <t>3,1*2</t>
  </si>
  <si>
    <t>3,25*2</t>
  </si>
  <si>
    <t>2,75*2</t>
  </si>
  <si>
    <t>3,65*2</t>
  </si>
  <si>
    <t>3,15*2</t>
  </si>
  <si>
    <t>1,75*2*5</t>
  </si>
  <si>
    <t>2,85*2</t>
  </si>
  <si>
    <t>2*2*5</t>
  </si>
  <si>
    <t>196,69*1,05 'Přepočtené koeficientem množství</t>
  </si>
  <si>
    <t>207</t>
  </si>
  <si>
    <t>59051500</t>
  </si>
  <si>
    <t>profil dilatační stěnový PVC s výztužnou tkaninou pro ETICS</t>
  </si>
  <si>
    <t>1394766870</t>
  </si>
  <si>
    <t>57,9*1,05 'Přepočtené koeficientem množství</t>
  </si>
  <si>
    <t>208</t>
  </si>
  <si>
    <t>622531012</t>
  </si>
  <si>
    <t>Omítka tenkovrstvá silikonová vnějších ploch probarvená bez penetrace zatíraná (škrábaná), zrnitost 1,5 mm stěn</t>
  </si>
  <si>
    <t>-474890255</t>
  </si>
  <si>
    <t>https://podminky.urs.cz/item/CS_URS_2023_02/622531012</t>
  </si>
  <si>
    <t>209</t>
  </si>
  <si>
    <t>62254(R)</t>
  </si>
  <si>
    <t>vnější břizolitová omítka stěn tl. 10-12mm, ze suchých směsí , vč. penetrace</t>
  </si>
  <si>
    <t>608775638</t>
  </si>
  <si>
    <t xml:space="preserve">" plochy pod sgrafito " </t>
  </si>
  <si>
    <t>33,4+55,3</t>
  </si>
  <si>
    <t>210</t>
  </si>
  <si>
    <t>631311116</t>
  </si>
  <si>
    <t>Mazanina z betonu prostého bez zvýšených nároků na prostředí tl. přes 50 do 80 mm tř. C 25/30</t>
  </si>
  <si>
    <t>-1060484379</t>
  </si>
  <si>
    <t>https://podminky.urs.cz/item/CS_URS_2023_02/631311116</t>
  </si>
  <si>
    <t>" I p.p. - PO2 "</t>
  </si>
  <si>
    <t>31,39*0,06</t>
  </si>
  <si>
    <t>211</t>
  </si>
  <si>
    <t>631311126</t>
  </si>
  <si>
    <t>Mazanina z betonu prostého bez zvýšených nároků na prostředí tl. přes 80 do 120 mm tř. C 25/30</t>
  </si>
  <si>
    <t>1913500454</t>
  </si>
  <si>
    <t>https://podminky.urs.cz/item/CS_URS_2023_02/631311126</t>
  </si>
  <si>
    <t>" SO 01 I n.p. m.č.119 "</t>
  </si>
  <si>
    <t>" podlaha P1.7 "</t>
  </si>
  <si>
    <t>10,51*0,09</t>
  </si>
  <si>
    <t>212</t>
  </si>
  <si>
    <t>631319173</t>
  </si>
  <si>
    <t>Příplatek k cenám mazanin za stržení povrchu spodní vrstvy mazaniny latí před vložením výztuže nebo pletiva pro tl. obou vrstev mazaniny přes 80 do 120 mm</t>
  </si>
  <si>
    <t>-1285792051</t>
  </si>
  <si>
    <t>https://podminky.urs.cz/item/CS_URS_2023_02/631319173</t>
  </si>
  <si>
    <t>213</t>
  </si>
  <si>
    <t>631362021</t>
  </si>
  <si>
    <t>Výztuž mazanin ze svařovaných sítí z drátů typu KARI</t>
  </si>
  <si>
    <t>1956092181</t>
  </si>
  <si>
    <t>https://podminky.urs.cz/item/CS_URS_2023_02/631362021</t>
  </si>
  <si>
    <t>10,51*7,9*1,25*0,001</t>
  </si>
  <si>
    <t>214</t>
  </si>
  <si>
    <t>632451234</t>
  </si>
  <si>
    <t>Potěr cementový samonivelační litý tř. C 25, tl. přes 45 do 50 mm</t>
  </si>
  <si>
    <t>161814639</t>
  </si>
  <si>
    <t>https://podminky.urs.cz/item/CS_URS_2023_02/632451234</t>
  </si>
  <si>
    <t>" m.č.102,134,109-118 , P1.1 "</t>
  </si>
  <si>
    <t>4,18+4,44+79,82</t>
  </si>
  <si>
    <t>" m.č.103-108, P1.2 "</t>
  </si>
  <si>
    <t>3,45+3,6+3,08+1,89+1,4+1,45</t>
  </si>
  <si>
    <t>" m.č.201-204,207-217, P2.1 "</t>
  </si>
  <si>
    <t>23,26+3,97+5,47+10,44+86,8</t>
  </si>
  <si>
    <t>" m.č.205,206, P2.2 "</t>
  </si>
  <si>
    <t>15,65+10,51</t>
  </si>
  <si>
    <t>" m.č.001-005 , PO1 "</t>
  </si>
  <si>
    <t>36,03+29,2+27,17+24,38+21,97</t>
  </si>
  <si>
    <t>" m.č.007, PO2 "</t>
  </si>
  <si>
    <t>31,39</t>
  </si>
  <si>
    <t>" m.č.006, PO3 "</t>
  </si>
  <si>
    <t>18,28</t>
  </si>
  <si>
    <t>" m.č.120-123, P1.3 "</t>
  </si>
  <si>
    <t>71,43</t>
  </si>
  <si>
    <t>" m.č.124-127, P1.4 "</t>
  </si>
  <si>
    <t>65,03</t>
  </si>
  <si>
    <t>" m.č.132, P1.6 "</t>
  </si>
  <si>
    <t>15,89</t>
  </si>
  <si>
    <t>" m.č. 128-131, P1.5 "</t>
  </si>
  <si>
    <t>28,66</t>
  </si>
  <si>
    <t>" m.č.218-236 , P2.1"</t>
  </si>
  <si>
    <t>272,05</t>
  </si>
  <si>
    <t>215</t>
  </si>
  <si>
    <t>632451292</t>
  </si>
  <si>
    <t>Potěr cementový samonivelační litý Příplatek k cenám za každých dalších i započatých 5 mm tloušťky přes 50 mm tř. C 25</t>
  </si>
  <si>
    <t>342472639</t>
  </si>
  <si>
    <t>https://podminky.urs.cz/item/CS_URS_2023_02/632451292</t>
  </si>
  <si>
    <t>(4,18+4,44+79,82)*2</t>
  </si>
  <si>
    <t>(3,45+3,6+3,08+1,89+1,4+1,45)*2</t>
  </si>
  <si>
    <t>(15,65+10,51)*2</t>
  </si>
  <si>
    <t>(36,03+29,2+27,17+24,38+21,97)*2</t>
  </si>
  <si>
    <t>216</t>
  </si>
  <si>
    <t>632451456</t>
  </si>
  <si>
    <t>Potěr pískocementový běžný tl. přes 40 do 50 mm tř. C 25</t>
  </si>
  <si>
    <t>1988810368</t>
  </si>
  <si>
    <t>https://podminky.urs.cz/item/CS_URS_2023_02/632451456</t>
  </si>
  <si>
    <t>0,5*0,5</t>
  </si>
  <si>
    <t>700</t>
  </si>
  <si>
    <t>Ostatní výrobky</t>
  </si>
  <si>
    <t>217</t>
  </si>
  <si>
    <t>R-7679301</t>
  </si>
  <si>
    <t>N/01 - D+M sklepního světlíku pojízdného 400/1000/1000 (1300)mm vč. horního roštu a kotvení viz. výpis prvků</t>
  </si>
  <si>
    <t>1582548298</t>
  </si>
  <si>
    <t>218</t>
  </si>
  <si>
    <t>R-7679302</t>
  </si>
  <si>
    <t>N/02 - D+M výtahu 1800/1600mm - komplet viz. výpis prvků</t>
  </si>
  <si>
    <t>1957840748</t>
  </si>
  <si>
    <t>219</t>
  </si>
  <si>
    <t>R-7679303</t>
  </si>
  <si>
    <t>N/03 - D+M ocel. stojanu na kola 600/1100mm z L60/60/6 - 18kg vč. kotvení a povrchové úpravy viz. výpis prvků</t>
  </si>
  <si>
    <t>1096031333</t>
  </si>
  <si>
    <t>220</t>
  </si>
  <si>
    <t>R-7679307</t>
  </si>
  <si>
    <t xml:space="preserve"> N/08 - D+M vybavení kabinky WC pro osoby s omezenou schopností pohybu a orientace - komplet viz. výpis prvků</t>
  </si>
  <si>
    <t>1713459333</t>
  </si>
  <si>
    <t>" vybavení : 1 držák na toalet. papír "</t>
  </si>
  <si>
    <t>" 1 kartáč "</t>
  </si>
  <si>
    <t>" 1 zásobník na tekuté mýdlo "</t>
  </si>
  <si>
    <t>" 1 odkládací police "</t>
  </si>
  <si>
    <t>" 1 odpadkový koš "</t>
  </si>
  <si>
    <t>" 1 zásobník na papírové ručníky "</t>
  </si>
  <si>
    <t>"1 háček na oděvy "</t>
  </si>
  <si>
    <t>" 1 zrcadlo "</t>
  </si>
  <si>
    <t>221</t>
  </si>
  <si>
    <t>R-7679308</t>
  </si>
  <si>
    <t>N/07 - D+M vybavení kabinky WC pro osoby s omezenou schopností pohybu a orientace - komplet viz. výpis prvků</t>
  </si>
  <si>
    <t>-435186581</t>
  </si>
  <si>
    <t>" 1 kartáč antivandal "</t>
  </si>
  <si>
    <t>" 1 zásobník na tekuté mýdlo antivandal "</t>
  </si>
  <si>
    <t>222</t>
  </si>
  <si>
    <t>R-7679308a</t>
  </si>
  <si>
    <t xml:space="preserve"> D+M držáku na toalet. papír</t>
  </si>
  <si>
    <t>-1943985157</t>
  </si>
  <si>
    <t>223</t>
  </si>
  <si>
    <t>R-7679309</t>
  </si>
  <si>
    <t>N/09 - N/49 - D+M vnitřního parapetu z litého mramoru š. 245mm viz. výpis prvků</t>
  </si>
  <si>
    <t>1419247475</t>
  </si>
  <si>
    <t>1,5+1,75+1,75+4,1+3,1+4,1+3,1+3,1</t>
  </si>
  <si>
    <t>0,82+0,82+1+0,82+0,82+1+0,82+0,82</t>
  </si>
  <si>
    <t>2+1+1,5+1,5+1,5+1,5+1,75+1,75+4,1</t>
  </si>
  <si>
    <t>4,1+4,1+4,1+4,1+1+1+1+1+1+1+1+1+1</t>
  </si>
  <si>
    <t>1,5+1,5</t>
  </si>
  <si>
    <t>224</t>
  </si>
  <si>
    <t>R-7679350</t>
  </si>
  <si>
    <t>N/50 - D+M poštovních schránek 2x 4 přihrádky 824x385x140mm, zasekané do zdi viz. výpis prvků</t>
  </si>
  <si>
    <t>-776623953</t>
  </si>
  <si>
    <t>R-7679351</t>
  </si>
  <si>
    <t>N/51 - D+M poštovních schránek 4 přihrádky 600x385x140mm, zasekané do zdi viz. výpis prvků</t>
  </si>
  <si>
    <t>686312381</t>
  </si>
  <si>
    <t>226</t>
  </si>
  <si>
    <t>919726122</t>
  </si>
  <si>
    <t>Geotextilie netkaná pro ochranu, separaci nebo filtraci měrná hmotnost přes 200 do 300 g/m2</t>
  </si>
  <si>
    <t>-1861366661</t>
  </si>
  <si>
    <t>https://podminky.urs.cz/item/CS_URS_2023_02/919726122</t>
  </si>
  <si>
    <t>227</t>
  </si>
  <si>
    <t>93501(R)</t>
  </si>
  <si>
    <t>D+M liniového žlabu - vstup do SO 01</t>
  </si>
  <si>
    <t>-1862320890</t>
  </si>
  <si>
    <t>228</t>
  </si>
  <si>
    <t>94001(R)</t>
  </si>
  <si>
    <t>D+M hasicích přístrojů 21-A</t>
  </si>
  <si>
    <t>1466751055</t>
  </si>
  <si>
    <t>229</t>
  </si>
  <si>
    <t>941111121</t>
  </si>
  <si>
    <t>Lešení řadové trubkové lehké pracovní s podlahami s provozním zatížením tř. 3 do 200 kg/m2 šířky tř. W09 od 0,9 do 1,2 m, výšky výšky do 10 m montáž</t>
  </si>
  <si>
    <t>771555958</t>
  </si>
  <si>
    <t>https://podminky.urs.cz/item/CS_URS_2023_02/941111121</t>
  </si>
  <si>
    <t xml:space="preserve">" SO 01 z ulice  "</t>
  </si>
  <si>
    <t>(11+2,4+7,745+2,4+6)*7,9</t>
  </si>
  <si>
    <t>" SO 01 ze dvora "</t>
  </si>
  <si>
    <t>(2+4+9)*7,9</t>
  </si>
  <si>
    <t>(3,5+2+9+9)*(8,5+8)/2</t>
  </si>
  <si>
    <t>" SO 02 stěna do ulice "</t>
  </si>
  <si>
    <t>(11+2,5+27+2,5)*8</t>
  </si>
  <si>
    <t>230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</si>
  <si>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</si>
  <si>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</si>
  <si>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-531447111</t>
  </si>
  <si>
    <t>https://podminky.urs.cz/item/CS_URS_2023_02/941111221</t>
  </si>
  <si>
    <t>890*90</t>
  </si>
  <si>
    <t>231</t>
  </si>
  <si>
    <t>941111821</t>
  </si>
  <si>
    <t>Lešení řadové trubkové lehké pracovní s podlahami s provozním zatížením tř. 3 do 200 kg/m2 šířky tř. W09 od 0,9 do 1,2 m, výšky výšky do 10 m demontáž</t>
  </si>
  <si>
    <t>-932367297</t>
  </si>
  <si>
    <t>https://podminky.urs.cz/item/CS_URS_2023_02/941111821</t>
  </si>
  <si>
    <t>232</t>
  </si>
  <si>
    <t>944611111</t>
  </si>
  <si>
    <t>Plachta ochranná zavěšená na konstrukci lešení z textilie z umělých vláken montáž</t>
  </si>
  <si>
    <t>-882542560</t>
  </si>
  <si>
    <t>https://podminky.urs.cz/item/CS_URS_2023_02/944611111</t>
  </si>
  <si>
    <t>233</t>
  </si>
  <si>
    <t>944611211</t>
  </si>
  <si>
    <t>Plachta ochranná zavěšená na konstrukci lešení z textilie z umělých vláken příplatek k ceně za každý den použití</t>
  </si>
  <si>
    <t>-27588440</t>
  </si>
  <si>
    <t>https://podminky.urs.cz/item/CS_URS_2023_02/944611211</t>
  </si>
  <si>
    <t>558*90</t>
  </si>
  <si>
    <t>234</t>
  </si>
  <si>
    <t>944611811</t>
  </si>
  <si>
    <t>Plachta ochranná zavěšená na konstrukci lešení z textilie z umělých vláken demontáž</t>
  </si>
  <si>
    <t>-350309738</t>
  </si>
  <si>
    <t>https://podminky.urs.cz/item/CS_URS_2023_02/944611811</t>
  </si>
  <si>
    <t>235</t>
  </si>
  <si>
    <t>944711111</t>
  </si>
  <si>
    <t>Stříška záchytná zřizovaná současně s lehkým nebo těžkým lešením šířky do 1,5 m montáž</t>
  </si>
  <si>
    <t>-485581703</t>
  </si>
  <si>
    <t>https://podminky.urs.cz/item/CS_URS_2023_02/944711111</t>
  </si>
  <si>
    <t>" strana do ulice "</t>
  </si>
  <si>
    <t>11+2,4+7,745+2,4+6</t>
  </si>
  <si>
    <t>11+2,5+27+2,5</t>
  </si>
  <si>
    <t>236</t>
  </si>
  <si>
    <t>944711211</t>
  </si>
  <si>
    <t>Stříška záchytná zřizovaná současně s lehkým nebo těžkým lešením šířky do 1,5 m příplatek k ceně za každý den použití</t>
  </si>
  <si>
    <t>-1153477361</t>
  </si>
  <si>
    <t>https://podminky.urs.cz/item/CS_URS_2023_02/944711211</t>
  </si>
  <si>
    <t>72*90</t>
  </si>
  <si>
    <t>237</t>
  </si>
  <si>
    <t>944711811</t>
  </si>
  <si>
    <t>Stříška záchytná zřizovaná současně s lehkým nebo těžkým lešením šířky do 1,5 m demontáž</t>
  </si>
  <si>
    <t>-1798975155</t>
  </si>
  <si>
    <t>https://podminky.urs.cz/item/CS_URS_2023_02/944711811</t>
  </si>
  <si>
    <t>238</t>
  </si>
  <si>
    <t>949101111</t>
  </si>
  <si>
    <t>Lešení pomocné pracovní pro objekty pozemních staveb pro zatížení do 150 kg/m2, o výšce lešeňové podlahy do 1,9 m</t>
  </si>
  <si>
    <t>2020811949</t>
  </si>
  <si>
    <t>https://podminky.urs.cz/item/CS_URS_2023_02/949101111</t>
  </si>
  <si>
    <t>239</t>
  </si>
  <si>
    <t>949101112</t>
  </si>
  <si>
    <t>Lešení pomocné pracovní pro objekty pozemních staveb pro zatížení do 150 kg/m2, o výšce lešeňové podlahy přes 1,9 do 3,5 m</t>
  </si>
  <si>
    <t>590498790</t>
  </si>
  <si>
    <t>https://podminky.urs.cz/item/CS_URS_2023_02/949101112</t>
  </si>
  <si>
    <t>240</t>
  </si>
  <si>
    <t>952901111</t>
  </si>
  <si>
    <t>Vyčištění budov nebo objektů před předáním do užívání budov bytové nebo občanské výstavby, světlé výšky podlaží do 4 m</t>
  </si>
  <si>
    <t>2077169132</t>
  </si>
  <si>
    <t>https://podminky.urs.cz/item/CS_URS_2023_02/952901111</t>
  </si>
  <si>
    <t>" I.p.p. - 2 n.p. "</t>
  </si>
  <si>
    <t>33,77+79,82+10,51+71,43+65,03+28,68+23,1</t>
  </si>
  <si>
    <t>23,28+46,04+86,6+272,05</t>
  </si>
  <si>
    <t>241</t>
  </si>
  <si>
    <t>953312125</t>
  </si>
  <si>
    <t>Vložky svislé do dilatačních spár z polystyrenových desek extrudovaných včetně dodání a osazení, v jakémkoliv zdivu přes 40 do 50 mm</t>
  </si>
  <si>
    <t>-1120785756</t>
  </si>
  <si>
    <t>https://podminky.urs.cz/item/CS_URS_2023_02/953312125</t>
  </si>
  <si>
    <t>" mezi SO01-02, I a II n.p. "</t>
  </si>
  <si>
    <t>8,895*8</t>
  </si>
  <si>
    <t>" stěna v průjezdu SO02 "</t>
  </si>
  <si>
    <t>1*5,29+3,5*4,985</t>
  </si>
  <si>
    <t>" sloup v průjezdu SO 02 "</t>
  </si>
  <si>
    <t>0,84*1+0,64*3,8</t>
  </si>
  <si>
    <t>242</t>
  </si>
  <si>
    <t>953943113</t>
  </si>
  <si>
    <t>Osazování drobných kovových předmětů výrobků ostatních jinde neuvedených do vynechaných či vysekaných kapes zdiva, se zajištěním polohy se zalitím maltou cementovou, hmotnosti přes 5 do 15 kg/kus</t>
  </si>
  <si>
    <t>1341849353</t>
  </si>
  <si>
    <t>https://podminky.urs.cz/item/CS_URS_2023_02/953943113</t>
  </si>
  <si>
    <t>" revizní dvířka šachet "</t>
  </si>
  <si>
    <t>" SO 02, I a II n.p. "</t>
  </si>
  <si>
    <t>3+4</t>
  </si>
  <si>
    <t>243</t>
  </si>
  <si>
    <t>953901(R)</t>
  </si>
  <si>
    <t>revizní protipožární dvířka do šachet 300/300mm</t>
  </si>
  <si>
    <t>-1970862276</t>
  </si>
  <si>
    <t>244</t>
  </si>
  <si>
    <t>985331211</t>
  </si>
  <si>
    <t>Dodatečné vlepování betonářské výztuže včetně vyvrtání a vyčištění otvoru chemickou maltou průměr výztuže 8 mm</t>
  </si>
  <si>
    <t>-284502053</t>
  </si>
  <si>
    <t>https://podminky.urs.cz/item/CS_URS_2023_02/985331211</t>
  </si>
  <si>
    <t>" kotvení stěn do pilířů v obvodové stěně do ulice "</t>
  </si>
  <si>
    <t>(4,1+3,7*2+2,6)/0,5*0,2</t>
  </si>
  <si>
    <t>" dtto, výt. šachta "</t>
  </si>
  <si>
    <t>2,61*2/0,5*0,2</t>
  </si>
  <si>
    <t>" v m.č.124,120 do dvora "</t>
  </si>
  <si>
    <t>(4,1+3,7)/0,5*0,2</t>
  </si>
  <si>
    <t>6*3,5/0,5*0,2</t>
  </si>
  <si>
    <t>3,5/0,5*0,2</t>
  </si>
  <si>
    <t>245</t>
  </si>
  <si>
    <t>13021012(R)</t>
  </si>
  <si>
    <t>tyč ocelová kruhová žebírková DIN 488 jakost B500B (10 505) výztuž do betonu D 8mm</t>
  </si>
  <si>
    <t>-1424141925</t>
  </si>
  <si>
    <t>P</t>
  </si>
  <si>
    <t>Poznámka k položce:_x000d_
Hmotnost: 0,40 kg/m</t>
  </si>
  <si>
    <t>20,648*2*0,222*0,001</t>
  </si>
  <si>
    <t>246</t>
  </si>
  <si>
    <t>993111111</t>
  </si>
  <si>
    <t>Dovoz a odvoz lešení včetně naložení a složení řadového, na vzdálenost do 10 km</t>
  </si>
  <si>
    <t>-680605253</t>
  </si>
  <si>
    <t>https://podminky.urs.cz/item/CS_URS_2023_02/993111111</t>
  </si>
  <si>
    <t>247</t>
  </si>
  <si>
    <t>993111119</t>
  </si>
  <si>
    <t>Dovoz a odvoz lešení včetně naložení a složení řadového, na vzdálenost Příplatek k ceně za každých dalších i započatých 10 km přes 10 km</t>
  </si>
  <si>
    <t>-992470665</t>
  </si>
  <si>
    <t>https://podminky.urs.cz/item/CS_URS_2023_02/993111119</t>
  </si>
  <si>
    <t>248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</si>
  <si>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</si>
  <si>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</si>
  <si>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1390384880</t>
  </si>
  <si>
    <t>https://podminky.urs.cz/item/CS_URS_2023_02/998011002</t>
  </si>
  <si>
    <t>PSV</t>
  </si>
  <si>
    <t>Práce a dodávky PSV</t>
  </si>
  <si>
    <t>711</t>
  </si>
  <si>
    <t>Izolace proti vodě, vlhkosti a plynům</t>
  </si>
  <si>
    <t>249</t>
  </si>
  <si>
    <t>71101(R)</t>
  </si>
  <si>
    <t>stěrková izolace vč. těsnění styků podlaha/stěna a stěna/stěna</t>
  </si>
  <si>
    <t>466724440</t>
  </si>
  <si>
    <t>3,45+(2,131+1,75+1,58+1,605)*0,15</t>
  </si>
  <si>
    <t>3,6+(2,3+1,665)*(0,15+1,5)</t>
  </si>
  <si>
    <t>3,08+(2,49+1,33+2,01+1,41)*0,15+1,5*1,35</t>
  </si>
  <si>
    <t>1,89+(1,33+1,35)*2*0,15+1,35*1,35</t>
  </si>
  <si>
    <t>1,4+(0,965+1,325)*2*0,15+0,965*1,35</t>
  </si>
  <si>
    <t>1,45+(1,72+0,965+1,325+1)*0,15+0,965*1,35</t>
  </si>
  <si>
    <t>" m.č.113,114 "</t>
  </si>
  <si>
    <t>2,52+2,15*0,15+(0,3+0,82+0,8)*3,2+(0,7+1)*1,5</t>
  </si>
  <si>
    <t>1,35+(1,5+0,9+1,5)*0,15+0,9*1,5</t>
  </si>
  <si>
    <t>" SO O1 II n.p."</t>
  </si>
  <si>
    <t>5,47+(0,1+1,15+3,145+1,62+3,025+0,9+0,97)*0,15+2,5*1,35+(2*1+0,9)*3,2</t>
  </si>
  <si>
    <t>1,95+(1,615+1,04)*2*0,15+1,04*1,35</t>
  </si>
  <si>
    <t>1,53+(1,615+0,95)*2*0,15+0,95*1,35</t>
  </si>
  <si>
    <t>1,66+(1,61+0,95)*2*0,15+0,95*1,35</t>
  </si>
  <si>
    <t>" m.č.217</t>
  </si>
  <si>
    <t>2,54+(1,975+1,2)*2*0,15+1,2*1,35</t>
  </si>
  <si>
    <t>4,66+(2,045+1,28+0,4+1,68+1,135+2,635)*0,15</t>
  </si>
  <si>
    <t>2,31+(2,445*2+0,95)*0,15+0,95*1,5</t>
  </si>
  <si>
    <t>2+(2,1+0,97+2,1)*0,15+0,97*1,5</t>
  </si>
  <si>
    <t>5,35+(2,5+2)*2*0,15</t>
  </si>
  <si>
    <t>1,92+(1,925*2+0,95)*0,15+0,95*1,5</t>
  </si>
  <si>
    <t>1,52+(1,49*2+1,07)*0,15+1,07*1,5</t>
  </si>
  <si>
    <t>" 129-131 "</t>
  </si>
  <si>
    <t>5,01+(2,325+2,125)*0,15*2</t>
  </si>
  <si>
    <t>1,79+(1,25+1,325)*2*0,15+(0,8+0,8)*1,35</t>
  </si>
  <si>
    <t>1,43+(1,25*2+1,07)*0,15+1,07*1,5</t>
  </si>
  <si>
    <t>4,09+(1,8+2,2)*2*0,15+3*1*1,35</t>
  </si>
  <si>
    <t>" m.č.221-227"</t>
  </si>
  <si>
    <t>3,83+(2,745+1,36)*2*0,15+1*1,35</t>
  </si>
  <si>
    <t>1,99+(1,555*2+1,3)*0,15+1,3*1,5</t>
  </si>
  <si>
    <t>2,07+(1,555+1,34)*0,15+1,34*1,5</t>
  </si>
  <si>
    <t>1,8+(1,15*2+1,16)*0,15+1,16*1,5</t>
  </si>
  <si>
    <t>4,21+(2,242+1,94)*2*0,15+1*1,35</t>
  </si>
  <si>
    <t>1,26+(1,065+1,1*2)*0,15+1,065*1,35</t>
  </si>
  <si>
    <t>1,18+(1,1*2+0,99)*0,15+0,99*1,35</t>
  </si>
  <si>
    <t>250</t>
  </si>
  <si>
    <t>711111011</t>
  </si>
  <si>
    <t>Provedení izolace proti zemní vlhkosti natěradly a tmely za studena na ploše vodorovné V nátěrem suspensí asfaltovou</t>
  </si>
  <si>
    <t>-679968148</t>
  </si>
  <si>
    <t>https://podminky.urs.cz/item/CS_URS_2023_02/711111011</t>
  </si>
  <si>
    <t>3,3*4,895</t>
  </si>
  <si>
    <t xml:space="preserve">" SO 01 -  ostatní "</t>
  </si>
  <si>
    <t>8,91*5,66-3,3*4,895</t>
  </si>
  <si>
    <t>8,91*4,8/2</t>
  </si>
  <si>
    <t>(5,865+3,85)/2*7,5</t>
  </si>
  <si>
    <t>8,895*3,3/2</t>
  </si>
  <si>
    <t>1,855*8,895</t>
  </si>
  <si>
    <t>" stěna + sloup - vjezd do dvora SO 02 "</t>
  </si>
  <si>
    <t>0,6*4,985 +0,64*0,3</t>
  </si>
  <si>
    <t>251</t>
  </si>
  <si>
    <t>711112011</t>
  </si>
  <si>
    <t>Provedení izolace proti zemní vlhkosti natěradly a tmely za studena na ploše svislé S nátěrem suspensí asfaltovou</t>
  </si>
  <si>
    <t>-52583101</t>
  </si>
  <si>
    <t>https://podminky.urs.cz/item/CS_URS_2023_02/711112011</t>
  </si>
  <si>
    <t>"F1.1 "</t>
  </si>
  <si>
    <t>" SO O1 - u trafostanice "</t>
  </si>
  <si>
    <t>1,9*(5+3,3)</t>
  </si>
  <si>
    <t>0,8*(5+3,3)</t>
  </si>
  <si>
    <t xml:space="preserve">" pod zateplení soklu SO 01  "</t>
  </si>
  <si>
    <t>(1,855+3,85+5,66+8,91-5+3,325+3,08+0,475+1,445+5,865)*1,2</t>
  </si>
  <si>
    <t>(1,435+0,35+4,3+0,5)*1,2</t>
  </si>
  <si>
    <t>" stěna ze ztr. bednění u SO 02 "</t>
  </si>
  <si>
    <t>8,895*3</t>
  </si>
  <si>
    <t>" SO 02 - jímka "</t>
  </si>
  <si>
    <t>4*0,7*0,5</t>
  </si>
  <si>
    <t>2*1,1+(2,2*2+2)*0,9</t>
  </si>
  <si>
    <t>" stěna sousedící s SO 01 "</t>
  </si>
  <si>
    <t>(10,426+9,055)*(3,3+3,7)/2</t>
  </si>
  <si>
    <t>(0,25+15,205+9,2+5)*3,75</t>
  </si>
  <si>
    <t>" část s obloukem "</t>
  </si>
  <si>
    <t>(0,25+4,375+0,3+4,178+4,83+0,25)*4,3</t>
  </si>
  <si>
    <t>252</t>
  </si>
  <si>
    <t>11163153</t>
  </si>
  <si>
    <t>emulze asfaltová penetrační</t>
  </si>
  <si>
    <t>litr</t>
  </si>
  <si>
    <t>734796053</t>
  </si>
  <si>
    <t>(374+369)*0,4</t>
  </si>
  <si>
    <t>253</t>
  </si>
  <si>
    <t>711132111</t>
  </si>
  <si>
    <t>Provedení izolace proti zemní vlhkosti pásy na sucho samolepícího asfaltového pásu na ploše svislé S</t>
  </si>
  <si>
    <t>-1253025977</t>
  </si>
  <si>
    <t>https://podminky.urs.cz/item/CS_URS_2023_02/711132111</t>
  </si>
  <si>
    <t>" F1.1 "</t>
  </si>
  <si>
    <t xml:space="preserve">" stěna ze ztr. bednění u SO 02  - 2 vrstvy "</t>
  </si>
  <si>
    <t>8,895*3*2</t>
  </si>
  <si>
    <t>254</t>
  </si>
  <si>
    <t>62853001</t>
  </si>
  <si>
    <t>pás asfaltový samolepicí modifikovaný SBS s vložkou ze skleněné tkaniny se spalitelnou fólií nebo jemnozrnným minerálním posypem nebo textilií na horním povrchu tl 4,0mm</t>
  </si>
  <si>
    <t>-912464047</t>
  </si>
  <si>
    <t>54*1,221 'Přepočtené koeficientem množství</t>
  </si>
  <si>
    <t>255</t>
  </si>
  <si>
    <t>711141559</t>
  </si>
  <si>
    <t>Provedení izolace proti zemní vlhkosti pásy přitavením NAIP na ploše vodorovné V</t>
  </si>
  <si>
    <t>897643824</t>
  </si>
  <si>
    <t>https://podminky.urs.cz/item/CS_URS_2023_02/711141559</t>
  </si>
  <si>
    <t>" 2x pás výměra viz pen. nátěr "</t>
  </si>
  <si>
    <t>2*374</t>
  </si>
  <si>
    <t>256</t>
  </si>
  <si>
    <t>711142559</t>
  </si>
  <si>
    <t>Provedení izolace proti zemní vlhkosti pásy přitavením NAIP na ploše svislé S</t>
  </si>
  <si>
    <t>-1749517831</t>
  </si>
  <si>
    <t>https://podminky.urs.cz/item/CS_URS_2023_02/711142559</t>
  </si>
  <si>
    <t>2*370</t>
  </si>
  <si>
    <t>" odpočet samolepicího pásu "</t>
  </si>
  <si>
    <t>-54</t>
  </si>
  <si>
    <t>257</t>
  </si>
  <si>
    <t>62855001</t>
  </si>
  <si>
    <t>pás asfaltový natavitelný modifikovaný SBS s vložkou z polyesterové rohože a spalitelnou PE fólií nebo jemnozrnným minerálním posypem na horním povrchu tl 4,0mm</t>
  </si>
  <si>
    <t>307570370</t>
  </si>
  <si>
    <t>(748+686)*1,2</t>
  </si>
  <si>
    <t>258</t>
  </si>
  <si>
    <t>711161212</t>
  </si>
  <si>
    <t>Izolace proti zemní vlhkosti a beztlakové vodě nopovými fóliemi na ploše svislé S vrstva ochranná, odvětrávací a drenážní výška nopku 8,0 mm, tl. fólie do 0,6 mm</t>
  </si>
  <si>
    <t>-803712028</t>
  </si>
  <si>
    <t>https://podminky.urs.cz/item/CS_URS_2023_02/711161212</t>
  </si>
  <si>
    <t>" SO 01 - stěny trafostanice "</t>
  </si>
  <si>
    <t>(1,9+0,9)*(5+3,3)</t>
  </si>
  <si>
    <t xml:space="preserve">" zateplení soklu SO 01  "</t>
  </si>
  <si>
    <t>(1,855+3,85+5,66+8,91-5+3,325+3,08+0,475+1,445+5,865)*0,7</t>
  </si>
  <si>
    <t>(1,435+0,35+4,3+0,5)*0,7</t>
  </si>
  <si>
    <t>259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</si>
  <si>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</si>
  <si>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</si>
  <si>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-1804667213</t>
  </si>
  <si>
    <t>https://podminky.urs.cz/item/CS_URS_2023_02/711161222</t>
  </si>
  <si>
    <t>" SO 02 - obvodové stěny I p.p. - skl. F1.1"</t>
  </si>
  <si>
    <t>(10,426+9,055)*3</t>
  </si>
  <si>
    <t>5*2*3,3</t>
  </si>
  <si>
    <t>(0,25+15,205-5+9,2+5-5)*3</t>
  </si>
  <si>
    <t>(0,25+4,375+0,3+4,178+4,83+0,25)*4</t>
  </si>
  <si>
    <t>260</t>
  </si>
  <si>
    <t>711161384</t>
  </si>
  <si>
    <t>Izolace proti zemní vlhkosti a beztlakové vodě nopovými fóliemi ostatní ukončení izolace provětrávací lištou</t>
  </si>
  <si>
    <t>-234620582</t>
  </si>
  <si>
    <t>https://podminky.urs.cz/item/CS_URS_2023_02/711161384</t>
  </si>
  <si>
    <t>5+3,3</t>
  </si>
  <si>
    <t>1,855+3,85+5,66+8,91-5+3,325+3,08+0,475+1,445+5,865</t>
  </si>
  <si>
    <t>1,435+0,35+4,3+0,5</t>
  </si>
  <si>
    <t>10,426+9,055</t>
  </si>
  <si>
    <t>0,25+15,205+9,2+5</t>
  </si>
  <si>
    <t>0,25+4,375+0,3+4,178+4,83+0,25</t>
  </si>
  <si>
    <t>261</t>
  </si>
  <si>
    <t>711192101</t>
  </si>
  <si>
    <t>Provedení izolace proti zemní vlhkosti hydroizolační stěrkou na ploše svislé S jednovrstvá na betonu</t>
  </si>
  <si>
    <t>1526507058</t>
  </si>
  <si>
    <t>https://podminky.urs.cz/item/CS_URS_2023_02/711192101</t>
  </si>
  <si>
    <t xml:space="preserve">" F1.1 - svislá izolace </t>
  </si>
  <si>
    <t>369</t>
  </si>
  <si>
    <t>262</t>
  </si>
  <si>
    <t>111901(R)</t>
  </si>
  <si>
    <t>dodání jednosložkové asf. stěrky</t>
  </si>
  <si>
    <t>-1474879746</t>
  </si>
  <si>
    <t>263</t>
  </si>
  <si>
    <t>711491272</t>
  </si>
  <si>
    <t>Provedení doplňků izolace proti vodě textilií na ploše svislé S vrstva ochranná</t>
  </si>
  <si>
    <t>-423505396</t>
  </si>
  <si>
    <t>https://podminky.urs.cz/item/CS_URS_2023_02/711491272</t>
  </si>
  <si>
    <t>264</t>
  </si>
  <si>
    <t>69311172</t>
  </si>
  <si>
    <t>geotextilie PP s ÚV stabilizací 300g/m2</t>
  </si>
  <si>
    <t>74816508</t>
  </si>
  <si>
    <t>207,14*1,05 'Přepočtené koeficientem množství</t>
  </si>
  <si>
    <t>265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</si>
  <si>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</si>
  <si>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</si>
  <si>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</si>
  <si>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370599961</t>
  </si>
  <si>
    <t>https://podminky.urs.cz/item/CS_URS_2023_02/998711202</t>
  </si>
  <si>
    <t>712</t>
  </si>
  <si>
    <t>Povlakové krytiny</t>
  </si>
  <si>
    <t>266</t>
  </si>
  <si>
    <t>71201(R)</t>
  </si>
  <si>
    <t>D+M hydroizolační vrstvy ploché střechy folií TPO/FPO tl. 1,5mm vč. provedení detailů</t>
  </si>
  <si>
    <t>-141460669</t>
  </si>
  <si>
    <t>" skl. S1,S2 "</t>
  </si>
  <si>
    <t>" stěna a hlava atiky "</t>
  </si>
  <si>
    <t>(8,75+4,62+7,745+5,26+8,34+8,82+8,855+3,73+1,8)*(0,7+0,54)</t>
  </si>
  <si>
    <t>(7,345+1,01*2)*(0,5+0,54)</t>
  </si>
  <si>
    <t>7,345*0,5</t>
  </si>
  <si>
    <t>" kolem světlíku "</t>
  </si>
  <si>
    <t>4*1*0,5</t>
  </si>
  <si>
    <t xml:space="preserve">" SO 02 - strop nad II n.p.  vodorovná izolace"</t>
  </si>
  <si>
    <t>-0,75*0,75*3,14</t>
  </si>
  <si>
    <t>" stěna a hlava atiky"</t>
  </si>
  <si>
    <t>(8,75+26,965+3,57+3,565+2,655+3,295+4,595+1+3,185+3,8+1,91+9,175+9,23)*(0,6+0,54)</t>
  </si>
  <si>
    <t>(26,955+1,005*2)*(0,4+0,54)</t>
  </si>
  <si>
    <t>26,955*0,5</t>
  </si>
  <si>
    <t>" kolem výt. šachty "</t>
  </si>
  <si>
    <t>(2,2+2)*0,4*2</t>
  </si>
  <si>
    <t>1,5*3,14*0,4</t>
  </si>
  <si>
    <t>267</t>
  </si>
  <si>
    <t>712311111</t>
  </si>
  <si>
    <t>Provedení povlakové krytiny střech plochých do 10° natěradly a tmely za studena nátěrem suspensí asfaltovou</t>
  </si>
  <si>
    <t>1162890179</t>
  </si>
  <si>
    <t>https://podminky.urs.cz/item/CS_URS_2023_02/712311111</t>
  </si>
  <si>
    <t>" SO 01 - strop nad II n.p. - vodorovná izolace "</t>
  </si>
  <si>
    <t>" dtto, svislá izolace - viz zdivo atiky s věncem "</t>
  </si>
  <si>
    <t>(8,75+4,62+7,745+5,26+8,34+8,82+8,855+3,73+1,8)*(0,96+0,15)</t>
  </si>
  <si>
    <t>(7,345+1,01*2)*(0,25+0,15)</t>
  </si>
  <si>
    <t>(7,345+2*0,25)*(0,96+0,15)</t>
  </si>
  <si>
    <t>4*1*1</t>
  </si>
  <si>
    <t>(8,75+26,965+3,57+3,565+2,655+3,295+4,595+1+3,185+3,8+1,91+9,175+9,23)*(0,75+0,15)</t>
  </si>
  <si>
    <t>(0,985+26,955+1,005)*(0,25+0,15)</t>
  </si>
  <si>
    <t>(0,25+26,955+0,25)*(0,75+0,15)</t>
  </si>
  <si>
    <t>1,5*3,14*0,6</t>
  </si>
  <si>
    <t>268</t>
  </si>
  <si>
    <t>11163346</t>
  </si>
  <si>
    <t>suspenze hydroizolační asfaltová</t>
  </si>
  <si>
    <t>2039114225</t>
  </si>
  <si>
    <t>653*0,00105 'Přepočtené koeficientem množství</t>
  </si>
  <si>
    <t>269</t>
  </si>
  <si>
    <t>712341559</t>
  </si>
  <si>
    <t>Provedení povlakové krytiny střech plochých do 10° pásy přitavením NAIP v plné ploše</t>
  </si>
  <si>
    <t>-1327333686</t>
  </si>
  <si>
    <t>https://podminky.urs.cz/item/CS_URS_2023_02/712341559</t>
  </si>
  <si>
    <t>" viz nátěr emulzí "</t>
  </si>
  <si>
    <t>653</t>
  </si>
  <si>
    <t>270</t>
  </si>
  <si>
    <t>62836110</t>
  </si>
  <si>
    <t>pás asfaltový natavitelný oxidovaný s vložkou z hliníkové fólie / hliníkové fólie s textilií, se spalitelnou PE folií nebo jemnozrnným minerálním posypem tl 4,0mm</t>
  </si>
  <si>
    <t>-1384179447</t>
  </si>
  <si>
    <t>653*1,1655 'Přepočtené koeficientem množství</t>
  </si>
  <si>
    <t>271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</si>
  <si>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</si>
  <si>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</si>
  <si>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-838460008</t>
  </si>
  <si>
    <t>https://podminky.urs.cz/item/CS_URS_2023_02/712341715</t>
  </si>
  <si>
    <t>" SO 01 - DN 100"</t>
  </si>
  <si>
    <t>" DN 125 "</t>
  </si>
  <si>
    <t>" SO 02 - DN 100 "</t>
  </si>
  <si>
    <t>272</t>
  </si>
  <si>
    <t>62851032</t>
  </si>
  <si>
    <t>prostup parozábranou s integrovanou manžetou z modifikovaného asfaltového pásu DN 100</t>
  </si>
  <si>
    <t>-451389068</t>
  </si>
  <si>
    <t>273</t>
  </si>
  <si>
    <t>62851033</t>
  </si>
  <si>
    <t>prostup parozábranou s integrovanou manžetou z modifikovaného asfaltového pásu DN 125</t>
  </si>
  <si>
    <t>1766998356</t>
  </si>
  <si>
    <t>274</t>
  </si>
  <si>
    <t>712391172</t>
  </si>
  <si>
    <t>Provedení povlakové krytiny střech plochých do 10° -ostatní práce provedení vrstvy textilní ochranné</t>
  </si>
  <si>
    <t>-393162176</t>
  </si>
  <si>
    <t>https://podminky.urs.cz/item/CS_URS_2023_02/712391172</t>
  </si>
  <si>
    <t>" skl. S1- viz pol. nopová folie"</t>
  </si>
  <si>
    <t>429</t>
  </si>
  <si>
    <t>275</t>
  </si>
  <si>
    <t>69311006</t>
  </si>
  <si>
    <t>geotextilie tkaná separační, filtrační, výztužná PP pevnost v tahu 15kN/m</t>
  </si>
  <si>
    <t>934486714</t>
  </si>
  <si>
    <t>429*1,2</t>
  </si>
  <si>
    <t>276</t>
  </si>
  <si>
    <t>712771221</t>
  </si>
  <si>
    <t>Provedení drenážní vrstvy vegetační střechy z plastových nopových fólií, výšky nopů do 25 mm, sklon střechy do 5°</t>
  </si>
  <si>
    <t>-1857309328</t>
  </si>
  <si>
    <t>https://podminky.urs.cz/item/CS_URS_2023_02/712771221</t>
  </si>
  <si>
    <t>" skl. S1"</t>
  </si>
  <si>
    <t>(8,75+4,62+7,745+5,26+8,34+8,82+8,855+3,73+1,8)*0,05</t>
  </si>
  <si>
    <t>" SO 02 - strop nad II n.p. "</t>
  </si>
  <si>
    <t>(8,75+26,965+3,57+3,565+2,655+3,295+4,595+1+3,185+3,8+1,91+9,175+9,23)*0,05</t>
  </si>
  <si>
    <t>277</t>
  </si>
  <si>
    <t>69334321</t>
  </si>
  <si>
    <t>fólie profilovaná (nopová) perforovaná HDPE s hydroakumulační a drenážní funkcí do vegetačních střech s výškou nopů 25mm</t>
  </si>
  <si>
    <t>1332288689</t>
  </si>
  <si>
    <t>429*1,1025 'Přepočtené koeficientem množství</t>
  </si>
  <si>
    <t>278</t>
  </si>
  <si>
    <t>712771271</t>
  </si>
  <si>
    <t>Provedení filtrační vrstvy vegetační střechy z textilií kladených volně s přesahem, sklon střechy do 5°</t>
  </si>
  <si>
    <t>-112815206</t>
  </si>
  <si>
    <t>https://podminky.urs.cz/item/CS_URS_2023_02/712771271</t>
  </si>
  <si>
    <t>279</t>
  </si>
  <si>
    <t>69334310</t>
  </si>
  <si>
    <t>geotextilie netkaná separační, ochranná, filtrační, drenážní PP 100g/m2</t>
  </si>
  <si>
    <t>1198366022</t>
  </si>
  <si>
    <t>429*1,1 'Přepočtené koeficientem množství</t>
  </si>
  <si>
    <t>280</t>
  </si>
  <si>
    <t>712771411</t>
  </si>
  <si>
    <t>Provedení vegetační vrstvy vegetační střechy ze substrátu, tloušťky přes 100 do 200 mm, sklon střechy do 5°</t>
  </si>
  <si>
    <t>-1840931885</t>
  </si>
  <si>
    <t>https://podminky.urs.cz/item/CS_URS_2023_02/712771411</t>
  </si>
  <si>
    <t>" plocha střechy viz pol. separační vrstva "</t>
  </si>
  <si>
    <t>" odpočet kačírku "</t>
  </si>
  <si>
    <t>-3,803/0,05</t>
  </si>
  <si>
    <t>281</t>
  </si>
  <si>
    <t>10321003</t>
  </si>
  <si>
    <t>substrát vegetačních střech intenzivní</t>
  </si>
  <si>
    <t>-1407797290</t>
  </si>
  <si>
    <t>353*0,2</t>
  </si>
  <si>
    <t>282</t>
  </si>
  <si>
    <t>712771501</t>
  </si>
  <si>
    <t>Založení vegetace vegetační střechy suchým výsevem osiva, sklon střechy do 5°</t>
  </si>
  <si>
    <t>-1076857648</t>
  </si>
  <si>
    <t>https://podminky.urs.cz/item/CS_URS_2023_02/712771501</t>
  </si>
  <si>
    <t>283</t>
  </si>
  <si>
    <t>00572510</t>
  </si>
  <si>
    <t>osivo pro vegetační střechy směs bylin a tráv</t>
  </si>
  <si>
    <t>319858836</t>
  </si>
  <si>
    <t>284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</si>
  <si>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</si>
  <si>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</si>
  <si>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1910754214</t>
  </si>
  <si>
    <t>https://podminky.urs.cz/item/CS_URS_2023_02/712771601</t>
  </si>
  <si>
    <t>0,4*(4,62+7,745+45,26+8,54-0,94)*0,05</t>
  </si>
  <si>
    <t>0,4*(8,12+1,545+4,06+9,055-0,94+8,17)*0,05</t>
  </si>
  <si>
    <t>1,4*0,3*0,05</t>
  </si>
  <si>
    <t>0,4*(26,955+3,57+3,565+2,655+3,945-0,94+3,9+0,995)*0,05</t>
  </si>
  <si>
    <t>0,4*(3,415+2,485+2,3+9,27+8,74+8,07-0,94)*0,05</t>
  </si>
  <si>
    <t>0,4*(3,06+2,86)*2*0,05</t>
  </si>
  <si>
    <t>1,7*3,14*0,3*0,05</t>
  </si>
  <si>
    <t>285</t>
  </si>
  <si>
    <t>58337403</t>
  </si>
  <si>
    <t>kamenivo dekorační (kačírek) frakce 16/32</t>
  </si>
  <si>
    <t>-1715566608</t>
  </si>
  <si>
    <t>3,803*2</t>
  </si>
  <si>
    <t>286</t>
  </si>
  <si>
    <t>712771611</t>
  </si>
  <si>
    <t>Provedení ochranných pásů vegetační střechy osazení ochranné kačírkové lišty přitížením konstrukcí</t>
  </si>
  <si>
    <t>-1303445518</t>
  </si>
  <si>
    <t>https://podminky.urs.cz/item/CS_URS_2023_02/712771611</t>
  </si>
  <si>
    <t>1,3+2,4+8,5+7,37-0,94+8,54+5,26+7,75+4,62-0,4+8,12-0,8</t>
  </si>
  <si>
    <t>4*1,8</t>
  </si>
  <si>
    <t>-0,94+26,995+3,57+3,565+2,655+3,495+-0,94+3,9+0,995</t>
  </si>
  <si>
    <t>3,415+2,485+2,3+9,27+8,74+8,07</t>
  </si>
  <si>
    <t>287</t>
  </si>
  <si>
    <t>69334023</t>
  </si>
  <si>
    <t>lišta kačírková Al výška 120mm</t>
  </si>
  <si>
    <t>-1476684198</t>
  </si>
  <si>
    <t>136,495*1,02 'Přepočtené koeficientem množství</t>
  </si>
  <si>
    <t>288</t>
  </si>
  <si>
    <t>712998004</t>
  </si>
  <si>
    <t>Provedení povlakové krytiny střech - ostatní práce montáž odvodňovacího prvku atikového chrliče z PVC na dešťovou vodu DN 110</t>
  </si>
  <si>
    <t>1721946361</t>
  </si>
  <si>
    <t>https://podminky.urs.cz/item/CS_URS_2023_02/712998004</t>
  </si>
  <si>
    <t>" SO 01+SO 02 "</t>
  </si>
  <si>
    <t>2+3</t>
  </si>
  <si>
    <t>56231123</t>
  </si>
  <si>
    <t>chrlič vyhřívaný s manžetou pro PVC-P hydroizolaci plochých střech DN 50/75/110/125/160</t>
  </si>
  <si>
    <t>-367770695</t>
  </si>
  <si>
    <t>290</t>
  </si>
  <si>
    <t>712998106</t>
  </si>
  <si>
    <t>Provedení povlakové krytiny střech - ostatní práce montáž odvodňovacího prvku doplňků ochranného koše chrliče</t>
  </si>
  <si>
    <t>80144674</t>
  </si>
  <si>
    <t>https://podminky.urs.cz/item/CS_URS_2023_02/712998106</t>
  </si>
  <si>
    <t>291</t>
  </si>
  <si>
    <t>28349100</t>
  </si>
  <si>
    <t>koš perforovaný ochranný pro odvodnění ploché střechy s kačírkem 100mm</t>
  </si>
  <si>
    <t>-867616564</t>
  </si>
  <si>
    <t>292</t>
  </si>
  <si>
    <t>712998202</t>
  </si>
  <si>
    <t>Provedení povlakové krytiny střech - ostatní práce montáž odvodňovacího prvku nouzového atikového přepadu z PVC na dešťovou vodu DN 125</t>
  </si>
  <si>
    <t>-1255451367</t>
  </si>
  <si>
    <t>https://podminky.urs.cz/item/CS_URS_2023_02/712998202</t>
  </si>
  <si>
    <t>293</t>
  </si>
  <si>
    <t>56231128(R)</t>
  </si>
  <si>
    <t>pojistný přepad ploché střechy s manžetou DN 110</t>
  </si>
  <si>
    <t>-633661298</t>
  </si>
  <si>
    <t>294</t>
  </si>
  <si>
    <t>712999(R)</t>
  </si>
  <si>
    <t xml:space="preserve">D+M ochranné šachty pro vegetační střechy 400/400mm </t>
  </si>
  <si>
    <t>-459515585</t>
  </si>
  <si>
    <t>295</t>
  </si>
  <si>
    <t>998712202</t>
  </si>
  <si>
    <t>Přesun hmot pro povlakové krytiny stanovený procentní sazbou (%) z ceny vodorovná dopravní vzdálenost do 50 m v objektech výšky přes 6 do 12 m</t>
  </si>
  <si>
    <t>-12116044</t>
  </si>
  <si>
    <t>https://podminky.urs.cz/item/CS_URS_2023_02/998712202</t>
  </si>
  <si>
    <t>713</t>
  </si>
  <si>
    <t>Izolace tepelné</t>
  </si>
  <si>
    <t>296</t>
  </si>
  <si>
    <t>713121111</t>
  </si>
  <si>
    <t>Montáž tepelné izolace podlah rohožemi, pásy, deskami, dílci, bloky (izolační materiál ve specifikaci) kladenými volně jednovrstvá</t>
  </si>
  <si>
    <t>-755115433</t>
  </si>
  <si>
    <t>https://podminky.urs.cz/item/CS_URS_2023_02/713121111</t>
  </si>
  <si>
    <t>" m.č.102,134,109-118 , P1.1 , EPS 150 tl. 100mm"</t>
  </si>
  <si>
    <t>" m.č.103-108, P1.2, EPS 150 tl. 220mm "</t>
  </si>
  <si>
    <t>" m.č.201-204,207-217, P2.1, EPS 150 tl. 50mm "</t>
  </si>
  <si>
    <t>" m.č.205,206, P2.2, EPS 150 tl. 50mm "</t>
  </si>
  <si>
    <t>" m.č.001-005 , PO1 - EPS 150 - 50mm "</t>
  </si>
  <si>
    <t>" m.č.007, PO2 EPS 150 50 - 150mm "</t>
  </si>
  <si>
    <t>" m.č.006, PO3 - EPS 150 - 150mm "</t>
  </si>
  <si>
    <t xml:space="preserve">" m.č.120-123, P1.3, EPS 150 tl.50mm  "</t>
  </si>
  <si>
    <t>" m.č.124-127, P1.4, EPS 150 tl. 50mm "</t>
  </si>
  <si>
    <t>" m.č.132, P1.6, EPS 150 tl. 50mm "</t>
  </si>
  <si>
    <t>" m.č. 128-131, P1.5, EPS 150 tl. 200mm "</t>
  </si>
  <si>
    <t>" m.č.218-236 , P2.1, EPS 150 tl. 50mm "</t>
  </si>
  <si>
    <t>297</t>
  </si>
  <si>
    <t>28375909</t>
  </si>
  <si>
    <t>deska EPS 150 pro konstrukce s vysokým zatížením λ=0,035 tl 50mm</t>
  </si>
  <si>
    <t>-678151488</t>
  </si>
  <si>
    <t>" P0.1, P1.3,P1.4,P1.6,P2.1,P2.2 "</t>
  </si>
  <si>
    <t>138,75+71,43+65,03+15,89+129,94+272,05+26,16</t>
  </si>
  <si>
    <t>719,25*1,05 'Přepočtené koeficientem množství</t>
  </si>
  <si>
    <t>298</t>
  </si>
  <si>
    <t>28375033</t>
  </si>
  <si>
    <t>deska EPS 150 pro konstrukce s vysokým zatížením λ=0,035 tl 150mm</t>
  </si>
  <si>
    <t>1512029570</t>
  </si>
  <si>
    <t>" P0.2, P0.3 "</t>
  </si>
  <si>
    <t>31,39+18,28</t>
  </si>
  <si>
    <t>299</t>
  </si>
  <si>
    <t>28375993</t>
  </si>
  <si>
    <t>deska EPS 150 pro konstrukce s vysokým zatížením λ=0,035 tl 200mm</t>
  </si>
  <si>
    <t>1356221033</t>
  </si>
  <si>
    <t>" P1.5 "</t>
  </si>
  <si>
    <t>300</t>
  </si>
  <si>
    <t>28375914</t>
  </si>
  <si>
    <t>deska EPS 150 pro konstrukce s vysokým zatížením λ=0,035 tl 100mm</t>
  </si>
  <si>
    <t>185975782</t>
  </si>
  <si>
    <t>" P1.1 "</t>
  </si>
  <si>
    <t>88,44</t>
  </si>
  <si>
    <t>301</t>
  </si>
  <si>
    <t>28375993(R)</t>
  </si>
  <si>
    <t>1224009970</t>
  </si>
  <si>
    <t>" P1.2 "</t>
  </si>
  <si>
    <t>14,87</t>
  </si>
  <si>
    <t>302</t>
  </si>
  <si>
    <t>28376142</t>
  </si>
  <si>
    <t>klín izolační spád do 5% EPS 150</t>
  </si>
  <si>
    <t>-1069604296</t>
  </si>
  <si>
    <t>31,39*(0,15+0,05)/2</t>
  </si>
  <si>
    <t>304</t>
  </si>
  <si>
    <t>713121211</t>
  </si>
  <si>
    <t>Montáž tepelné izolace podlah okrajovými pásky kladenými volně</t>
  </si>
  <si>
    <t>1469124128</t>
  </si>
  <si>
    <t>https://podminky.urs.cz/item/CS_URS_2023_02/713121211</t>
  </si>
  <si>
    <t xml:space="preserve">" SO 01 - I n.p." </t>
  </si>
  <si>
    <t>2,135+1,605+1,58+1,75</t>
  </si>
  <si>
    <t>1,575+2,3+1,655+2,15</t>
  </si>
  <si>
    <t>2,49+1,41+2,01+1,33</t>
  </si>
  <si>
    <t>(1,3+1,33+1,35+0,965)*2</t>
  </si>
  <si>
    <t>1,72+1+1,325+0,965</t>
  </si>
  <si>
    <t>(3,165+4,5)*2</t>
  </si>
  <si>
    <t>2,85+2,68+1+3+1,625</t>
  </si>
  <si>
    <t>1,5+0,3+0,82+1,385+0,88+0,485+0,9</t>
  </si>
  <si>
    <t>(1,5+0,9)*2</t>
  </si>
  <si>
    <t>(5,25+2,255+5,05+2,25)*2</t>
  </si>
  <si>
    <t>1,1*2+2,5*2</t>
  </si>
  <si>
    <t>4,545+0,665+4,115+4,140+2,75+0,13+2,05+2,25+1,245+4,095+2,915*2*0,4+2*0,25</t>
  </si>
  <si>
    <t>(2,755+2,7+1,2+0,885+4,095+2,4)*2</t>
  </si>
  <si>
    <t>(4,055+2,51)*2</t>
  </si>
  <si>
    <t>4,35+0,115+3,85+4,54+8,66+1,62+2,015*2</t>
  </si>
  <si>
    <t>4,025+2,79+3,615+2,38+2,26+2,405+2,2+2,775</t>
  </si>
  <si>
    <t>1,165+3,155+1,15+2,965</t>
  </si>
  <si>
    <t>1,25+3,45+2,25+3,45+2,25+1,7+9,045+1,2+5,31+3,62+1,255+3,5</t>
  </si>
  <si>
    <t>3,145+2,25+0,97+0,1+0,97+0,9+3,025+1,62</t>
  </si>
  <si>
    <t>(2*0,95+1,04+1,615*3)*2</t>
  </si>
  <si>
    <t>3,14+5,055+3,335+2,973</t>
  </si>
  <si>
    <t>(4,025+3,685+3,375*2+1,975+1,2+3,655+3,045+3,505*2)*2</t>
  </si>
  <si>
    <t>7,91+5,175+8,275+3,75</t>
  </si>
  <si>
    <t>5,785+4,75+6,745+4,825</t>
  </si>
  <si>
    <t>5,66+4,75+5,9+4,75</t>
  </si>
  <si>
    <t>5,345+4,915+5,77+4</t>
  </si>
  <si>
    <t>1,4+2+2,13+4,755+5,365+4,75+1,95*2</t>
  </si>
  <si>
    <t>5,65+4,375+9,03</t>
  </si>
  <si>
    <t>20,17+1,255+20,17</t>
  </si>
  <si>
    <t>7,135+10,155+5,2+4,97+2,32+4,825</t>
  </si>
  <si>
    <t>2,635+2,065+2,96+1,6</t>
  </si>
  <si>
    <t>(0,95+2,4+0,97+2)*2</t>
  </si>
  <si>
    <t>6,715+5,15+0,25+4,75+5,04+3,85+2,115+4</t>
  </si>
  <si>
    <t>(2,5+2+1,925+0,95+1,49+1,07)*2</t>
  </si>
  <si>
    <t>(4,755+4,6+0,6)*2</t>
  </si>
  <si>
    <t>(2,245+2,125+1,325+1,25+1,07+1,25)*2</t>
  </si>
  <si>
    <t>9,4+6,85+4,615+1,315*2</t>
  </si>
  <si>
    <t>4*2</t>
  </si>
  <si>
    <t>5,18+5,35+4,81+4,5+1,32+4,5+2,1+4,155+3,705+2,15+3,32+2,185</t>
  </si>
  <si>
    <t>(5,96+4,75+3,785+4,75)*2</t>
  </si>
  <si>
    <t>1,965+3,85+2,19+4,75+5+4,825+3,85</t>
  </si>
  <si>
    <t>(2,2+1,8)*2</t>
  </si>
  <si>
    <t>0,6+2+2,03+4,755+1,485+0,25+1,485+5,315+6,625+3,09+0,85+1,315+0,25+1+2,8+4,8</t>
  </si>
  <si>
    <t>1,18+0,975+0,745*2</t>
  </si>
  <si>
    <t>9,4+5,5+5,3+5,5+1,4+5,285+9,6</t>
  </si>
  <si>
    <t>(1,1+4)*2</t>
  </si>
  <si>
    <t>(1,675+1,16+2,75+1,435+1,705*3+1,3+1,34+1,16+2,245+1,94+1,1*2+0,915+0,99)*2</t>
  </si>
  <si>
    <t>305</t>
  </si>
  <si>
    <t>63140274</t>
  </si>
  <si>
    <t>pásek okrajový izolační minerální plovoucích podlah š 120mm tl 12mm</t>
  </si>
  <si>
    <t>-722300256</t>
  </si>
  <si>
    <t>306</t>
  </si>
  <si>
    <t>713123212a(R)</t>
  </si>
  <si>
    <t>příplatek za montáž TI v oblouku</t>
  </si>
  <si>
    <t>kpl</t>
  </si>
  <si>
    <t>1339294956</t>
  </si>
  <si>
    <t>307</t>
  </si>
  <si>
    <t>713131141</t>
  </si>
  <si>
    <t>Montáž tepelné izolace stěn rohožemi, pásy, deskami, dílci, bloky (izolační materiál ve specifikaci) lepením celoplošně bez mechanického kotvení</t>
  </si>
  <si>
    <t>252444206</t>
  </si>
  <si>
    <t>https://podminky.urs.cz/item/CS_URS_2023_02/713131141</t>
  </si>
  <si>
    <t xml:space="preserve">" mezi SO01-02, I p.p. - XPS 50mm " </t>
  </si>
  <si>
    <t>" za skříněmi elektro na fasádě - XPS 50mm "</t>
  </si>
  <si>
    <t>3*1,5</t>
  </si>
  <si>
    <t>" F1.1 - pod terénem - XPS tl. 140mm "</t>
  </si>
  <si>
    <t>" F1.1 - pod terénem- XPS tl. 140mm "</t>
  </si>
  <si>
    <t>308</t>
  </si>
  <si>
    <t>28376379</t>
  </si>
  <si>
    <t>deska XPS hrana polodrážková a hladký povrch 500kPA λ=0,035 tl 50mm</t>
  </si>
  <si>
    <t>533651412</t>
  </si>
  <si>
    <t>309</t>
  </si>
  <si>
    <t>28376459</t>
  </si>
  <si>
    <t>deska XPS hrana polodrážková a hladký povrch 500kPA λ=0,035 tl 140mm</t>
  </si>
  <si>
    <t>-1186131286</t>
  </si>
  <si>
    <t>(65,67+207,14)*1,02</t>
  </si>
  <si>
    <t>278,266*1,05 'Přepočtené koeficientem množství</t>
  </si>
  <si>
    <t>310</t>
  </si>
  <si>
    <t>713131241</t>
  </si>
  <si>
    <t>Montáž tepelné izolace stěn rohožemi, pásy, deskami, dílci, bloky (izolační materiál ve specifikaci) lepením celoplošně s mechanickým kotvením, tloušťky izolace do 100 mm</t>
  </si>
  <si>
    <t>-1722449862</t>
  </si>
  <si>
    <t>https://podminky.urs.cz/item/CS_URS_2023_02/713131241</t>
  </si>
  <si>
    <t>" atika z vnitřní strany "</t>
  </si>
  <si>
    <t>" atika SO01 "</t>
  </si>
  <si>
    <t>(8,12+4,62+7,745+5,26+8,34+8,17+8,615+3,73+1,615)*0,8</t>
  </si>
  <si>
    <t>(7,345+1,01*2)*0,5</t>
  </si>
  <si>
    <t>(8,07+26,965+3,57+3,565+2,655+3,055+3,9+1+3,415+2,485+2,02+9,175+9,23)*0,6</t>
  </si>
  <si>
    <t>(0,985+26,955+1,005)*0,3</t>
  </si>
  <si>
    <t>311</t>
  </si>
  <si>
    <t>28376422</t>
  </si>
  <si>
    <t>deska XPS hrana polodrážková a hladký povrch 300kPA λ=0,035 tl 100mm</t>
  </si>
  <si>
    <t>-1233220280</t>
  </si>
  <si>
    <t>106*1,05</t>
  </si>
  <si>
    <t>312</t>
  </si>
  <si>
    <t>713141151</t>
  </si>
  <si>
    <t>Montáž tepelné izolace střech plochých rohožemi, pásy, deskami, dílci, bloky (izolační materiál ve specifikaci) kladenými volně jednovrstvá</t>
  </si>
  <si>
    <t>-1108814436</t>
  </si>
  <si>
    <t>https://podminky.urs.cz/item/CS_URS_2023_02/713141151</t>
  </si>
  <si>
    <t>" skl. S1,S2 - spádové klíny"</t>
  </si>
  <si>
    <t xml:space="preserve">" odpočet zdiva atiky  "</t>
  </si>
  <si>
    <t>-(8,75+4,62+7,745+5,26+8,34+8,82+8,855+3,73+1,8)*0,24</t>
  </si>
  <si>
    <t>-(7,345+1,01*2)*0,24</t>
  </si>
  <si>
    <t>" odpočet zdiva atiky "</t>
  </si>
  <si>
    <t>-(8,75+26,965+3,57+3,565+2,655+3,295+4,595+1+3,185+3,8+1,91+9,175+9,23)*0,24</t>
  </si>
  <si>
    <t>-(0,985+26,955+1,005)*0,24</t>
  </si>
  <si>
    <t>" skl. S2 - EPS 100 tl. 240mm "</t>
  </si>
  <si>
    <t>-(7,28+1,01*2)*0,24</t>
  </si>
  <si>
    <t xml:space="preserve">" skl. S2 EPS 100 tl. 240mm </t>
  </si>
  <si>
    <t>" spádový klín na hlavě atiky "</t>
  </si>
  <si>
    <t>(8,75+4,62+7,745+5,26+8,34+8,82+8,855+3,73+1,8)*0,24</t>
  </si>
  <si>
    <t>(7,345+1,01*2)*0,24</t>
  </si>
  <si>
    <t>(8,75+26,965+3,57+3,565+2,655+3,295+4,595+1+3,185+3,8+1,91+9,175+9,23)*0,24</t>
  </si>
  <si>
    <t>(0,985+26,955+1,005)*0,24</t>
  </si>
  <si>
    <t>313</t>
  </si>
  <si>
    <t>-1443572861</t>
  </si>
  <si>
    <t>(172+241)*0,15</t>
  </si>
  <si>
    <t>314</t>
  </si>
  <si>
    <t>28376105</t>
  </si>
  <si>
    <t>klín izolační z XPS spádový</t>
  </si>
  <si>
    <t>-1316560657</t>
  </si>
  <si>
    <t>(16,149+26,554)*0,08</t>
  </si>
  <si>
    <t>315</t>
  </si>
  <si>
    <t>28372323</t>
  </si>
  <si>
    <t>deska EPS 100 pro konstrukce s běžným zatížením λ=0,037 tl 240mm</t>
  </si>
  <si>
    <t>998795977</t>
  </si>
  <si>
    <t>5+20</t>
  </si>
  <si>
    <t>316</t>
  </si>
  <si>
    <t>713141152</t>
  </si>
  <si>
    <t>Montáž tepelné izolace střech plochých rohožemi, pásy, deskami, dílci, bloky (izolační materiál ve specifikaci) kladenými volně dvouvrstvá</t>
  </si>
  <si>
    <t>1648855221</t>
  </si>
  <si>
    <t>https://podminky.urs.cz/item/CS_URS_2023_02/713141152</t>
  </si>
  <si>
    <t>" skl. S1 - EPS 100 tl. 160mm + perimetr tl. 80mm "</t>
  </si>
  <si>
    <t>317</t>
  </si>
  <si>
    <t>28372319</t>
  </si>
  <si>
    <t>deska EPS 100 pro konstrukce s běžným zatížením λ=0,037 tl 160mm</t>
  </si>
  <si>
    <t>-442096395</t>
  </si>
  <si>
    <t>389*1,05</t>
  </si>
  <si>
    <t>318</t>
  </si>
  <si>
    <t>283903(R)</t>
  </si>
  <si>
    <t>perimetr SD 150 tl. 80mm</t>
  </si>
  <si>
    <t>563910525</t>
  </si>
  <si>
    <t>319</t>
  </si>
  <si>
    <t>998713202</t>
  </si>
  <si>
    <t>Přesun hmot pro izolace tepelné stanovený procentní sazbou (%) z ceny vodorovná dopravní vzdálenost do 50 m v objektech výšky přes 6 do 12 m</t>
  </si>
  <si>
    <t>1640286821</t>
  </si>
  <si>
    <t>https://podminky.urs.cz/item/CS_URS_2023_02/998713202</t>
  </si>
  <si>
    <t>714</t>
  </si>
  <si>
    <t>Akustická a protiotřesová opatření</t>
  </si>
  <si>
    <t>320</t>
  </si>
  <si>
    <t>714451011</t>
  </si>
  <si>
    <t>Montáž antivibračních rohoží stavebních konstrukcí a strojních zařízení z recyklované pryže celoplošně lepené vodorovně</t>
  </si>
  <si>
    <t>520560316</t>
  </si>
  <si>
    <t>https://podminky.urs.cz/item/CS_URS_2023_02/714451011</t>
  </si>
  <si>
    <t>" výkr. statiky 102, prvky Z1,Z2 "</t>
  </si>
  <si>
    <t>2,05*2,25</t>
  </si>
  <si>
    <t>321</t>
  </si>
  <si>
    <t>27201(R)</t>
  </si>
  <si>
    <t>deska antivibrační tl. 25mm o únosnosti 300kN/m2</t>
  </si>
  <si>
    <t>1573652068</t>
  </si>
  <si>
    <t>1,25*1,55</t>
  </si>
  <si>
    <t>322</t>
  </si>
  <si>
    <t>27202(R)</t>
  </si>
  <si>
    <t>deska antivibrační tl. 25mm o únosnosti 600kN/m2</t>
  </si>
  <si>
    <t>1500546243</t>
  </si>
  <si>
    <t>2,25*2,05-1,25*1,55</t>
  </si>
  <si>
    <t>323</t>
  </si>
  <si>
    <t>998714202</t>
  </si>
  <si>
    <t>Přesun hmot pro akustická a protiotřesová opatření stanovený procentní sazbou (%) z ceny vodorovná dopravní vzdálenost do 50 m v objektech výšky přes 6 do 12 m</t>
  </si>
  <si>
    <t>1329687489</t>
  </si>
  <si>
    <t>https://podminky.urs.cz/item/CS_URS_2023_02/998714202</t>
  </si>
  <si>
    <t>721</t>
  </si>
  <si>
    <t>Zdravotechnika - vnitřní kanalizace</t>
  </si>
  <si>
    <t>324</t>
  </si>
  <si>
    <t>721239114</t>
  </si>
  <si>
    <t>Střešní vtoky (vpusti) montáž střešních vtoků ostatních typů se svislým odtokem do DN 160</t>
  </si>
  <si>
    <t>-269949697</t>
  </si>
  <si>
    <t>https://podminky.urs.cz/item/CS_URS_2023_02/721239114</t>
  </si>
  <si>
    <t>"SO 02 "</t>
  </si>
  <si>
    <t>325</t>
  </si>
  <si>
    <t>56231106</t>
  </si>
  <si>
    <t>vtok střešní svislý s manžetou pro asfaltovou hydroizolaci plochých střech s vyhříváním DN 75, DN 110, DN 125, DN 160</t>
  </si>
  <si>
    <t>76368728</t>
  </si>
  <si>
    <t>326</t>
  </si>
  <si>
    <t>998721202</t>
  </si>
  <si>
    <t>Přesun hmot pro vnitřní kanalizace stanovený procentní sazbou (%) z ceny vodorovná dopravní vzdálenost do 50 m v objektech výšky přes 6 do 12 m</t>
  </si>
  <si>
    <t>1511058877</t>
  </si>
  <si>
    <t>https://podminky.urs.cz/item/CS_URS_2023_02/998721202</t>
  </si>
  <si>
    <t>761</t>
  </si>
  <si>
    <t>Konstrukce prosvětlovací</t>
  </si>
  <si>
    <t>327</t>
  </si>
  <si>
    <t>761901(R)</t>
  </si>
  <si>
    <t>D+M příčky z luxferů</t>
  </si>
  <si>
    <t>-1175354228</t>
  </si>
  <si>
    <t>" SO 01 - I n.p. - m.č.109 "</t>
  </si>
  <si>
    <t>2,46*3,25-0,9*2,1</t>
  </si>
  <si>
    <t>328</t>
  </si>
  <si>
    <t>R-7679201</t>
  </si>
  <si>
    <t>O/01 - D+M plastového okna 750/500mm otvíravé+výklopné, izol. trojsklo vč. parapetu a kování viz. výpis prvků</t>
  </si>
  <si>
    <t>-314753582</t>
  </si>
  <si>
    <t>329</t>
  </si>
  <si>
    <t>R-7679202</t>
  </si>
  <si>
    <t>O/02 - D+M hliníkových dveří 1260/2810mm, větrací otvory, krytí IP23 vč. podkladního TI profilu, kování a povrchové úpravy - komaxit viz. výpis prvků</t>
  </si>
  <si>
    <t>1717456521</t>
  </si>
  <si>
    <t>330</t>
  </si>
  <si>
    <t>R-7679203</t>
  </si>
  <si>
    <t>O/03 - D+M hliníkového okna 1500/1750mm otvíravé/výklopné+fix, izol. trojsklo vč. parapetu, kování a povrch. úpravy - komaxit viz. výpis prvků</t>
  </si>
  <si>
    <t>-1538382259</t>
  </si>
  <si>
    <t>331</t>
  </si>
  <si>
    <t>R-7679204</t>
  </si>
  <si>
    <t>O/04 - D+M hliníkového okna 1750/1750mm otvíravé/výklopné+fix, izol. trojsklo vč. parapetu, kování a povrch. úpravy - komaxit viz. výpis prvků</t>
  </si>
  <si>
    <t>624796436</t>
  </si>
  <si>
    <t>332</t>
  </si>
  <si>
    <t>R-7679205</t>
  </si>
  <si>
    <t>O/05 - D+M hliníkových dveří 1200/2875mm, bezpeč. sklo, EW 30/DP3-C samozavírač vč. podkladního TI profilu, kování a povrchové úpravy - komaxit viz. výpis prvků</t>
  </si>
  <si>
    <t>2135791770</t>
  </si>
  <si>
    <t>333</t>
  </si>
  <si>
    <t>R-7679206</t>
  </si>
  <si>
    <t>O/06 - D+M hliníkových dveří 1400/2875mm 2kř., bezpeč. sklo, EW 30/DP3-C samozavírač vč. podkladního TI profilu, kování, madla, pískování a povrchové úpravy - komaxit viz. výpis prvků</t>
  </si>
  <si>
    <t>-678266351</t>
  </si>
  <si>
    <t>334</t>
  </si>
  <si>
    <t>R-7679207</t>
  </si>
  <si>
    <t>O/07 - D+M hliníkových dveří 1190/2875mm, bezpeč. sklo vč. podkladního TI profilu, kování, samozavírače, pískování a povrchové úpravy - komaxit viz. výpis prvků</t>
  </si>
  <si>
    <t>-85529169</t>
  </si>
  <si>
    <t>335</t>
  </si>
  <si>
    <t>R-7679208</t>
  </si>
  <si>
    <t>O/08 - D+M hliníkového okna 1750/1750mm otvíravé/výklopné+fix, izol. trojsklo, mléčné sklo vč. parapetu, kování a povrch. úpravy - komaxit viz. výpis prvků</t>
  </si>
  <si>
    <t>1014727430</t>
  </si>
  <si>
    <t>336</t>
  </si>
  <si>
    <t>R-7679209</t>
  </si>
  <si>
    <t>O/09 - D+M hliníkového okna 4100/3150mm otvíravé/výklopné+fix+fix, izol. trojsklo, bezpeč. sklo vč. pákového ovládání, parapetu, kování a povrch. úpravy - komaxit viz. výpis prvků</t>
  </si>
  <si>
    <t>-230939691</t>
  </si>
  <si>
    <t>337</t>
  </si>
  <si>
    <t>R-7679210</t>
  </si>
  <si>
    <t>O/10 - D+M hliníkových dveří 1200/3800mm a okna 3300/3150mm otvíravé/výklopné+fix, izol. trojsklo, bezpeč. sklo vč. pákového ovládání, parapetu, podkladního TI profilu, kování a povrch. úpravy - komaxit viz. výpis prvků</t>
  </si>
  <si>
    <t>-1713120152</t>
  </si>
  <si>
    <t>338</t>
  </si>
  <si>
    <t>R-7679211</t>
  </si>
  <si>
    <t>O/11 - D+M hliníkového okna 4100/2750mm otvíravé/výklopné+fix+fix, izol. trojsklo, bezpeč. sklo vč. pákového ovládání, parapetu, kování a povrch. úpravy - komaxit viz. výpis prvků</t>
  </si>
  <si>
    <t>1753217576</t>
  </si>
  <si>
    <t>339</t>
  </si>
  <si>
    <t>R-7679212</t>
  </si>
  <si>
    <t>O/12 - D+M hliníkových dveří 1000/3400mm a okna 3100/2750mm otvíravé/výklopné+fix, izol. trojsklo, bezpeč. sklo vč. pákového ovládání, parapetu, podkladního TI profilu, kování a povrch. úpravy - komaxit viz. výpis prvků</t>
  </si>
  <si>
    <t>-755780094</t>
  </si>
  <si>
    <t>340</t>
  </si>
  <si>
    <t>R-7679213</t>
  </si>
  <si>
    <t>O/13 - D+M hliníkových dveří 1000/3250mm a okna 3100/2600mm otvíravé/výklopné+fix, izol. trojsklo, bezpeč. sklo vč. pákového ovládání, parapetu, podkladního TI profilu, kování a povrch. úpravy - komaxit viz. výpis prvků</t>
  </si>
  <si>
    <t>1478232673</t>
  </si>
  <si>
    <t>341</t>
  </si>
  <si>
    <t>R-7679214</t>
  </si>
  <si>
    <t>O/14 - D+M hliníkových dveří 1400/2610mm a okna 725/2610mm fix, izol. trojsklo, bezpeč. sklo vč. podkladního TI profilu, madla, pískování, kování a povrch. úpravy - komaxit viz. výpis prvků</t>
  </si>
  <si>
    <t>1741565169</t>
  </si>
  <si>
    <t>342</t>
  </si>
  <si>
    <t>R-7679215</t>
  </si>
  <si>
    <t>O/15 - D+M plastového okna 1750/500mm 2xvýklopné, izol. trojsklo, mléčné sklo vč. pákového ovládání, parapetu, kování viz. výpis prvků</t>
  </si>
  <si>
    <t>-191180918</t>
  </si>
  <si>
    <t>343</t>
  </si>
  <si>
    <t>R-7679216</t>
  </si>
  <si>
    <t>O/16 - D+M plastových dveří 1000/2500mm izol. trojsklo, mléčné bezpeč. sklo vč. podkladního TI profilu, kování viz. výpis prvků</t>
  </si>
  <si>
    <t>-648716156</t>
  </si>
  <si>
    <t>344</t>
  </si>
  <si>
    <t>R-7679217</t>
  </si>
  <si>
    <t>O/17 - D+M plastového okna 1000/1250mm otvíravé/výklopné, izol. trojsklo vč. parapetu, kování viz. výpis prvků</t>
  </si>
  <si>
    <t>-1681400962</t>
  </si>
  <si>
    <t>345</t>
  </si>
  <si>
    <t>R-7679218</t>
  </si>
  <si>
    <t>O/18 - D+M plastového okna 1750/500mm 2xvýklopné, izol. trojsklo, mléčné sklo vč. pákového ovládání, parapetu, kování viz. výpis prvků</t>
  </si>
  <si>
    <t>-1374234168</t>
  </si>
  <si>
    <t>346</t>
  </si>
  <si>
    <t>R-7679219</t>
  </si>
  <si>
    <t>O/19 - D+M plastových dveří 1000/2350mm izol. trojsklo, mléčné bezpeč. sklo vč. podkladního TI profilu, kování viz. výpis prvků</t>
  </si>
  <si>
    <t>629206372</t>
  </si>
  <si>
    <t>347</t>
  </si>
  <si>
    <t>R-7679220</t>
  </si>
  <si>
    <t>O/20 - D+M plastového okna 1000/1250mm otvíravé/výklopné, izol. trojsklo vč. parapetu, kování viz. výpis prvků</t>
  </si>
  <si>
    <t>2104556926</t>
  </si>
  <si>
    <t>348</t>
  </si>
  <si>
    <t>R-7679221</t>
  </si>
  <si>
    <t>O/21 - D+M plastového 1750/500mm 2xvýklopné, izol. trojsklo, mléčné sklo vč. pákového ovládání, parapetu, kování viz. výpis prvků</t>
  </si>
  <si>
    <t>-534434766</t>
  </si>
  <si>
    <t>349</t>
  </si>
  <si>
    <t>R-7679222</t>
  </si>
  <si>
    <t>O/22 - D+M plastového 1000/2350mm izol. trojsklo, mléčné bezpeč. sklo vč. podkladního TI profilu, kování viz. výpis prvků</t>
  </si>
  <si>
    <t>495654265</t>
  </si>
  <si>
    <t>350</t>
  </si>
  <si>
    <t>R-7679223</t>
  </si>
  <si>
    <t>O/23 - D+M plastových dveří 1000/2540mm izol. trojsklo, mléčné bezpeč. sklo vč. podkladního TI profilu, kování viz. výpis prvků</t>
  </si>
  <si>
    <t>796246491</t>
  </si>
  <si>
    <t>351</t>
  </si>
  <si>
    <t>R-7679224</t>
  </si>
  <si>
    <t>O/24 - D+M plastového okna 2000/1750mm otvíravé+otvíravé/výklopné, izol. trojsklo vč. parapetu, kování viz. výpis prvků</t>
  </si>
  <si>
    <t>920090655</t>
  </si>
  <si>
    <t>352</t>
  </si>
  <si>
    <t>R-7679225</t>
  </si>
  <si>
    <t>O/25 - D+M plastového okna 1000/1750mm otvíravé/výklopné, izol. trojsklo vč. parapetu, kování viz. výpis prvků</t>
  </si>
  <si>
    <t>-447577957</t>
  </si>
  <si>
    <t>353</t>
  </si>
  <si>
    <t>R-7679226</t>
  </si>
  <si>
    <t>O/26 - D+M plastového 1500/1750mm otvíravé/výklopné+fix, izol. trojsklo vč. parapetu, kování viz. výpis prvků</t>
  </si>
  <si>
    <t>817239980</t>
  </si>
  <si>
    <t>354</t>
  </si>
  <si>
    <t>R-7679227</t>
  </si>
  <si>
    <t>O/27 - D+M hliníkového okna 1500/1875mm otvíravé/výklopné+fix, izol. trojsklo vč. parapetu, kování a povrch. úpravy - komaxit viz. výpis prvků</t>
  </si>
  <si>
    <t>407798353</t>
  </si>
  <si>
    <t>355</t>
  </si>
  <si>
    <t>R-7679228</t>
  </si>
  <si>
    <t>O/28 - D+M hliníkového okna 1500/1875mm otvíravé/výklopné+fix, izol. trojsklo vč. parapetu, kování a povrch. úpravy - komaxit viz. výpis prvků</t>
  </si>
  <si>
    <t>-1024613867</t>
  </si>
  <si>
    <t>356</t>
  </si>
  <si>
    <t>R-7679229</t>
  </si>
  <si>
    <t>O/29 - D+M hliníkového okna 1500/1875mm otvíravé/výklopné+fix, izol. trojsklo vč. parapetu, kování a povrch. úpravy - komaxit viz. výpis prvků</t>
  </si>
  <si>
    <t>839691572</t>
  </si>
  <si>
    <t>357</t>
  </si>
  <si>
    <t>R-7679230</t>
  </si>
  <si>
    <t>O/30 - D+M hliníkového okna 1750/1875mm otvíravé/výklopné+fix, izol. trojsklo vč. parapetu, kování a povrch. úpravy - komaxit viz. výpis prvků</t>
  </si>
  <si>
    <t>931502325</t>
  </si>
  <si>
    <t>358</t>
  </si>
  <si>
    <t>R-7679231</t>
  </si>
  <si>
    <t>O/31 - D+M hliníkového okna 615/2875mm fix, izol. trojsklo, mléčné bezpeč. sklo, EI 30/DP1 vč. podkladního TI profilu a povrch. úpravy - komaxit viz. výpis prvků</t>
  </si>
  <si>
    <t>-1718809759</t>
  </si>
  <si>
    <t>359</t>
  </si>
  <si>
    <t>R-7679232</t>
  </si>
  <si>
    <t>O/32 - D+M hliníkového okna 615/2875mm výklopné, izol. trojsklo, bezpeč. sklo, akustická větrací štěrbina vč. podkladního TI profilu a povrch. úpravy - komaxit viz. výpis prvků</t>
  </si>
  <si>
    <t>1448203392</t>
  </si>
  <si>
    <t>360</t>
  </si>
  <si>
    <t>R-7679233</t>
  </si>
  <si>
    <t>O/33 - D+M hliníkového okna 1750/1875mm otvíravé/výklopné+fix, izol. trojsklo, akust. větrací štěrbina vč. parapetu, kování a povrch. úpravy - komaxit viz. výpis prvků</t>
  </si>
  <si>
    <t>158924927</t>
  </si>
  <si>
    <t>361</t>
  </si>
  <si>
    <t>R-7679234</t>
  </si>
  <si>
    <t>O/34 - D+M hliníkového okna 4100/2000mm otvíravé/výklopné+fix, izol. trojsklo vč. parapetu, kování a povrch. úpravy - komaxit viz. výpis prvků</t>
  </si>
  <si>
    <t>-968209255</t>
  </si>
  <si>
    <t>362</t>
  </si>
  <si>
    <t>R-7679235</t>
  </si>
  <si>
    <t>O/35 - D+M hliníkového okna 4100/2000mm otvíravé/výklopné+fix, izol. trojsklo vč. parapetu, kování a povrch. úpravy - komaxit viz. výpis prvků</t>
  </si>
  <si>
    <t>784115763</t>
  </si>
  <si>
    <t>363</t>
  </si>
  <si>
    <t>R-7679236</t>
  </si>
  <si>
    <t>O/36 - D+M hliníkového okna 4100/2000mm otvíravé/výklopné+fix, izol. trojsklo vč. parapetu, kování a povrch. úpravy - komaxit viz. výpis prvků</t>
  </si>
  <si>
    <t>1587588035</t>
  </si>
  <si>
    <t>364</t>
  </si>
  <si>
    <t>R-7679237</t>
  </si>
  <si>
    <t>O/37 - D+M hliníkového okna 4100/2000mm otvíravé/výklopné+fix, izol. trojsklo vč. parapetu, kování a povrch. úpravy - komaxit viz. výpis prvků</t>
  </si>
  <si>
    <t>-1208703197</t>
  </si>
  <si>
    <t>365</t>
  </si>
  <si>
    <t>R-7679238</t>
  </si>
  <si>
    <t>O/38 - D+M hliníkového okna 4100/2000mm otvíravé/výklopné+fix, izol. trojsklo vč. parapetu, kování a povrch. úpravy - komaxit viz. výpis prvků</t>
  </si>
  <si>
    <t>-1083182333</t>
  </si>
  <si>
    <t>366</t>
  </si>
  <si>
    <t>R-7679239</t>
  </si>
  <si>
    <t>O/39 - D+M hliníkového okna 2125/3000mm výklopné+fix, izol. trojsklo, bezpeč. sklo vč. podkladního TI profilu, kování a povrch. úpravy - komaxit viz. výpis prvků</t>
  </si>
  <si>
    <t>648485497</t>
  </si>
  <si>
    <t>367</t>
  </si>
  <si>
    <t>R-7679240</t>
  </si>
  <si>
    <t>O/40 - D+M plastového okna 1000/1750mm otvíravé/výklopné, izol. trojsklo vč. parapetu, kování viz. výpis prvků</t>
  </si>
  <si>
    <t>484015256</t>
  </si>
  <si>
    <t>368</t>
  </si>
  <si>
    <t>R-7679241</t>
  </si>
  <si>
    <t>O/41 - D+M plastového 1000/1750mm otvíravé/výklopné, izol. trojsklo vč. parapetu, kování viz. výpis prvků</t>
  </si>
  <si>
    <t>1237659104</t>
  </si>
  <si>
    <t>R-7679242</t>
  </si>
  <si>
    <t>O/42 - D+M plastového okna 1000/1750mm otvíravé/výklopné, izol. trojsklo vč. parapetu, kování viz. výpis prvků</t>
  </si>
  <si>
    <t>1083680061</t>
  </si>
  <si>
    <t>370</t>
  </si>
  <si>
    <t>R-7679243</t>
  </si>
  <si>
    <t>O/43 - D+M plastového okna 1000/1750mm otvíravé/výklopné, izol. trojsklo vč. parapetu, kování viz. výpis prvků</t>
  </si>
  <si>
    <t>1958493164</t>
  </si>
  <si>
    <t>371</t>
  </si>
  <si>
    <t>R-7679244</t>
  </si>
  <si>
    <t>O/44 - D+M plastového okna 1000/1750mm otvíravé/výklopné, izol. trojsklo vč. parapetu, kování viz. výpis prvků</t>
  </si>
  <si>
    <t>-1082386522</t>
  </si>
  <si>
    <t>372</t>
  </si>
  <si>
    <t>R-7679245</t>
  </si>
  <si>
    <t>O/45 - D+M plastového okna 1000/1850mm otvíravé/výklopné, izol. trojsklo vč. parapetu, kování viz výpis prvků</t>
  </si>
  <si>
    <t>316232555</t>
  </si>
  <si>
    <t>373</t>
  </si>
  <si>
    <t>R-7679246</t>
  </si>
  <si>
    <t>O/46 - D+M plastového okna 1000/1850mm otvíravé/výklopné, izol. trojsklo, mléčné sklo vč. parapetu, kování viz. výpis prvků</t>
  </si>
  <si>
    <t>1058243906</t>
  </si>
  <si>
    <t>374</t>
  </si>
  <si>
    <t>R-7679247</t>
  </si>
  <si>
    <t>O/47 - D+M plastového okna 1000/1850mm otvíravé/výklopné, izol. trojsklo, mléčné sklo vč. parapetu, kování viz. výpis prvků</t>
  </si>
  <si>
    <t>-1831052680</t>
  </si>
  <si>
    <t>375</t>
  </si>
  <si>
    <t>R-7679248</t>
  </si>
  <si>
    <t>O/48 - D+M plastového okna 1000/1850mm otvíravé/výklopné, izol. trojsklo vč. parapetu, kování viz. výpis prvků</t>
  </si>
  <si>
    <t>1413191723</t>
  </si>
  <si>
    <t>376</t>
  </si>
  <si>
    <t>R-7679249</t>
  </si>
  <si>
    <t>O/49 - D+M plastového okna 1500/1875mm otvíravé/výklopné+fix, izol. trojsklo vč. parapetu, kování viz. výpis prvků</t>
  </si>
  <si>
    <t>1365311632</t>
  </si>
  <si>
    <t>377</t>
  </si>
  <si>
    <t>R-7679250</t>
  </si>
  <si>
    <t>O/50 - D+M plastového okna 1500/1875mm otvíravé/výklopné+fix, izol. trojsklo vč. parapetu, kování viz. výpis prvků</t>
  </si>
  <si>
    <t>2084343221</t>
  </si>
  <si>
    <t>378</t>
  </si>
  <si>
    <t>R-7679251</t>
  </si>
  <si>
    <t>O/51 - D+M plochého kruhového světlíku pr. 1500mm fix, izol. trojsklo vč. TI manžety viz. výpis prvků</t>
  </si>
  <si>
    <t>-1634888935</t>
  </si>
  <si>
    <t>379</t>
  </si>
  <si>
    <t>R-7679252</t>
  </si>
  <si>
    <t>O/52 - D+M výlezu na střechu 1000/1000mm izol. dvojsklo vč. TI manžety, kování a povrchové úpravy viz. výpis prvků</t>
  </si>
  <si>
    <t>-770935340</t>
  </si>
  <si>
    <t>762</t>
  </si>
  <si>
    <t>Konstrukce tesařské</t>
  </si>
  <si>
    <t>380</t>
  </si>
  <si>
    <t>762361322(R)</t>
  </si>
  <si>
    <t>Konstrukční vrstva pod klempířské prvky pro oplechování horních ploch zdí a nadezdívek (atik) z překližky šroubovaných do podkladu, tloušťky desky 22 mm vč. podkladních hranolků</t>
  </si>
  <si>
    <t>-1289801522</t>
  </si>
  <si>
    <t>(8,75+4,62+7,745+5,26+8,34+8,82+8,855+3,73+1,8)*0,54</t>
  </si>
  <si>
    <t>(7,345+1,01*2)*0,54</t>
  </si>
  <si>
    <t>(8,75+26,965+3,57+3,565+2,655+3,295+4,595+1+3,185+3,8+1,91+9,175+9,23)*0,54</t>
  </si>
  <si>
    <t>(0,985+26,955+1,005)*0,54</t>
  </si>
  <si>
    <t>381</t>
  </si>
  <si>
    <t>998762202</t>
  </si>
  <si>
    <t>Přesun hmot pro konstrukce tesařské stanovený procentní sazbou (%) z ceny vodorovná dopravní vzdálenost do 50 m v objektech výšky přes 6 do 12 m</t>
  </si>
  <si>
    <t>2003166000</t>
  </si>
  <si>
    <t>https://podminky.urs.cz/item/CS_URS_2023_02/998762202</t>
  </si>
  <si>
    <t>763</t>
  </si>
  <si>
    <t>Konstrukce suché výstavby</t>
  </si>
  <si>
    <t>382</t>
  </si>
  <si>
    <t>763111360</t>
  </si>
  <si>
    <t>Příčka ze sádrokartonových desek s nosnou konstrukcí z jednoduchých ocelových profilů UW, CW jednoduše opláštěná deskou akustickou tl. 12,5 mm s izolací, EI 45, příčka tl. 75 mm, profil 50, Rw do 47 dB</t>
  </si>
  <si>
    <t>1878107407</t>
  </si>
  <si>
    <t>https://podminky.urs.cz/item/CS_URS_2023_02/763111360</t>
  </si>
  <si>
    <t>" SO01 - II n.p. - m.č.214"</t>
  </si>
  <si>
    <t>(2,15+0,575)*3,25</t>
  </si>
  <si>
    <t>383</t>
  </si>
  <si>
    <t>763111362</t>
  </si>
  <si>
    <t>Příčka ze sádrokartonových desek s nosnou konstrukcí z jednoduchých ocelových profilů UW, CW jednoduše opláštěná deskou akustickou tl. 12,5 mm s izolací, EI 45, příčka tl. 125 mm, profil 100, Rw do 54 dB</t>
  </si>
  <si>
    <t>44462387</t>
  </si>
  <si>
    <t>https://podminky.urs.cz/item/CS_URS_2023_02/763111362</t>
  </si>
  <si>
    <t>" SO01 - II n.p. - m.č.215-213, 214-216 "</t>
  </si>
  <si>
    <t>(3,375+3,505)*3,25</t>
  </si>
  <si>
    <t>384</t>
  </si>
  <si>
    <t>763112318</t>
  </si>
  <si>
    <t>Příčka mezibytová ze sádrokartonových desek s nosnou konstrukcí ze zdvojených ocelových profilů UW, CW dvojitě opláštěná deskami standardními A tl. 2 x 12,5 mm s dvojitou izolací, EI 60, příčka tl. 255 mm, profil 100, Rw do 65 dB</t>
  </si>
  <si>
    <t>-912089969</t>
  </si>
  <si>
    <t>https://podminky.urs.cz/item/CS_URS_2023_02/763112318</t>
  </si>
  <si>
    <t>" SO01 - II n.p. - m.č.211-213 "</t>
  </si>
  <si>
    <t>3,375*3,25</t>
  </si>
  <si>
    <t>385</t>
  </si>
  <si>
    <t>763131411</t>
  </si>
  <si>
    <t>Podhled ze sádrokartonových desek dvouvrstvá zavěšená spodní konstrukce z ocelových profilů CD, UD jednoduše opláštěná deskou standardní A, tl. 12,5 mm, bez izolace</t>
  </si>
  <si>
    <t>-1446808900</t>
  </si>
  <si>
    <t>https://podminky.urs.cz/item/CS_URS_2023_02/763131411</t>
  </si>
  <si>
    <t>" m.č. 109 "</t>
  </si>
  <si>
    <t>11,52-(3,2+2,2)/2*2,1-2,2*1/2</t>
  </si>
  <si>
    <t xml:space="preserve"> " m.č.202,204,205,206,212 "</t>
  </si>
  <si>
    <t>3,97+10,44+15,65+10,51+6,88</t>
  </si>
  <si>
    <t>" m.č. 211,213,214,215,216 "</t>
  </si>
  <si>
    <t>12,86-1,8*2,4</t>
  </si>
  <si>
    <t>14,12-3*2,4</t>
  </si>
  <si>
    <t>12,3-2,4*2,4</t>
  </si>
  <si>
    <t>13,1-3*2,4</t>
  </si>
  <si>
    <t>13,49-3*2,4</t>
  </si>
  <si>
    <t>" m.č. 120,124,128"</t>
  </si>
  <si>
    <t>62,46-(4,7+4,3)/2*8,7</t>
  </si>
  <si>
    <t>56,24-(4+3,5)/2*8,8</t>
  </si>
  <si>
    <t>20,47-3,75*2,4</t>
  </si>
  <si>
    <t>" SO 02 II n.p.</t>
  </si>
  <si>
    <t>" m.č. 228,230,231,232,233 "</t>
  </si>
  <si>
    <t>52,27-4,2*1,8-3,6*4,2</t>
  </si>
  <si>
    <t>30,21-1,2*3,9-3,3*3,6</t>
  </si>
  <si>
    <t>29,11-3,6*4,8</t>
  </si>
  <si>
    <t>18,71-2,4*3,6</t>
  </si>
  <si>
    <t>25,14-3,6*3,6</t>
  </si>
  <si>
    <t>386</t>
  </si>
  <si>
    <t>763131451</t>
  </si>
  <si>
    <t>Podhled ze sádrokartonových desek dvouvrstvá zavěšená spodní konstrukce z ocelových profilů CD, UD jednoduše opláštěná deskou impregnovanou H2, tl. 12,5 mm, bez izolace</t>
  </si>
  <si>
    <t>1537813431</t>
  </si>
  <si>
    <t>https://podminky.urs.cz/item/CS_URS_2023_02/763131451</t>
  </si>
  <si>
    <t>" m.č.103-107 "</t>
  </si>
  <si>
    <t>3,45+3,6+3,08+1,89+1,4</t>
  </si>
  <si>
    <t>" m.č.203,208,209,210 "</t>
  </si>
  <si>
    <t>5,47+1,95+1,53+1,66</t>
  </si>
  <si>
    <t>" m.č. 219,220-223,225-227 "</t>
  </si>
  <si>
    <t>4,09+2,24+3,83+1,99+2,07+4,21+1,26+1,18</t>
  </si>
  <si>
    <t>387</t>
  </si>
  <si>
    <t>763164532</t>
  </si>
  <si>
    <t>Obklad konstrukcí sádrokartonovými deskami včetně ochranných úhelníků ve tvaru L rozvinuté šíře přes 0,4 do 0,8 m, opláštěný deskou standardní A, tl. 15 mm</t>
  </si>
  <si>
    <t>215413537</t>
  </si>
  <si>
    <t>https://podminky.urs.cz/item/CS_URS_2023_02/763164532</t>
  </si>
  <si>
    <t>" SO 02. I.n.p. m.č.234 "</t>
  </si>
  <si>
    <t>1,2+1,8+1,2</t>
  </si>
  <si>
    <t>388</t>
  </si>
  <si>
    <t>763164636</t>
  </si>
  <si>
    <t>Obklad konstrukcí sádrokartonovými deskami včetně ochranných úhelníků ve tvaru U rozvinuté šíře přes 0,6 do 1,2 m, opláštěný deskou protipožární DF, tl. 15 mm</t>
  </si>
  <si>
    <t>370705111</t>
  </si>
  <si>
    <t>https://podminky.urs.cz/item/CS_URS_2023_02/763164636</t>
  </si>
  <si>
    <t>" SO 01, I n.p. - trafostanice "</t>
  </si>
  <si>
    <t>2,51</t>
  </si>
  <si>
    <t>389</t>
  </si>
  <si>
    <t>763172322</t>
  </si>
  <si>
    <t>Montáž dvířek pro konstrukce ze sádrokartonových desek revizních jednoplášťových pro příčky a předsazené stěny velikost (šxv) 300 x 300 mm</t>
  </si>
  <si>
    <t>-1377200594</t>
  </si>
  <si>
    <t>https://podminky.urs.cz/item/CS_URS_2023_02/763172322</t>
  </si>
  <si>
    <t>" SO 01, I n.p. m.č.107 "</t>
  </si>
  <si>
    <t>" SO 01,II n.p. m.č.203,209 "</t>
  </si>
  <si>
    <t>1+1</t>
  </si>
  <si>
    <t>" dtto, m.č.211,213,214,215,216 "</t>
  </si>
  <si>
    <t>" SO 02, II n.p. m.č.228,231,232,233 "</t>
  </si>
  <si>
    <t>2+1+1+1</t>
  </si>
  <si>
    <t>390</t>
  </si>
  <si>
    <t>59001(R)</t>
  </si>
  <si>
    <t>revizní dvířka do SDK 300/300mm</t>
  </si>
  <si>
    <t>-555632499</t>
  </si>
  <si>
    <t>391</t>
  </si>
  <si>
    <t>763901(R)</t>
  </si>
  <si>
    <t xml:space="preserve">systémový kazetový podhled se skrytou vynášecí konstrukcí </t>
  </si>
  <si>
    <t>1388106265</t>
  </si>
  <si>
    <t>" m.č.110,111,112,115,117,118 "</t>
  </si>
  <si>
    <t>6,72+14,89+8,4+7,51+15,8+9,97</t>
  </si>
  <si>
    <t>" m.č.207,211,213,214,215,216 "</t>
  </si>
  <si>
    <t>6,17+1,8*2,4+3*2,4*3+2,4*2,4</t>
  </si>
  <si>
    <t>" m.č.121,125 "</t>
  </si>
  <si>
    <t>4,66+5,35</t>
  </si>
  <si>
    <t>" m.č.228,230,231,232,233,234,235"</t>
  </si>
  <si>
    <t>2,8*4,2+3,6*4,2</t>
  </si>
  <si>
    <t>1,2*3,9+3,6*3,3</t>
  </si>
  <si>
    <t>3,6*4,8</t>
  </si>
  <si>
    <t>2,4*3,6</t>
  </si>
  <si>
    <t>3,6*3,6</t>
  </si>
  <si>
    <t>7,41</t>
  </si>
  <si>
    <t>7,81</t>
  </si>
  <si>
    <t>392</t>
  </si>
  <si>
    <t>763902(R)</t>
  </si>
  <si>
    <t>systémový kazetový podhled s přiznanou vynášecí konstrukcí do vlhkého prostředí</t>
  </si>
  <si>
    <t>872371213</t>
  </si>
  <si>
    <t xml:space="preserve">" SO 01 - I n.p. " </t>
  </si>
  <si>
    <t>" m.č.108,113,114 "</t>
  </si>
  <si>
    <t>1,45+2,52+1,35</t>
  </si>
  <si>
    <t>" SO 01 II n.p. , m.č.217 "</t>
  </si>
  <si>
    <t>2,54</t>
  </si>
  <si>
    <t>" SO02 I n.p. "</t>
  </si>
  <si>
    <t>" m.č.122,123,126,127,130,131 "</t>
  </si>
  <si>
    <t>2,31+2+1,92+1,52+1,79+1,43</t>
  </si>
  <si>
    <t>" SO 01 - II n.p. m.č.224 "</t>
  </si>
  <si>
    <t>1,8</t>
  </si>
  <si>
    <t>393</t>
  </si>
  <si>
    <t>763903(R)</t>
  </si>
  <si>
    <t>systémový SDK podhled plný, akustický, děrovaný - viz výkr. 121</t>
  </si>
  <si>
    <t>-1772879665</t>
  </si>
  <si>
    <t>" m.č.109 "</t>
  </si>
  <si>
    <t>(3,2+2,2)/2*2,1</t>
  </si>
  <si>
    <t>2,2*1/2</t>
  </si>
  <si>
    <t>" m.č.201 "</t>
  </si>
  <si>
    <t>23,28</t>
  </si>
  <si>
    <t>23,62+15,03</t>
  </si>
  <si>
    <t>394</t>
  </si>
  <si>
    <t>998763402</t>
  </si>
  <si>
    <t>Přesun hmot pro konstrukce montované z desek stanovený procentní sazbou (%) z ceny vodorovná dopravní vzdálenost do 50 m v objektech výšky přes 6 do 12 m</t>
  </si>
  <si>
    <t>-1253521946</t>
  </si>
  <si>
    <t>https://podminky.urs.cz/item/CS_URS_2023_02/998763402</t>
  </si>
  <si>
    <t>764</t>
  </si>
  <si>
    <t>Konstrukce klempířské</t>
  </si>
  <si>
    <t>395</t>
  </si>
  <si>
    <t>764011620</t>
  </si>
  <si>
    <t>Dilatační lišta z pozinkovaného plechu s povrchovou úpravou připojovací, včetně tmelení rš 80 mm</t>
  </si>
  <si>
    <t>-1578544791</t>
  </si>
  <si>
    <t>https://podminky.urs.cz/item/CS_URS_2023_02/764011620</t>
  </si>
  <si>
    <t>"K/36, K/40"</t>
  </si>
  <si>
    <t>6+45,3</t>
  </si>
  <si>
    <t>396</t>
  </si>
  <si>
    <t>764214607(R)</t>
  </si>
  <si>
    <t>Oplechování horních ploch a atik vč. rohů z Pz s povrch úpravou mechanicky kotvené rš 670 mm</t>
  </si>
  <si>
    <t>696395339</t>
  </si>
  <si>
    <t>"K/41 + K/42"</t>
  </si>
  <si>
    <t>15,7+15,7</t>
  </si>
  <si>
    <t>397</t>
  </si>
  <si>
    <t>764214611(R)</t>
  </si>
  <si>
    <t>Oplechování horních ploch a atik vč. rohů z Pz s povrch úpravou mechanicky kotvené rš přes 800 mm</t>
  </si>
  <si>
    <t>1945597765</t>
  </si>
  <si>
    <t>"K/32 - K/35, K/37, K/38"</t>
  </si>
  <si>
    <t>0,89*(30,4+80+10,2+52)</t>
  </si>
  <si>
    <t>0,865*7,4</t>
  </si>
  <si>
    <t>0,99*1,1</t>
  </si>
  <si>
    <t>398</t>
  </si>
  <si>
    <t>764216602</t>
  </si>
  <si>
    <t>Oplechování parapetů z pozinkovaného plechu s povrchovou úpravou rovných mechanicky kotvené, bez rohů rš 200 mm</t>
  </si>
  <si>
    <t>920764032</t>
  </si>
  <si>
    <t>https://podminky.urs.cz/item/CS_URS_2023_02/764216602</t>
  </si>
  <si>
    <t>"K/01"</t>
  </si>
  <si>
    <t>5*0,75</t>
  </si>
  <si>
    <t>399</t>
  </si>
  <si>
    <t>764216604</t>
  </si>
  <si>
    <t>Oplechování parapetů z pozinkovaného plechu s povrchovou úpravou rovných mechanicky kotvené, bez rohů rš 330 mm</t>
  </si>
  <si>
    <t>-2091701562</t>
  </si>
  <si>
    <t>https://podminky.urs.cz/item/CS_URS_2023_02/764216604</t>
  </si>
  <si>
    <t>"K/02 - K/21"</t>
  </si>
  <si>
    <t>1,5+1+2+1,75+1+1,75+1+1,75+1,5+1,5</t>
  </si>
  <si>
    <t>1+1+1+1+1+1+1+1+1</t>
  </si>
  <si>
    <t>400</t>
  </si>
  <si>
    <t>764218611</t>
  </si>
  <si>
    <t>Oplechování říms a ozdobných prvků z pozinkovaného plechu s povrchovou úpravou rovných, bez rohů mechanicky kotvené přes rš 670 mm</t>
  </si>
  <si>
    <t>-103388666</t>
  </si>
  <si>
    <t>https://podminky.urs.cz/item/CS_URS_2023_02/764218611</t>
  </si>
  <si>
    <t>"K/39"</t>
  </si>
  <si>
    <t>0,99*9,7</t>
  </si>
  <si>
    <t>401</t>
  </si>
  <si>
    <t>764518623</t>
  </si>
  <si>
    <t>Svod z pozinkovaného plechu s upraveným povrchem včetně objímek, kolen a odskoků kruhový, průměru 120 mm</t>
  </si>
  <si>
    <t>-1101573022</t>
  </si>
  <si>
    <t>https://podminky.urs.cz/item/CS_URS_2023_02/764518623</t>
  </si>
  <si>
    <t>"K/22 - K/26"</t>
  </si>
  <si>
    <t>6,915+6,595+8,06+7,76+7,645</t>
  </si>
  <si>
    <t>402</t>
  </si>
  <si>
    <t>R-7649101</t>
  </si>
  <si>
    <t>K/27 - K/31 - D+M zaatikového kotlíku 220/220/330mm pro svod pr. 120mm, lakovaný pozink vč. kotevních prvků viz. výpis prvků</t>
  </si>
  <si>
    <t>463833504</t>
  </si>
  <si>
    <t>403</t>
  </si>
  <si>
    <t>998764202</t>
  </si>
  <si>
    <t>Přesun hmot pro konstrukce klempířské stanovený procentní sazbou (%) z ceny vodorovná dopravní vzdálenost do 50 m v objektech výšky přes 6 do 12 m</t>
  </si>
  <si>
    <t>-1633066873</t>
  </si>
  <si>
    <t>https://podminky.urs.cz/item/CS_URS_2023_02/998764202</t>
  </si>
  <si>
    <t>766</t>
  </si>
  <si>
    <t>Konstrukce truhlářské</t>
  </si>
  <si>
    <t>404</t>
  </si>
  <si>
    <t>R-7669101</t>
  </si>
  <si>
    <t>Tr/01 - D+M obklad z masivních tepelně opracovaných hoblovaných borovicových fošen 26x92mm vč. podkladního pozink. jeklu 20x30mm, skrytého kotvení a povrchové úpravy viz. výpis prvků</t>
  </si>
  <si>
    <t>-1595066426</t>
  </si>
  <si>
    <t>0,54*2,8</t>
  </si>
  <si>
    <t>405</t>
  </si>
  <si>
    <t>R-7669105</t>
  </si>
  <si>
    <t>Tr/05 - D+M kuchyňky dl. 1,05m vč. dolních a horních skříněk+úchytky, prac. desky, dřezu+baterie+odpad a odpadkového koše viz. výpis prvků</t>
  </si>
  <si>
    <t>1350229551</t>
  </si>
  <si>
    <t>406</t>
  </si>
  <si>
    <t>R-7669106</t>
  </si>
  <si>
    <t>Tr/06 - D+M kuchyňky dl. 1,28m vč. dolních a horních skříněk+úchytky, prac. desky, dřezu+baterie+odpad a odpadkového koše viz. výpis prvků</t>
  </si>
  <si>
    <t>2119600141</t>
  </si>
  <si>
    <t>407</t>
  </si>
  <si>
    <t>R-7669107</t>
  </si>
  <si>
    <t>Tr/07 - D+M kuchyňky dl. 3,07m vč. dolních a horních skříněk+úchytky, prac. desky, dřezu+baterie+odpad, varné desky, lednice, mikrovlnky, led pásku a odpadkového koše viz. výpis prvků</t>
  </si>
  <si>
    <t>2127627475</t>
  </si>
  <si>
    <t>408</t>
  </si>
  <si>
    <t>R-7669108</t>
  </si>
  <si>
    <t>Tr/08 - D+M kuchyňky dl. 1,2+1,995m vč. dolních a horních skříněk+úchytky, prac. desky, dřezu+baterie+odpad, varné desky, digestoře, lednice, mikrovlnky, led pásku a odpadkového koše viz. výpis prvků</t>
  </si>
  <si>
    <t>193301428</t>
  </si>
  <si>
    <t>R-7669109</t>
  </si>
  <si>
    <t>Tr/09 - Tr/13 - D+M kuchyňky dl. 1,2m vč. dolních skříněk+úchytky, prac. desky, dřezu+baterie+odpad a odpadkového koše viz. výpis prvků</t>
  </si>
  <si>
    <t>1189794201</t>
  </si>
  <si>
    <t>410</t>
  </si>
  <si>
    <t>R-7669114</t>
  </si>
  <si>
    <t>Tr/14 - D+M masivního obkladu horní hrany zděného zábradlí, dub tl. 30mm, š. 149mm viz. výpis prvků</t>
  </si>
  <si>
    <t>613763062</t>
  </si>
  <si>
    <t>411</t>
  </si>
  <si>
    <t>R-7669201</t>
  </si>
  <si>
    <t>D/01 - D+M vnitřních dveří plných 900/1970mm , EW45/DP1-C - samozavírač, vč. ocel. PO zárubně tl. stěny 115mm, kování a povrchové úpravy viz. výpis prvků</t>
  </si>
  <si>
    <t>1044950666</t>
  </si>
  <si>
    <t>412</t>
  </si>
  <si>
    <t>R-7669202</t>
  </si>
  <si>
    <t>D/02 - D+M vnitřních dveří plných 900/1970mm , EW45/DP1-C samozavírač, vč. ocel. PO zárubně tl. stěny 115mm, kování a povrchové úpravy viz. výpis prvků</t>
  </si>
  <si>
    <t>-1119072980</t>
  </si>
  <si>
    <t>413</t>
  </si>
  <si>
    <t>R-7669203</t>
  </si>
  <si>
    <t>D/03 - D+M vnitřních dveří plných 900/1970mm, EW30/DP1-C samozavírač, vč. ocel. PO zárubně tl. stěny 115mm, kování a povrchové úpravy viz. výpis prvků</t>
  </si>
  <si>
    <t>-1836747517</t>
  </si>
  <si>
    <t>414</t>
  </si>
  <si>
    <t>R-7669204</t>
  </si>
  <si>
    <t>D/04 - D+M vnitřních dveří plných 900/1970mm, EW45/DP1-C samozavírač, vč. ocel. PO zárubně tl. stěny 115mm, kování a povrchové úpravy viz. výpis prvků</t>
  </si>
  <si>
    <t>694764073</t>
  </si>
  <si>
    <t>415</t>
  </si>
  <si>
    <t>R-7669205</t>
  </si>
  <si>
    <t>D/05 - D+M vnitřních dveří plných 900/1970mm, EW45/DP1-C samozavírač, vč. ocel. PO zárubně tl. stěny 115mm, kování a povrchové úpravy viz. výpis prvků</t>
  </si>
  <si>
    <t>-1158048074</t>
  </si>
  <si>
    <t>416</t>
  </si>
  <si>
    <t>R-7669207</t>
  </si>
  <si>
    <t>D/07 - D+M vnitřních dveří plných 900/2100mm HPL laminát, EW15/DP3-C vč. ocel. zárubně tl. stěny 115mm, kování a povrchové úpravy viz. výpis prvků</t>
  </si>
  <si>
    <t>388288510</t>
  </si>
  <si>
    <t>417</t>
  </si>
  <si>
    <t>R-7669208</t>
  </si>
  <si>
    <t>D/08 - D+M vnitřních dveří plných 800/2100mm HPL laminát vč. ocel. zárubně tl. stěny 115mm, kování a povrchové úpravy viz. výpis prvků</t>
  </si>
  <si>
    <t>2041740202</t>
  </si>
  <si>
    <t>418</t>
  </si>
  <si>
    <t>R-7669209</t>
  </si>
  <si>
    <t>D/09 - D+M vnitřních dveří plných 700/2100mm HPL laminát vč. ocel. zárubně tl. stěny 115mm, kování a povrchové úpravy viz. výpis prvků</t>
  </si>
  <si>
    <t>1088929292</t>
  </si>
  <si>
    <t>419</t>
  </si>
  <si>
    <t>R-7669210</t>
  </si>
  <si>
    <t>D/10 - D+M vnitřních dveří plných 700/2100mm HPL laminát vč. ocel. zárubně tl. stěny 115mm, kování a povrchové úpravy viz. výpis prvků</t>
  </si>
  <si>
    <t>-1314178696</t>
  </si>
  <si>
    <t>R-7669211</t>
  </si>
  <si>
    <t>D/11 - D+M vnitřních dveří plných 800/2100mm HPL laminát vč. ocel. zárubně tl. stěny 115mm, kování a povrchové úpravy viz. výpis prvků</t>
  </si>
  <si>
    <t>-1149354003</t>
  </si>
  <si>
    <t>421</t>
  </si>
  <si>
    <t>R-7669212</t>
  </si>
  <si>
    <t>D/12 - D+M vnitřních dveří plných 700/2100mm HPL laminát vč. ocel. zárubně tl. stěny 115mm, kování a povrchové úpravy viz. výpis prvků</t>
  </si>
  <si>
    <t>296291142</t>
  </si>
  <si>
    <t>422</t>
  </si>
  <si>
    <t>R-7669213</t>
  </si>
  <si>
    <t>D/13 - D+M vnitřních dveří plných 700/2100mm HPL laminát vč. ocel. zárubně tl. stěny 115mm, kování a povrchové úpravy viz. výpis prvků</t>
  </si>
  <si>
    <t>1289293155</t>
  </si>
  <si>
    <t>423</t>
  </si>
  <si>
    <t>R-7669214</t>
  </si>
  <si>
    <t>D/14 - D+M vnitřních dveří plných 800/2100mm HPL laminát vč. ocel. zárubně tl. stěny 115mm, kování a povrchové úpravy viz. výpis prvků</t>
  </si>
  <si>
    <t>-1805113719</t>
  </si>
  <si>
    <t>424</t>
  </si>
  <si>
    <t>R-7669215</t>
  </si>
  <si>
    <t>D/15 - D+M vnitřních dveří plných 700/2100mm HPL laminát vč. ocel. zárubně tl. stěny 115mm, kování a povrchové úpravy viz. výpis prvků</t>
  </si>
  <si>
    <t>-1034260392</t>
  </si>
  <si>
    <t>425</t>
  </si>
  <si>
    <t>R-7669216</t>
  </si>
  <si>
    <t>D/16 - D+M vnitřních dveří plných 700/2100mm HPL laminát vč. ocel. zárubně tl. stěny 115mm, kování a povrchové úpravy viz. výpis prvků</t>
  </si>
  <si>
    <t>1165553388</t>
  </si>
  <si>
    <t>426</t>
  </si>
  <si>
    <t>R-7669217</t>
  </si>
  <si>
    <t>D/17 - D+M vnitřních dveří plných 800/2100mm HPL laminát vč. ocel. zárubně tl. stěny 115mm, madla, kování a povrchové úpravy viz. výpis prvků</t>
  </si>
  <si>
    <t>1558697541</t>
  </si>
  <si>
    <t>427</t>
  </si>
  <si>
    <t>R-7669218</t>
  </si>
  <si>
    <t>D/18 - D+M vnitřních dveří plných 800/2100mm HPL laminát vč. ocel. zárubně tl. stěny 115mm, kování a povrchové úpravy viz. výpis prvků</t>
  </si>
  <si>
    <t>-411851793</t>
  </si>
  <si>
    <t>428</t>
  </si>
  <si>
    <t>R-7669219</t>
  </si>
  <si>
    <t>D/19 - D+M vnitřních dveří plných 700/2100mm HPL laminát vč. ocel. zárubně tl. stěny 115mm, kování a povrchové úpravy viz. výpis prvků</t>
  </si>
  <si>
    <t>-1309602722</t>
  </si>
  <si>
    <t>R-7669220</t>
  </si>
  <si>
    <t>D/20 - D+M vnitřních dveří plných 700/2100mm HPL laminát vč. ocel. zárubně tl. stěny 115mm, kování a povrchové úpravy viz. výpis prvků</t>
  </si>
  <si>
    <t>1723541409</t>
  </si>
  <si>
    <t>430</t>
  </si>
  <si>
    <t>R-7669221</t>
  </si>
  <si>
    <t>D/21 - D+M vnitřních dveří plných 700/2100mm HPL laminát vč. ocel. zárubně tl. stěny 115mm, kování a povrchové úpravy viz. výpis prvků</t>
  </si>
  <si>
    <t>1993367832</t>
  </si>
  <si>
    <t>431</t>
  </si>
  <si>
    <t>R-7669222</t>
  </si>
  <si>
    <t>D/22 - D+M vnitřních dveří plných 700/2100mm HPL laminát, EW 15/DP3-C samozavírač, vč. ocel. PO zárubně tl. stěny 115mm, kování a povrchové úpravy viz. výpis prvků</t>
  </si>
  <si>
    <t>883383806</t>
  </si>
  <si>
    <t>432</t>
  </si>
  <si>
    <t>R-7669223</t>
  </si>
  <si>
    <t>D/23 - D+M vnitřních dveří plných 800/2100mm HPL laminát vč. ocel. zárubně tl. stěny 115mm, kování a povrchové úpravy viz. výpis prvků</t>
  </si>
  <si>
    <t>-371795289</t>
  </si>
  <si>
    <t>433</t>
  </si>
  <si>
    <t>R-7669224</t>
  </si>
  <si>
    <t>D/24 - D+M vnitřních dveří plných 800/2100mm HPL laminát vč. ocel. zárubně tl. stěny 115mm, kování a povrchové úpravy viz. výpis prvků</t>
  </si>
  <si>
    <t>32977810</t>
  </si>
  <si>
    <t>434</t>
  </si>
  <si>
    <t>R-7669225</t>
  </si>
  <si>
    <t>D/25 - D+M vnitřních dveří plných 800/2100mm HPL laminát vč. ocel. zárubně tl. stěny 115mm, kování a povrchové úpravy viz. výpis prvků</t>
  </si>
  <si>
    <t>808578226</t>
  </si>
  <si>
    <t>435</t>
  </si>
  <si>
    <t>R-7669226</t>
  </si>
  <si>
    <t>D/26 - D+M vnitřních dveří plných 800/2100mm HPL laminát vč. ocel. zárubně tl. stěny 115mm, kování a povrchové úpravy viz. výpis prvků</t>
  </si>
  <si>
    <t>-304768013</t>
  </si>
  <si>
    <t>436</t>
  </si>
  <si>
    <t>R-7669227</t>
  </si>
  <si>
    <t>D/27 - D+M vnitřních dveří plných 800/2100mm HPL laminát vč. ocel. zárubně tl. stěny 115mm, kování a povrchové úpravy viz. výpis prvků</t>
  </si>
  <si>
    <t>1268254650</t>
  </si>
  <si>
    <t>437</t>
  </si>
  <si>
    <t>R-7669228</t>
  </si>
  <si>
    <t>D/28 - D+M vnitřních dveří plných 800/2100mm HPL laminát vč. ocel. zárubně tl. stěny 115mm, kování a povrchové úpravy viz. výpis prvků</t>
  </si>
  <si>
    <t>793260887</t>
  </si>
  <si>
    <t>438</t>
  </si>
  <si>
    <t>R-7669229</t>
  </si>
  <si>
    <t>D/29 - D+M vnitřních dveří plných 700/2100mm HPL laminát vč. ocel. zárubně tl. stěny 115mm, kování a povrchové úpravy viz. výpis prvků</t>
  </si>
  <si>
    <t>1504979423</t>
  </si>
  <si>
    <t>439</t>
  </si>
  <si>
    <t>R-7669230</t>
  </si>
  <si>
    <t>D/30 - D+M vnitřních dveří plných 700/2100mm HPL laminát vč. ocel. zárubně tl. stěny 115mm, kování a povrchové úpravy viz. výpis prvků</t>
  </si>
  <si>
    <t>485108469</t>
  </si>
  <si>
    <t>440</t>
  </si>
  <si>
    <t>R-7669231</t>
  </si>
  <si>
    <t>D/31 - D+M vnitřních dveří plných 800/2100mm HPL laminát, EW 15/DP3-C vč. ocel. zárubně tl. stěny 115mm, kování a povrchové úpravy viz. výpis prvků</t>
  </si>
  <si>
    <t>-654528140</t>
  </si>
  <si>
    <t>441</t>
  </si>
  <si>
    <t>R-7669232</t>
  </si>
  <si>
    <t>D/32 - D+M vnitřních dveří plných s nadsvětlíkem 800/2100+400mm HPL laminát, bezp. sklo vč. ocel. zárubně tl. stěny 115mm, kování a povrchové úpravy viz. výpis prvků</t>
  </si>
  <si>
    <t>1120746676</t>
  </si>
  <si>
    <t>442</t>
  </si>
  <si>
    <t>R-7669233</t>
  </si>
  <si>
    <t>D/33 - D+M vnitřních dveří plných s nadsvětlíkem 800/2100+400mm HPL laminát, bezp. sklo, EW 15/DP3-C samozavírač, vč. ocel. PO zárubně tl. stěny 115mm, kování a povrchové úpravy viz. výpis prvků</t>
  </si>
  <si>
    <t>535116675</t>
  </si>
  <si>
    <t>443</t>
  </si>
  <si>
    <t>R-7669234</t>
  </si>
  <si>
    <t>D/34 - D+M vnitřních dveří plných s nadsvětlíkem 800/2100+400mm HPL laminát, bezp. sklo, EW 15/DP3-C samozavírač, vč. ocel. PO zárubně tl. stěny 115mm, kování a povrchové úpravy viz. výpis prvků</t>
  </si>
  <si>
    <t>637684304</t>
  </si>
  <si>
    <t>444</t>
  </si>
  <si>
    <t>R-7669235</t>
  </si>
  <si>
    <t>D/35 - D+M vnitřních dveří plných 700/2100mm HPL laminát vč. ocel. zárubně tl. stěny 115mm, kování a povrchové úpravy viz. výpis prvků</t>
  </si>
  <si>
    <t>-1416506401</t>
  </si>
  <si>
    <t>445</t>
  </si>
  <si>
    <t>R-7669236</t>
  </si>
  <si>
    <t>D/36 - D+M vnitřních dveří plných s nadsvětlíkem 800/2100+400mm HPL laminát, bezp. sklo, EW 15/DP3-C samozavírač, vč. ocel. PO zárubně tl. stěny 115mm, kování a povrchové úpravy viz. výpis prvků</t>
  </si>
  <si>
    <t>-883907065</t>
  </si>
  <si>
    <t>446</t>
  </si>
  <si>
    <t>R-7669237</t>
  </si>
  <si>
    <t>D/37 - D+M vnitřních dveří plných s nadsvětlíkem 800/2100+400mm HPL laminát, bezp. sklo, EW 15/DP3-C samozavírač, vč. ocel. PO zárubně tl. stěny 115mm, kování a povrchové úpravy viz. výpis prvků</t>
  </si>
  <si>
    <t>-113942482</t>
  </si>
  <si>
    <t>447</t>
  </si>
  <si>
    <t>R-7669238</t>
  </si>
  <si>
    <t>D/38 - D+M vnitřních dveří plných 700/2100mm HPL laminát vč. ocel. zárubně tl. stěny 115mm, kování a povrchové úpravy viz. výpis prvků</t>
  </si>
  <si>
    <t>1867303025</t>
  </si>
  <si>
    <t>448</t>
  </si>
  <si>
    <t>R-7669239</t>
  </si>
  <si>
    <t>D/39 - D+M vnitřních dveří plných 700/2100mm HPL laminát vč. ocel. zárubně tl. stěny 115mm, kování a povrchové úpravy viz. výpis prvků</t>
  </si>
  <si>
    <t>1610338612</t>
  </si>
  <si>
    <t>449</t>
  </si>
  <si>
    <t>R-7669240</t>
  </si>
  <si>
    <t>D/40 - D+M vnitřních dveří plných 700/2100mm HPL laminát vč. ocel. zárubně tl. stěny 115mm, kování a povrchové úpravy viz. výpis prvků</t>
  </si>
  <si>
    <t>-956534282</t>
  </si>
  <si>
    <t>450</t>
  </si>
  <si>
    <t>R-7669241</t>
  </si>
  <si>
    <t>D/41 - D+M vnitřních dveří plných 800/2100mm HPL laminát, akustické, EW 15/DP3-C samozavírač, vč. ocel. PO zárubně tl. stěny 115mm, kování a povrchové úpravy viz. výpis prvků</t>
  </si>
  <si>
    <t>2077213191</t>
  </si>
  <si>
    <t>451</t>
  </si>
  <si>
    <t>R-7669242</t>
  </si>
  <si>
    <t>D/42 - D+M vnitřních dveří plných 700/2100mm HPL laminát vč. ocel. zárubně tl. stěny 115mm, kování a povrchové úpravy viz. výpis prvků</t>
  </si>
  <si>
    <t>1831180039</t>
  </si>
  <si>
    <t>452</t>
  </si>
  <si>
    <t>R-7669243</t>
  </si>
  <si>
    <t>D/43 - D+M vnitřních dveří posuvných na stěně 900/2100mm HPL laminát vč. přiznané kolejnice, kování a povrchové úpravy viz. výpis prvků</t>
  </si>
  <si>
    <t>1896644035</t>
  </si>
  <si>
    <t>453</t>
  </si>
  <si>
    <t>R-7669244</t>
  </si>
  <si>
    <t>D/44 - D+M vnitřních dveří plných 800/2100mm HPL laminát vč. ocel. zárubně tl. stěny 115mm, kování a povrchové úpravy viz. výpis prvků</t>
  </si>
  <si>
    <t>818282307</t>
  </si>
  <si>
    <t>454</t>
  </si>
  <si>
    <t>R-7669245</t>
  </si>
  <si>
    <t>D/45 - D+M vnitřních dveří plných 800/2100mm HPL laminát vč. ocel. zárubně tl. stěny 115mm, madla, kování a povrchové úpravy viz. výpis prvků</t>
  </si>
  <si>
    <t>-1398310478</t>
  </si>
  <si>
    <t>455</t>
  </si>
  <si>
    <t>R-7669246</t>
  </si>
  <si>
    <t>D/46 - D+M vnitřních dveří plných 800/2100mm HPL laminát vč. ocel. zárubně tl. stěny 115mm, kování a povrchové úpravy viz. výpis prvků</t>
  </si>
  <si>
    <t>-691939151</t>
  </si>
  <si>
    <t>456</t>
  </si>
  <si>
    <t>R-7669247</t>
  </si>
  <si>
    <t>D/47 - D+M vnitřních dveří plných 700/2100mm HPL laminát vč. ocel. zárubně tl. stěny 115mm, kování a povrchové úpravy viz. výpis prvků</t>
  </si>
  <si>
    <t>-899415366</t>
  </si>
  <si>
    <t>457</t>
  </si>
  <si>
    <t>R-7669248</t>
  </si>
  <si>
    <t>D/48 - D+M vnitřních dveří plných 700/2100mm HPL laminát vč. ocel. zárubně tl. stěny 115mm, kování a povrchové úpravy viz. výpis prvků</t>
  </si>
  <si>
    <t>767222302</t>
  </si>
  <si>
    <t>458</t>
  </si>
  <si>
    <t>R-7669249</t>
  </si>
  <si>
    <t>D/49 - D+M vnitřních dveří plných 700/2100mm HPL laminát vč. ocel. zárubně tl. stěny 115mm, kování a povrchové úpravy viz. výpis prvků</t>
  </si>
  <si>
    <t>1519079033</t>
  </si>
  <si>
    <t>459</t>
  </si>
  <si>
    <t>R-7669250</t>
  </si>
  <si>
    <t>D/50 - D+M vnitřních dveří plných 800/2100mm HPL laminát vč. ocel. zárubně tl. stěny 115mm, kování a povrchové úpravy viz. výpis prvků</t>
  </si>
  <si>
    <t>-1951632156</t>
  </si>
  <si>
    <t>460</t>
  </si>
  <si>
    <t>R-7669251</t>
  </si>
  <si>
    <t>D/51 - D+M vnitřních dveří plných 700/2100mm HPL laminát vč. ocel. zárubně tl. stěny 115mm, kování a povrchové úpravy viz. výpis prvků</t>
  </si>
  <si>
    <t>-1489926942</t>
  </si>
  <si>
    <t>461</t>
  </si>
  <si>
    <t>R-7669252</t>
  </si>
  <si>
    <t>D/52 - D+M vnitřních dveří plných 700/2100mm HPL laminát vč. ocel. zárubně tl. stěny 115mm, kování a povrchové úpravy viz. výpis prvků</t>
  </si>
  <si>
    <t>-279488402</t>
  </si>
  <si>
    <t>462</t>
  </si>
  <si>
    <t>R-7669253</t>
  </si>
  <si>
    <t>D/53 - D+M vnitřních dveří plných 900/2100mm HPL laminát, EW 15/DP3-C samozavírač, vč. ocel. PO zárubně tl. stěny 115mm, madla, kování a povrchové úpravy viz. výpis prvků</t>
  </si>
  <si>
    <t>-881958539</t>
  </si>
  <si>
    <t>463</t>
  </si>
  <si>
    <t>R-7669254</t>
  </si>
  <si>
    <t>D/54 - D+M vnitřních dveří plných 800/2100mm HPL laminát vč. ocel. zárubně tl. stěny 115mm, kování a povrchové úpravy viz. výpis prvků</t>
  </si>
  <si>
    <t>1623204814</t>
  </si>
  <si>
    <t>464</t>
  </si>
  <si>
    <t>R-7669255</t>
  </si>
  <si>
    <t>D/55 - D+M vnitřních dveří plných s nadsvětlíkem 1100/2100+400mm HPL laminát, bezp. sklo, EW 15/DP3-C samozavírač, vč. ocel. PO zárubně tl. stěny 115mm, kování a povrchové úpravy viz. výpis prvků</t>
  </si>
  <si>
    <t>-142587100</t>
  </si>
  <si>
    <t>465</t>
  </si>
  <si>
    <t>R-7669256</t>
  </si>
  <si>
    <t>D/56 - D+M vnitřních dveří plných 800/2100mm HPL laminát, akustické vč. ocel. zárubně tl. stěny 115mm, kování a povrchové úpravy viz. výpis prvků</t>
  </si>
  <si>
    <t>1023908308</t>
  </si>
  <si>
    <t>466</t>
  </si>
  <si>
    <t>R-7669257</t>
  </si>
  <si>
    <t>D/57 - D+M vnitřních dveří plných 800/2100mm HPL laminát, akustické vč. ocel. zárubně tl. stěny 115mm, kování a povrchové úpravy viz. výpis prvků</t>
  </si>
  <si>
    <t>-974908207</t>
  </si>
  <si>
    <t>467</t>
  </si>
  <si>
    <t>R-7669258</t>
  </si>
  <si>
    <t>D/58 - D+M vnitřních dveří plných 800/2100mm HPL laminát, akustické vč. ocel. zárubně tl. stěny 115mm, kování a povrchové úpravy viz. výpis prvků</t>
  </si>
  <si>
    <t>281570437</t>
  </si>
  <si>
    <t>468</t>
  </si>
  <si>
    <t>R-7669259</t>
  </si>
  <si>
    <t>D/59 - D+M vnitřních dveří plných 700/2100mm HPL laminát vč. ocel. zárubně tl. stěny 115mm, kování a povrchové úpravy viz. výpis prvků</t>
  </si>
  <si>
    <t>1686649712</t>
  </si>
  <si>
    <t>469</t>
  </si>
  <si>
    <t>R-7669260</t>
  </si>
  <si>
    <t>D/60 - D+M vnitřních dveří plných 800/2100mm HPL laminát vč. ocel. zárubně tl. stěny 115mm, kování a povrchové úpravy viz. výpis prvků</t>
  </si>
  <si>
    <t>-775651287</t>
  </si>
  <si>
    <t>767</t>
  </si>
  <si>
    <t>Konstrukce zámečnické</t>
  </si>
  <si>
    <t>470</t>
  </si>
  <si>
    <t>R-7679101</t>
  </si>
  <si>
    <t>Z/01 - D+M ocelového poklopu na šachtu 500/500mm, pozink., slzičkový plech tl. 4mm vč. rámu z L40/40/3 a madla viz. výpis prvků</t>
  </si>
  <si>
    <t>1698819813</t>
  </si>
  <si>
    <t>471</t>
  </si>
  <si>
    <t>R-7679102</t>
  </si>
  <si>
    <t>Z/02 - D+M ocelového madla na stěnu pr.42,4mm vč. kotvení a povrchové úpravy - nátěr viz. výpis prvků</t>
  </si>
  <si>
    <t>515672801</t>
  </si>
  <si>
    <t>472</t>
  </si>
  <si>
    <t>R-7679103</t>
  </si>
  <si>
    <t>Z/03 - D+M ocelového madla na stěnu pr.42,4mm vč. kotvení a povrchové úpravy - nátěr viz. výpis prvků</t>
  </si>
  <si>
    <t>87555803</t>
  </si>
  <si>
    <t>473</t>
  </si>
  <si>
    <t>R-7679104</t>
  </si>
  <si>
    <t>Z/04 - D+M ocelového madla na stěnu pr.42,4mm vč. kotvení a povrchové úpravy - nátěr viz. výpis prvků</t>
  </si>
  <si>
    <t>1954859255</t>
  </si>
  <si>
    <t>474</t>
  </si>
  <si>
    <t>R-7679105</t>
  </si>
  <si>
    <t>Z/05 - D+M ocelového zábradlí schodiště z jeklů 50/30 - 10,3m a 20/20 - 16,5m vč. kotvení a povrchové úpravy - lakování viz. výpis prvků</t>
  </si>
  <si>
    <t>-1868575466</t>
  </si>
  <si>
    <t>475</t>
  </si>
  <si>
    <t>R-7679106</t>
  </si>
  <si>
    <t>Z/06 - D+M ocelového madla na stěnu pr.42,4mm (oblouk) vč. kotvení a povrchové úpravy - nátěr viz. výpis prvků</t>
  </si>
  <si>
    <t>-1281750959</t>
  </si>
  <si>
    <t>476</t>
  </si>
  <si>
    <t>R-7679107</t>
  </si>
  <si>
    <t>Z/07 - D+M ocelového madla na stěnu pr.42,4mm (oblouk), nerez vč. kotvení a povrchové úpravy viz. výpis prvků</t>
  </si>
  <si>
    <t>1525110928</t>
  </si>
  <si>
    <t>477</t>
  </si>
  <si>
    <t>R-7679108</t>
  </si>
  <si>
    <t>Z/08 - D+M ocelového zábradlí schodiště z jeklů 20/10 - 39,4m, pásoviny 20/10 - 8,12m a plechů 300/10 - 2,91m a 345/10 - 1,15m vč. kotvení a povrchové úpravy- lakovaný pozink viz. výpis prvků</t>
  </si>
  <si>
    <t>-1363808773</t>
  </si>
  <si>
    <t>478</t>
  </si>
  <si>
    <t>R-7679109</t>
  </si>
  <si>
    <t>Z/09 - D+M dubového nelakovaného madla na stěnu pr.42,4mm vč. kotvení viz. výpis prvků</t>
  </si>
  <si>
    <t>-530757427</t>
  </si>
  <si>
    <t>479</t>
  </si>
  <si>
    <t>R-7679110</t>
  </si>
  <si>
    <t>Z/10 - D+M dubového nelakovaného madla na stěnu pr.42,4mm (oblouk) vč. kotvení viz. výpis prvků</t>
  </si>
  <si>
    <t>1274593344</t>
  </si>
  <si>
    <t>480</t>
  </si>
  <si>
    <t>R-7679111</t>
  </si>
  <si>
    <t>Z/11 - D+M ocel. dvoukř. brány 3390/2835mm z jeklů 50/50 a tahokovu, el. ovládaná vč. sloupků 150/100, kotvení, kování a povrchové úpravy - lakovaný pozink viz. výpis prvků</t>
  </si>
  <si>
    <t>2090584611</t>
  </si>
  <si>
    <t>481</t>
  </si>
  <si>
    <t>R-7679112</t>
  </si>
  <si>
    <t>Z/12 - D+M ocel. dvoukř. brány 3145/2860mm z jeklů 50/50 a tahokovu, el. ovládaná vč. sloupků 150/100, kotvení, kování a povrchové úpravy - lakovaný pozink viz. výpis prvků</t>
  </si>
  <si>
    <t>1006485327</t>
  </si>
  <si>
    <t>482</t>
  </si>
  <si>
    <t>R-7679113</t>
  </si>
  <si>
    <t>Z/13 - D+M ocelového žebříku mezi střechami 595+1675+575/510mm z jeklů 30/30 vč. kotvení a povrchové úpravy - lakovaný pozink viz. výpis prvků</t>
  </si>
  <si>
    <t>-1676496981</t>
  </si>
  <si>
    <t>483</t>
  </si>
  <si>
    <t>R-7679114</t>
  </si>
  <si>
    <t>Z/14 - D+M dvířek ke skříni elektro 780/940mm vč. rámu, kování a povrchové úpravy - lakovaný pozink viz. výpis prvků</t>
  </si>
  <si>
    <t>1972218308</t>
  </si>
  <si>
    <t>771</t>
  </si>
  <si>
    <t>Podlahy z dlaždic</t>
  </si>
  <si>
    <t>484</t>
  </si>
  <si>
    <t>77101(R)</t>
  </si>
  <si>
    <t>D+M hliníkové lišty 90/6, bílé,lakované vč. spojek, rohů</t>
  </si>
  <si>
    <t>1625568440</t>
  </si>
  <si>
    <t>" výměra vč. místností s vinylem "</t>
  </si>
  <si>
    <t>" m.č.111-112 "</t>
  </si>
  <si>
    <t>-0,8*3-0,7</t>
  </si>
  <si>
    <t>5,25+2,255+5,05+2,25</t>
  </si>
  <si>
    <t>(1,1+3,45)*2</t>
  </si>
  <si>
    <t>-0,7*2</t>
  </si>
  <si>
    <t>4,545+0,665+4,115+4,140+2,75+0,13+2,05+2,25+1,245+4,095+2,915+2*0,4+2*0,25</t>
  </si>
  <si>
    <t>-0,8*4</t>
  </si>
  <si>
    <t>" m.č.115,116,118"</t>
  </si>
  <si>
    <t>-0,8*3</t>
  </si>
  <si>
    <t>-0,8*2</t>
  </si>
  <si>
    <t>-0,8*6</t>
  </si>
  <si>
    <t>-0,8*5-0,7</t>
  </si>
  <si>
    <t>-0,8</t>
  </si>
  <si>
    <t>(4,755+4,6+0,6)*2-0,8</t>
  </si>
  <si>
    <t>(1+3,61)*2</t>
  </si>
  <si>
    <t>-0,8*2-0,7</t>
  </si>
  <si>
    <t>-1,9</t>
  </si>
  <si>
    <t>-0,8*6-0,7-1,1</t>
  </si>
  <si>
    <t>" m.č.228,236 "</t>
  </si>
  <si>
    <t>-0,8*3-1,1</t>
  </si>
  <si>
    <t>" m.č.220"</t>
  </si>
  <si>
    <t>1,675+1,16+1,675</t>
  </si>
  <si>
    <t>485</t>
  </si>
  <si>
    <t>771111011</t>
  </si>
  <si>
    <t>Příprava podkladu před provedením dlažby vysátí podlah</t>
  </si>
  <si>
    <t>189064194</t>
  </si>
  <si>
    <t>https://podminky.urs.cz/item/CS_URS_2023_02/771111011</t>
  </si>
  <si>
    <t>486</t>
  </si>
  <si>
    <t>771121011</t>
  </si>
  <si>
    <t>Příprava podkladu před provedením dlažby nátěr penetrační na podlahu</t>
  </si>
  <si>
    <t>-135680358</t>
  </si>
  <si>
    <t>https://podminky.urs.cz/item/CS_URS_2023_02/771121011</t>
  </si>
  <si>
    <t>487</t>
  </si>
  <si>
    <t>771161011</t>
  </si>
  <si>
    <t>Příprava podkladu před provedením dlažby montáž profilu dilatační spáry v rovině dlažby</t>
  </si>
  <si>
    <t>-2016009046</t>
  </si>
  <si>
    <t>https://podminky.urs.cz/item/CS_URS_2023_02/771161011</t>
  </si>
  <si>
    <t>" SO 02 m.č.120,124 "</t>
  </si>
  <si>
    <t>2*15</t>
  </si>
  <si>
    <t>8+1,4</t>
  </si>
  <si>
    <t>488</t>
  </si>
  <si>
    <t>59054162</t>
  </si>
  <si>
    <t>profil dilatační s bočními díly z PVC/CPE tl 6mm</t>
  </si>
  <si>
    <t>-1561028018</t>
  </si>
  <si>
    <t>39,4*1,1 'Přepočtené koeficientem množství</t>
  </si>
  <si>
    <t>489</t>
  </si>
  <si>
    <t>771161021</t>
  </si>
  <si>
    <t>Příprava podkladu před provedením dlažby montáž profilu ukončujícího profilu pro plynulý přechod (dlažba-koberec apod.)</t>
  </si>
  <si>
    <t>258381172</t>
  </si>
  <si>
    <t>https://podminky.urs.cz/item/CS_URS_2023_02/771161021</t>
  </si>
  <si>
    <t>" SO 01, II n.p. m.č.204-205 "</t>
  </si>
  <si>
    <t>490</t>
  </si>
  <si>
    <t>59054113</t>
  </si>
  <si>
    <t>profil přechodový Al s pohyblivým ramenem matně eloxovaný 15x30mm</t>
  </si>
  <si>
    <t>688369019</t>
  </si>
  <si>
    <t>1*1,1 'Přepočtené koeficientem množství</t>
  </si>
  <si>
    <t>491</t>
  </si>
  <si>
    <t>771274313</t>
  </si>
  <si>
    <t>Montáž obkladů schodišť z dlaždic keramických lepených flexibilním rychletuhnoucím lepidlem stupnic hladkých, šířky přes 250 do 300 mm</t>
  </si>
  <si>
    <t>-1354974771</t>
  </si>
  <si>
    <t>https://podminky.urs.cz/item/CS_URS_2023_02/771274313</t>
  </si>
  <si>
    <t>" SO 01 m.č.112 "</t>
  </si>
  <si>
    <t>2*1</t>
  </si>
  <si>
    <t>492</t>
  </si>
  <si>
    <t>771274332</t>
  </si>
  <si>
    <t>Montáž obkladů schodišť z dlaždic keramických lepených flexibilním rychletuhnoucím lepidlem podstupnic hladkých, výšky přes 150 do 200 mm</t>
  </si>
  <si>
    <t>-406343361</t>
  </si>
  <si>
    <t>https://podminky.urs.cz/item/CS_URS_2023_02/771274332</t>
  </si>
  <si>
    <t>2*1+2*(0,3+0,6)</t>
  </si>
  <si>
    <t>493</t>
  </si>
  <si>
    <t>771474133(R)</t>
  </si>
  <si>
    <t>Montáž soklů z dlaždic keramických schodišťových stupňovitých lepených cementovým flexibilním lepidlem v přes 90 do 120 mm - zapuštěný sokl</t>
  </si>
  <si>
    <t>-389533730</t>
  </si>
  <si>
    <t>" SO 02 schodiště ze suterénu "</t>
  </si>
  <si>
    <t>16*0,6</t>
  </si>
  <si>
    <t>494</t>
  </si>
  <si>
    <t>59761187</t>
  </si>
  <si>
    <t>sokl keramický mrazuvzdorný povrch hladký/lapovaný tl do 10mm výšky přes 90 do 120mm</t>
  </si>
  <si>
    <t>-2145544948</t>
  </si>
  <si>
    <t>9,6*1,1 'Přepočtené koeficientem množství</t>
  </si>
  <si>
    <t>495</t>
  </si>
  <si>
    <t>771574419</t>
  </si>
  <si>
    <t>Montáž podlah z dlaždic keramických lepených cementovým flexibilním lepidlem hladkých, tloušťky do 10 mm přes 22 do 25 ks/m2</t>
  </si>
  <si>
    <t>48799695</t>
  </si>
  <si>
    <t>https://podminky.urs.cz/item/CS_URS_2023_02/771574419</t>
  </si>
  <si>
    <t>496</t>
  </si>
  <si>
    <t>59761133</t>
  </si>
  <si>
    <t>dlažba keramická slinutá nemrazuvzdorná do interiéru povrch hladký/matný tl do 10mm přes 22 do 25ks/m2</t>
  </si>
  <si>
    <t>1796134956</t>
  </si>
  <si>
    <t>875*1,1</t>
  </si>
  <si>
    <t>(2*0,3+3,8*0,2)*1,1</t>
  </si>
  <si>
    <t>497</t>
  </si>
  <si>
    <t>998771202</t>
  </si>
  <si>
    <t>Přesun hmot pro podlahy z dlaždic stanovený procentní sazbou (%) z ceny vodorovná dopravní vzdálenost do 50 m v objektech výšky přes 6 do 12 m</t>
  </si>
  <si>
    <t>-304972292</t>
  </si>
  <si>
    <t>https://podminky.urs.cz/item/CS_URS_2023_02/998771202</t>
  </si>
  <si>
    <t>772</t>
  </si>
  <si>
    <t>Podlahy z kamene</t>
  </si>
  <si>
    <t>498</t>
  </si>
  <si>
    <t>772231312</t>
  </si>
  <si>
    <t>Montáž obkladu schodišťových stupňů deskami z tvrdých kamenů kladených do lepidla s přímou nebo zakřivenou výstupní čárou deskami stupnicovými pravoúhlými nebo kosoúhlými, tl. 30 mm</t>
  </si>
  <si>
    <t>767407627</t>
  </si>
  <si>
    <t>https://podminky.urs.cz/item/CS_URS_2023_02/772231312</t>
  </si>
  <si>
    <t>1,125*23</t>
  </si>
  <si>
    <t>" SO 02 schodiště "</t>
  </si>
  <si>
    <t>1,1*17</t>
  </si>
  <si>
    <t>499</t>
  </si>
  <si>
    <t>58381340</t>
  </si>
  <si>
    <t>deska dlažební broušená žula tl 20mm do 0,48m2</t>
  </si>
  <si>
    <t>365397896</t>
  </si>
  <si>
    <t>" stupně "</t>
  </si>
  <si>
    <t>44,575*0,5*1,1</t>
  </si>
  <si>
    <t>" sch. sokl "</t>
  </si>
  <si>
    <t>19*0,1*1,1</t>
  </si>
  <si>
    <t>" mezipodesta SO 01"</t>
  </si>
  <si>
    <t>1,668+3,25*0,1</t>
  </si>
  <si>
    <t>28,599*1,04 'Přepočtené koeficientem množství</t>
  </si>
  <si>
    <t>500</t>
  </si>
  <si>
    <t>772231423</t>
  </si>
  <si>
    <t>Montáž obkladu schodišťových stupňů deskami z tvrdých kamenů kladených do lepidla s přímou nebo zakřivenou výstupní čárou deskami podstupnicovými v. do 200 mm, tl. do 30 mm</t>
  </si>
  <si>
    <t>2088542897</t>
  </si>
  <si>
    <t>https://podminky.urs.cz/item/CS_URS_2023_02/772231423</t>
  </si>
  <si>
    <t>501</t>
  </si>
  <si>
    <t>772421133</t>
  </si>
  <si>
    <t>Montáž obkladu soklů deskami z kamene kladených do lepidla svislých nebo šikmých stěn s lícem rovným, tl. do 30 mm</t>
  </si>
  <si>
    <t>121828593</t>
  </si>
  <si>
    <t>https://podminky.urs.cz/item/CS_URS_2023_02/772421133</t>
  </si>
  <si>
    <t>" SO 01 mezipodesta "</t>
  </si>
  <si>
    <t>0,5+2,25+0,5</t>
  </si>
  <si>
    <t>502</t>
  </si>
  <si>
    <t>772422133</t>
  </si>
  <si>
    <t>Montáž obkladu soklů deskami z kamene kladených do lepidla kaskádových na schodišti svislých nebo šikmých stěn s lícem rovným, tl. do 30 mm</t>
  </si>
  <si>
    <t>-1280780563</t>
  </si>
  <si>
    <t>https://podminky.urs.cz/item/CS_URS_2023_02/772422133</t>
  </si>
  <si>
    <t>22*(0,4+0,1)</t>
  </si>
  <si>
    <t>16*(0,4+0,1)</t>
  </si>
  <si>
    <t>503</t>
  </si>
  <si>
    <t>772521240</t>
  </si>
  <si>
    <t>Kladení dlažby z kamene do lepidla z nejvýše dvou rozdílných druhů pravoúhlých desek nebo dlaždic ve skladbě se pravidelně opakujících, tl. do 30 mm</t>
  </si>
  <si>
    <t>-2091942636</t>
  </si>
  <si>
    <t>https://podminky.urs.cz/item/CS_URS_2023_02/772521240</t>
  </si>
  <si>
    <t>" SO 01 - mezipodesta "</t>
  </si>
  <si>
    <t>(0,5+1)/2*2,25</t>
  </si>
  <si>
    <t>504</t>
  </si>
  <si>
    <t>772991111</t>
  </si>
  <si>
    <t>Dlažby z kamene - ostatní práce penetrace podkladu</t>
  </si>
  <si>
    <t>-1134266298</t>
  </si>
  <si>
    <t>https://podminky.urs.cz/item/CS_URS_2023_02/772991111</t>
  </si>
  <si>
    <t>505</t>
  </si>
  <si>
    <t>772991411</t>
  </si>
  <si>
    <t>Dlažby z kamene - ostatní práce čištění nových dlažeb po pokládce základní</t>
  </si>
  <si>
    <t>869673826</t>
  </si>
  <si>
    <t>https://podminky.urs.cz/item/CS_URS_2023_02/772991411</t>
  </si>
  <si>
    <t>506</t>
  </si>
  <si>
    <t>772991422</t>
  </si>
  <si>
    <t>Dlažby z kamene - ostatní práce impregnační nátěr včetně základního čištění dvouvrstvý</t>
  </si>
  <si>
    <t>-1647700457</t>
  </si>
  <si>
    <t>https://podminky.urs.cz/item/CS_URS_2023_02/772991422</t>
  </si>
  <si>
    <t>507</t>
  </si>
  <si>
    <t>772999(R)</t>
  </si>
  <si>
    <t>příplatek za vyšší náročnost montáže v SO 02 (oblouk )</t>
  </si>
  <si>
    <t>-1025860467</t>
  </si>
  <si>
    <t>508</t>
  </si>
  <si>
    <t>998772202</t>
  </si>
  <si>
    <t>Přesun hmot pro kamenné dlažby, obklady schodišťových stupňů a soklů stanovený procentní sazbou (%) z ceny vodorovná dopravní vzdálenost do 50 m v objektech výšky přes 6 do 12 m</t>
  </si>
  <si>
    <t>972828579</t>
  </si>
  <si>
    <t>https://podminky.urs.cz/item/CS_URS_2023_02/998772202</t>
  </si>
  <si>
    <t>775</t>
  </si>
  <si>
    <t>Podlahy skládané</t>
  </si>
  <si>
    <t>509</t>
  </si>
  <si>
    <t>775111112</t>
  </si>
  <si>
    <t>Příprava podkladu skládaných podlah broušení podlah nového podkladu betonového</t>
  </si>
  <si>
    <t>-34692656</t>
  </si>
  <si>
    <t>https://podminky.urs.cz/item/CS_URS_2023_02/775111112</t>
  </si>
  <si>
    <t>" SO 01 , II n.p. m.č.205,206, P2.2 "</t>
  </si>
  <si>
    <t>510</t>
  </si>
  <si>
    <t>775111311</t>
  </si>
  <si>
    <t>Příprava podkladu skládaných podlah vysátí podlah</t>
  </si>
  <si>
    <t>-1154345859</t>
  </si>
  <si>
    <t>https://podminky.urs.cz/item/CS_URS_2023_02/775111311</t>
  </si>
  <si>
    <t>511</t>
  </si>
  <si>
    <t>775541161</t>
  </si>
  <si>
    <t>Montáž podlah plovoucích z velkoplošných lamel vinylových na dřevovláknité nebo kompozitní desce, spojovaných zaklapnutím na zámek</t>
  </si>
  <si>
    <t>474617366</t>
  </si>
  <si>
    <t>https://podminky.urs.cz/item/CS_URS_2023_02/775541161</t>
  </si>
  <si>
    <t>512</t>
  </si>
  <si>
    <t>28401(R)</t>
  </si>
  <si>
    <t xml:space="preserve">vinylové dílce  s atestem na podlahové vytápění tl. 8mm</t>
  </si>
  <si>
    <t>84452740</t>
  </si>
  <si>
    <t>513</t>
  </si>
  <si>
    <t>775591191</t>
  </si>
  <si>
    <t>Ostatní prvky pro plovoucí podlahy montáž podložky vyrovnávací a tlumící</t>
  </si>
  <si>
    <t>-696933398</t>
  </si>
  <si>
    <t>https://podminky.urs.cz/item/CS_URS_2023_02/775591191</t>
  </si>
  <si>
    <t>514</t>
  </si>
  <si>
    <t>28402(R)</t>
  </si>
  <si>
    <t>podložka pod vinylovou podlahu vhodná pro podlahové vytápění</t>
  </si>
  <si>
    <t>-1944230147</t>
  </si>
  <si>
    <t>515</t>
  </si>
  <si>
    <t>998775202</t>
  </si>
  <si>
    <t>Přesun hmot pro podlahy skládané stanovený procentní sazbou (%) z ceny vodorovná dopravní vzdálenost do 50 m v objektech výšky přes 6 do 12 m</t>
  </si>
  <si>
    <t>-58076478</t>
  </si>
  <si>
    <t>https://podminky.urs.cz/item/CS_URS_2023_02/998775202</t>
  </si>
  <si>
    <t>781</t>
  </si>
  <si>
    <t>Dokončovací práce - obklady</t>
  </si>
  <si>
    <t>516</t>
  </si>
  <si>
    <t>781121011</t>
  </si>
  <si>
    <t>Příprava podkladu před provedením obkladu nátěr penetrační na stěnu</t>
  </si>
  <si>
    <t>1505767553</t>
  </si>
  <si>
    <t>https://podminky.urs.cz/item/CS_URS_2023_02/781121011</t>
  </si>
  <si>
    <t>" m.č.104,105,106,107,108 "</t>
  </si>
  <si>
    <t>(1,575+2,3+1,655+2,15)*2,15-0,8*2,1</t>
  </si>
  <si>
    <t>(2,49+1,41+2,01+1,33)*2,15-0,7*2,1*3</t>
  </si>
  <si>
    <t>(1,35+1,33)*2*2,15-0,7*2,1*2</t>
  </si>
  <si>
    <t>(0,965+1,35)*2*2,15-0,7*2,1</t>
  </si>
  <si>
    <t>(1,72+2,1+1,325+0,965)*2,15-0,7*2,1</t>
  </si>
  <si>
    <t>" m.č.111,113,114 "</t>
  </si>
  <si>
    <t>1,9*0,6*2</t>
  </si>
  <si>
    <t>(0,9+1,5+0,32+0,82+1,385+0,88+0,935)*2,15-0,7*2,1*2</t>
  </si>
  <si>
    <t>(0,9+1,5)*2*2,15-0,7*2,1</t>
  </si>
  <si>
    <t>" m.č.117 "</t>
  </si>
  <si>
    <t>(1,2+2,5)*0,6</t>
  </si>
  <si>
    <t>" m.č.116,118 "</t>
  </si>
  <si>
    <t>(4,125+2,4+2,79+2,7)*2*2,15-0,8*2,1*2</t>
  </si>
  <si>
    <t>" m.č.204 "</t>
  </si>
  <si>
    <t>(1,6+2,015)*0,6</t>
  </si>
  <si>
    <t>(3,145+2,25+0,97+0,1+0,97+0,9+3,025+1,62)*2,15</t>
  </si>
  <si>
    <t>(2*0,95+1,04+1,615*3)*2*2,15</t>
  </si>
  <si>
    <t xml:space="preserve">" m.č.211,213,215,214,216" </t>
  </si>
  <si>
    <t>(0,6+1,2)*0,6*5</t>
  </si>
  <si>
    <t>1*1,5*5</t>
  </si>
  <si>
    <t>" m.č.217 "</t>
  </si>
  <si>
    <t>(1,975+1,2)*2*2,15-0,7*2,1</t>
  </si>
  <si>
    <t>1,16*1,5</t>
  </si>
  <si>
    <t>(2,245+2,125+1,325+1,25+1,07+1,25)*2*2,15-0,8*2,1-0,7*2,1*4</t>
  </si>
  <si>
    <t>(2,5+2+1,925+0,95+1,49+1,07)*2*2,15-0,8*2,1-0,7*2,1*4</t>
  </si>
  <si>
    <t>(2,635+2,065+2,96+1,6)*2,15</t>
  </si>
  <si>
    <t>(0,95+2,4+0,97+2)*2*2,15</t>
  </si>
  <si>
    <t>-1*2,15+2,15*2*0,24</t>
  </si>
  <si>
    <t>" m.č.221,227 "</t>
  </si>
  <si>
    <t>(2,75+1,36+1,3+1,555+1,34+1,555+1,16+1,555+1,94+2,245+1,25*2+0,915+0,99)*2*2,15</t>
  </si>
  <si>
    <t>-0,7*2,1*9</t>
  </si>
  <si>
    <t>(1,8+2,2)*2*2,15-0,8*2,1</t>
  </si>
  <si>
    <t>1,835*1,5</t>
  </si>
  <si>
    <t>1,2*1,5</t>
  </si>
  <si>
    <t>" m.č.231,232,233 "</t>
  </si>
  <si>
    <t>2*1,5*3</t>
  </si>
  <si>
    <t>(0,6+3,705+0,6)*0,6</t>
  </si>
  <si>
    <t>517</t>
  </si>
  <si>
    <t>781474118</t>
  </si>
  <si>
    <t>Montáž obkladů vnitřních stěn z dlaždic keramických lepených flexibilním lepidlem maloformátových hladkých přes 45 do 50 ks/m2</t>
  </si>
  <si>
    <t>144252028</t>
  </si>
  <si>
    <t>https://podminky.urs.cz/item/CS_URS_2023_02/781474118</t>
  </si>
  <si>
    <t>518</t>
  </si>
  <si>
    <t>59761637</t>
  </si>
  <si>
    <t>obklad keramický hladký přes 45 do 50ks/m2</t>
  </si>
  <si>
    <t>953674722</t>
  </si>
  <si>
    <t>420,738*1,05</t>
  </si>
  <si>
    <t>519</t>
  </si>
  <si>
    <t>781492211</t>
  </si>
  <si>
    <t>Obklad - dokončující práce montáž profilu lepeného flexibilním cementovým lepidlem rohového</t>
  </si>
  <si>
    <t>-1652373959</t>
  </si>
  <si>
    <t>https://podminky.urs.cz/item/CS_URS_2023_02/781492211</t>
  </si>
  <si>
    <t>" m.č.111"</t>
  </si>
  <si>
    <t>2*1,5</t>
  </si>
  <si>
    <t>" m.č.113 "</t>
  </si>
  <si>
    <t>" m.č.118 "</t>
  </si>
  <si>
    <t>" m.č.121"</t>
  </si>
  <si>
    <t>" m.č.125 "</t>
  </si>
  <si>
    <t>2*1,5 "</t>
  </si>
  <si>
    <t>" m.č.129 "</t>
  </si>
  <si>
    <t>2*3,2+2*1,5</t>
  </si>
  <si>
    <t>520</t>
  </si>
  <si>
    <t>19411(R)</t>
  </si>
  <si>
    <t xml:space="preserve">nerezový rohový profil </t>
  </si>
  <si>
    <t>-2018323119</t>
  </si>
  <si>
    <t>521</t>
  </si>
  <si>
    <t>781492251</t>
  </si>
  <si>
    <t>Obklad - dokončující práce montáž profilu lepeného flexibilním cementovým lepidlem ukončovacího</t>
  </si>
  <si>
    <t>-1136442947</t>
  </si>
  <si>
    <t>https://podminky.urs.cz/item/CS_URS_2023_02/781492251</t>
  </si>
  <si>
    <t>(1,575+2,3+1,655+2,15)</t>
  </si>
  <si>
    <t>(2,49+1,41+2,01+1,33)</t>
  </si>
  <si>
    <t>(1,35+1,33)*2</t>
  </si>
  <si>
    <t>(0,965+1,35)*2</t>
  </si>
  <si>
    <t>(1,72+2,1+1,325+0,965)</t>
  </si>
  <si>
    <t>1,9*2*2*1,5</t>
  </si>
  <si>
    <t>(0,9+1,5+0,32+0,82+1,385+0,88+0,935)+1,5</t>
  </si>
  <si>
    <t>(0,9+1,5)*2</t>
  </si>
  <si>
    <t>(1,2+2,5)+2*1,5</t>
  </si>
  <si>
    <t>(4,125+2,4+2,79+2,7)*2</t>
  </si>
  <si>
    <t>(1,6+2,015)+2*1,5</t>
  </si>
  <si>
    <t>(3,145+2,25+0,97+0,1+0,97+0,9+3,025+1,62)</t>
  </si>
  <si>
    <t>(0,6+1,2)*5+1,5*2*5</t>
  </si>
  <si>
    <t>1*5</t>
  </si>
  <si>
    <t>(1,975+1,2)*2</t>
  </si>
  <si>
    <t>1,16</t>
  </si>
  <si>
    <t>(2,635+2,065+2,96+1,6)</t>
  </si>
  <si>
    <t>(2,75+1,36+1,3+1,555+1,34+1,555+1,16+1,555+1,94+2,245+1,25*2+0,915+0,99)*2</t>
  </si>
  <si>
    <t>(1,8+2,2)*2</t>
  </si>
  <si>
    <t>1,835+1,5</t>
  </si>
  <si>
    <t>1,2</t>
  </si>
  <si>
    <t>2*3+6*1,5</t>
  </si>
  <si>
    <t>(0,6+3,705+0,6)</t>
  </si>
  <si>
    <t>522</t>
  </si>
  <si>
    <t>19416012</t>
  </si>
  <si>
    <t>lišta ukončovací nerezová 10mm</t>
  </si>
  <si>
    <t>-747501841</t>
  </si>
  <si>
    <t>293*1,05 'Přepočtené koeficientem množství</t>
  </si>
  <si>
    <t>523</t>
  </si>
  <si>
    <t>781495115</t>
  </si>
  <si>
    <t>Obklad - dokončující práce ostatní práce spárování silikonem</t>
  </si>
  <si>
    <t>-1134657110</t>
  </si>
  <si>
    <t>https://podminky.urs.cz/item/CS_URS_2023_02/781495115</t>
  </si>
  <si>
    <t>1,9*2</t>
  </si>
  <si>
    <t>(0,9+1,5+0,32+0,82+1,385+0,88+0,935)</t>
  </si>
  <si>
    <t>(1,2+2,5)</t>
  </si>
  <si>
    <t>(1,6+2,015)</t>
  </si>
  <si>
    <t>(0,6+1,2)*5</t>
  </si>
  <si>
    <t>1,835</t>
  </si>
  <si>
    <t>" zařizovací předměty - výměru upřesnit "</t>
  </si>
  <si>
    <t>60*2</t>
  </si>
  <si>
    <t>524</t>
  </si>
  <si>
    <t>998781202</t>
  </si>
  <si>
    <t>Přesun hmot pro obklady keramické stanovený procentní sazbou (%) z ceny vodorovná dopravní vzdálenost do 50 m v objektech výšky přes 6 do 12 m</t>
  </si>
  <si>
    <t>719894451</t>
  </si>
  <si>
    <t>https://podminky.urs.cz/item/CS_URS_2023_02/998781202</t>
  </si>
  <si>
    <t>783</t>
  </si>
  <si>
    <t>Dokončovací práce - nátěry</t>
  </si>
  <si>
    <t>525</t>
  </si>
  <si>
    <t>783823135</t>
  </si>
  <si>
    <t>Penetrační nátěr omítek hladkých omítek hladkých, zrnitých tenkovrstvých nebo štukových stupně členitosti 1 a 2 silikonový</t>
  </si>
  <si>
    <t>-198152168</t>
  </si>
  <si>
    <t>https://podminky.urs.cz/item/CS_URS_2023_02/783823135</t>
  </si>
  <si>
    <t>" viz zateplení fasády "</t>
  </si>
  <si>
    <t>" podhledy "</t>
  </si>
  <si>
    <t>" stěny "</t>
  </si>
  <si>
    <t>" ostění "</t>
  </si>
  <si>
    <t>" odpočet plochy sgrafita "</t>
  </si>
  <si>
    <t>526</t>
  </si>
  <si>
    <t>783826615</t>
  </si>
  <si>
    <t>Hydrofobizační nátěr omítek silikonový, transparentní, povrchů hladkých omítek hladkých, zrnitých tenkovrstvých nebo štukových stupně členitosti 1 a 2</t>
  </si>
  <si>
    <t>1134581859</t>
  </si>
  <si>
    <t>https://podminky.urs.cz/item/CS_URS_2023_02/783826615</t>
  </si>
  <si>
    <t>(1,855+3,725+5,67+9,275+9,275)*0,35</t>
  </si>
  <si>
    <t>(0,3+4,985+0,3+2,78+0,3+0,64+0,3)*0,35</t>
  </si>
  <si>
    <t>527</t>
  </si>
  <si>
    <t>783827125</t>
  </si>
  <si>
    <t>Krycí (ochranný ) nátěr omítek jednonásobný hladkých omítek hladkých, zrnitých tenkovrstvých nebo štukových stupně členitosti 1 a 2 silikonový</t>
  </si>
  <si>
    <t>1644547835</t>
  </si>
  <si>
    <t>https://podminky.urs.cz/item/CS_URS_2023_02/783827125</t>
  </si>
  <si>
    <t>1054,8</t>
  </si>
  <si>
    <t>528</t>
  </si>
  <si>
    <t>783846523</t>
  </si>
  <si>
    <t>Antigraffiti preventivní nátěr omítek hladkých omítek hladkých, zrnitých tenkovrstvých nebo štukových trvalý pro opakované odstraňování graffiti v počtu do 100 cyklů</t>
  </si>
  <si>
    <t>-933631693</t>
  </si>
  <si>
    <t>https://podminky.urs.cz/item/CS_URS_2023_02/783846523</t>
  </si>
  <si>
    <t>(10,865+1,405+3,25+1,4+5,335)*3</t>
  </si>
  <si>
    <t>-(1,405+3,25+1,4)*3</t>
  </si>
  <si>
    <t>(1,71+6+1,68)*3</t>
  </si>
  <si>
    <t>" lavička a sloupy "</t>
  </si>
  <si>
    <t>1,4*3*2+3,25*0,6*2</t>
  </si>
  <si>
    <t>-1,775*1,75+(1,75+1,775)*2*0,2</t>
  </si>
  <si>
    <t>-1,19*2,54+(2,54+1,19+2,54)*0,2</t>
  </si>
  <si>
    <t>-1,4*2,66+(2,66+1,4+2,66)*0,2</t>
  </si>
  <si>
    <t>-1,3*2,66+(2,66+1,3+2,66)*0,2</t>
  </si>
  <si>
    <t>-1,75*1,75+4*1,75*0,2</t>
  </si>
  <si>
    <t>-1,5*1,75+(1,5+1,75)*2*0,2</t>
  </si>
  <si>
    <t>-1,26*2,61+(2,61+1,26+2,61)*0,2</t>
  </si>
  <si>
    <t xml:space="preserve">" SO 02  stěna do ulice I n.p. "</t>
  </si>
  <si>
    <t>(8+1,5+27,425)*3</t>
  </si>
  <si>
    <t>-2,135*2,46+(2,135+2,46+2,135)*0,2</t>
  </si>
  <si>
    <t>-2,9*2,5-1*3+(2,9+2,5)*2*0,2+(3+1+3)*0,2</t>
  </si>
  <si>
    <t>-2,9*2,5-1*3+(2,9+2,5)*2*0,2+(3+2+3)*0,2</t>
  </si>
  <si>
    <t>-2,9*2,5-1*2,5+(2,9+2,5)*2*0,2+(1+2,5)*2*0,2</t>
  </si>
  <si>
    <t>2,9*2,5-1*3+(2,9+2,5)*2*0,2+(3+1+3)*0,2</t>
  </si>
  <si>
    <t>-2,9*2,5-1*2,5+(2,9+2,5)*2*0,2+(2,5+1)*2*0,2</t>
  </si>
  <si>
    <t>529</t>
  </si>
  <si>
    <t>783901453</t>
  </si>
  <si>
    <t>Příprava podkladu betonových podlah před provedením nátěru vysátím</t>
  </si>
  <si>
    <t>663633922</t>
  </si>
  <si>
    <t>https://podminky.urs.cz/item/CS_URS_2023_02/783901453</t>
  </si>
  <si>
    <t>" SO 01 - I n.p. m.č.119 "</t>
  </si>
  <si>
    <t>10,51</t>
  </si>
  <si>
    <t>" SO 02 - I p.p. - PO1 - PO3 "</t>
  </si>
  <si>
    <t>530</t>
  </si>
  <si>
    <t>783943161</t>
  </si>
  <si>
    <t>Penetrační nátěr betonových podlah pórovitých ( např. z cihelné dlažby, betonu apod.) polyuretanový</t>
  </si>
  <si>
    <t>657097220</t>
  </si>
  <si>
    <t>https://podminky.urs.cz/item/CS_URS_2023_02/783943161</t>
  </si>
  <si>
    <t>531</t>
  </si>
  <si>
    <t>783947161</t>
  </si>
  <si>
    <t>Krycí (uzavírací) nátěr betonových podlah dvojnásobný polyuretanový vodou ředitelný</t>
  </si>
  <si>
    <t>1250531676</t>
  </si>
  <si>
    <t>https://podminky.urs.cz/item/CS_URS_2023_02/783947161</t>
  </si>
  <si>
    <t>784</t>
  </si>
  <si>
    <t>Dokončovací práce - malby a tapety</t>
  </si>
  <si>
    <t>532</t>
  </si>
  <si>
    <t>784111011</t>
  </si>
  <si>
    <t>Obroušení podkladu omítky v místnostech výšky do 3,80 m</t>
  </si>
  <si>
    <t>-293628220</t>
  </si>
  <si>
    <t>https://podminky.urs.cz/item/CS_URS_2023_02/784111011</t>
  </si>
  <si>
    <t>" stropy a sch. konstr. "</t>
  </si>
  <si>
    <t>225+17</t>
  </si>
  <si>
    <t>" odpočet ploch obkladů větších 4m2 "</t>
  </si>
  <si>
    <t>-(1,575+2,3+1,655+2,15)*2,15+0,8*2,1</t>
  </si>
  <si>
    <t>-(2,49+1,41+2,01+1,33)*2,15+0,7*2,1*3</t>
  </si>
  <si>
    <t>-(1,35+1,33)*2*2,15+0,7*2,1*2</t>
  </si>
  <si>
    <t>-(0,965+1,35)*2*2,15+0,7*2,1</t>
  </si>
  <si>
    <t>-(1,72+2,1+1,325+0,965)*2,15+0,7*2,1</t>
  </si>
  <si>
    <t>-(0,9+1,5+0,32+0,82+1,385+0,88+0,935)*2,15+0,7*2,1*2</t>
  </si>
  <si>
    <t>-(0,9+1,5)*2*2,15+0,7*2,1</t>
  </si>
  <si>
    <t>-(4,125+2,4+2,79+2,7)*2*2,15+0,8*2,1*2</t>
  </si>
  <si>
    <t>-(3,145+2,25+0,97+0,1+0,97+0,9+3,025+1,62)*2,15</t>
  </si>
  <si>
    <t>-(2*0,95+1,04+1,615*3)*2*2,15</t>
  </si>
  <si>
    <t>0,9*2,25-(2,25+0,9+2,25)*0,12</t>
  </si>
  <si>
    <t>0,7*2,1*5</t>
  </si>
  <si>
    <t>-(1,975+1,2)*2*2,15+0,7*2,1</t>
  </si>
  <si>
    <t>-(2,245+2,125+1,325+1,25+1,07+1,25)*2*2,15+0,8*2,1+0,7*2,1*4</t>
  </si>
  <si>
    <t>0,85*2,27-(2,27+0,85+2,27)*0,24</t>
  </si>
  <si>
    <t>-(2,5+2+1,925+0,95+1,49+1,07)*2*2,15+0,8*2,1+0,7*2,1*4</t>
  </si>
  <si>
    <t>0,8*2,125-(2,125+0,8+2,125)*0,24</t>
  </si>
  <si>
    <t>-(2,635+2,065+2,96+1,6)*2,15</t>
  </si>
  <si>
    <t>-(0,95+2,4+0,97+2)*2*2,15</t>
  </si>
  <si>
    <t>0,8*2,1</t>
  </si>
  <si>
    <t>0,7*2,1*4</t>
  </si>
  <si>
    <t>1*2,15-2,15*2*0,24</t>
  </si>
  <si>
    <t>-(2,75+1,36+1,3+1,555+1,34+1,555+1,16+1,555+1,94+2,245+1,25*2+0,915+0,99)*2*2,15</t>
  </si>
  <si>
    <t>0,8*2,1*2</t>
  </si>
  <si>
    <t>0,7*2,1*9</t>
  </si>
  <si>
    <t>-(1,8+2,2)*2*2,15+0,8*2,1</t>
  </si>
  <si>
    <t>533</t>
  </si>
  <si>
    <t>784181101</t>
  </si>
  <si>
    <t>Penetrace podkladu jednonásobná základní akrylátová bezbarvá v místnostech výšky do 3,80 m</t>
  </si>
  <si>
    <t>-530253284</t>
  </si>
  <si>
    <t>https://podminky.urs.cz/item/CS_URS_2023_02/784181101</t>
  </si>
  <si>
    <t>534</t>
  </si>
  <si>
    <t>784211101</t>
  </si>
  <si>
    <t>Malby z malířských směsí oděruvzdorných za mokra dvojnásobné, bílé za mokra oděruvzdorné výborně v místnostech výšky do 3,80 m</t>
  </si>
  <si>
    <t>-1299951642</t>
  </si>
  <si>
    <t>https://podminky.urs.cz/item/CS_URS_2023_02/784211101</t>
  </si>
  <si>
    <t>ROU2322 - Zdravotechnika</t>
  </si>
  <si>
    <t>8 - Trubní vedení</t>
  </si>
  <si>
    <t>713 - Izolace tepelné</t>
  </si>
  <si>
    <t>721 - Vnitřní kanalizace</t>
  </si>
  <si>
    <t>722 - Vnitřní vodovod</t>
  </si>
  <si>
    <t>725 - Zařizovací předměty</t>
  </si>
  <si>
    <t>139601102R00</t>
  </si>
  <si>
    <t>Ruční výkop jam, rýh a šachet v hornině tř. 3</t>
  </si>
  <si>
    <t>-1662012199</t>
  </si>
  <si>
    <t>151101101R00</t>
  </si>
  <si>
    <t>Pažení a rozepření stěn rýh - příložné - hl.do 2 m</t>
  </si>
  <si>
    <t>1259287152</t>
  </si>
  <si>
    <t>151101102R00</t>
  </si>
  <si>
    <t>Pažení a rozepření stěn rýh - příložné - hl.do 4 m</t>
  </si>
  <si>
    <t>-675507077</t>
  </si>
  <si>
    <t>151101111R00</t>
  </si>
  <si>
    <t>Odstranění pažení stěn rýh - příložné - hl. do 2 m</t>
  </si>
  <si>
    <t>-792097915</t>
  </si>
  <si>
    <t>151101112R00</t>
  </si>
  <si>
    <t>Odstranění pažení stěn rýh - příložné - hl. do 4 m</t>
  </si>
  <si>
    <t>1044351482</t>
  </si>
  <si>
    <t>161101101R00</t>
  </si>
  <si>
    <t>Svislé přemístění výkopku z hor.1-4 do 2,5 m</t>
  </si>
  <si>
    <t>-1382952863</t>
  </si>
  <si>
    <t>161101102R00</t>
  </si>
  <si>
    <t>Svislé přemístění výkopku z hor.1-4 do 4,0 m</t>
  </si>
  <si>
    <t>1408086349</t>
  </si>
  <si>
    <t>162201210R00</t>
  </si>
  <si>
    <t>Příplatek za dalš.10 m, kolečko, výkop. z hor.1- 4</t>
  </si>
  <si>
    <t>286095331</t>
  </si>
  <si>
    <t>162701105R00</t>
  </si>
  <si>
    <t>Vodorovné přemístění výkopku z hor.1-4 do 10000 m</t>
  </si>
  <si>
    <t>-855755461</t>
  </si>
  <si>
    <t>171201201R00</t>
  </si>
  <si>
    <t>Uložení sypaniny na skl.-sypanina na výšku přes 2m</t>
  </si>
  <si>
    <t>112542772</t>
  </si>
  <si>
    <t>174101102R00</t>
  </si>
  <si>
    <t>Zásyp ruční se zhutněním</t>
  </si>
  <si>
    <t>-411080461</t>
  </si>
  <si>
    <t>175101101RT2</t>
  </si>
  <si>
    <t>Obsyp potrubí bez prohození sypaniny, s dodáním štěrkopísku frakce 0 - 22 mm</t>
  </si>
  <si>
    <t>-829930995</t>
  </si>
  <si>
    <t>199000002R00</t>
  </si>
  <si>
    <t>Poplatek za skládku horniny 1- 4</t>
  </si>
  <si>
    <t>1541501013</t>
  </si>
  <si>
    <t>Trubní vedení</t>
  </si>
  <si>
    <t>894432112R00</t>
  </si>
  <si>
    <t>Osazení plastové šachty revizní prům.425 mm</t>
  </si>
  <si>
    <t>1511901077</t>
  </si>
  <si>
    <t>8-PC</t>
  </si>
  <si>
    <t>Adaptér teleskopický PP 425</t>
  </si>
  <si>
    <t>1498644941</t>
  </si>
  <si>
    <t>286971404R</t>
  </si>
  <si>
    <t>Roura šachtová korugovaná bez hrdla 425/3000 mm</t>
  </si>
  <si>
    <t>509858320</t>
  </si>
  <si>
    <t>8-PC.1</t>
  </si>
  <si>
    <t>Poklop do šachtové roury 425 mm/B125</t>
  </si>
  <si>
    <t>-1400194615</t>
  </si>
  <si>
    <t>8-PC.2</t>
  </si>
  <si>
    <t>Dno šachtové výkyv. 425/150 , úhel 90st.</t>
  </si>
  <si>
    <t>414598689</t>
  </si>
  <si>
    <t>8-PC.3</t>
  </si>
  <si>
    <t>Dno šachtové výkyvné 425/ úhel 45°</t>
  </si>
  <si>
    <t>-1110915610</t>
  </si>
  <si>
    <t>8-PC.4</t>
  </si>
  <si>
    <t>Regulátor odtoku-virový ventil, Qmax=1,0l/s, T kus s nádstavcem, kotevní deska+mon</t>
  </si>
  <si>
    <t>265080967</t>
  </si>
  <si>
    <t>713571113R00</t>
  </si>
  <si>
    <t>Požárně ochranná manžeta D 75 mm</t>
  </si>
  <si>
    <t>-647929304</t>
  </si>
  <si>
    <t>713571115R00</t>
  </si>
  <si>
    <t>Požárně ochranná manžeta D 110 mm</t>
  </si>
  <si>
    <t>1093639557</t>
  </si>
  <si>
    <t>713571116R00</t>
  </si>
  <si>
    <t>Požárně ochranná manžeta D 125 mm</t>
  </si>
  <si>
    <t>1191563194</t>
  </si>
  <si>
    <t>Vnitřní kanalizace</t>
  </si>
  <si>
    <t>721194104R00</t>
  </si>
  <si>
    <t>Vyvedení odpadních výpustek D 40 x 1,8</t>
  </si>
  <si>
    <t>-91516747</t>
  </si>
  <si>
    <t>721194105R00</t>
  </si>
  <si>
    <t>Vyvedení odpadních výpustek D 50 x 1,8</t>
  </si>
  <si>
    <t>416609324</t>
  </si>
  <si>
    <t>721194109R00</t>
  </si>
  <si>
    <t>Vyvedení odpadních výpustek D 110 x 2,3</t>
  </si>
  <si>
    <t>-194224166</t>
  </si>
  <si>
    <t>721290123R00</t>
  </si>
  <si>
    <t>Zkouška těsnosti kanalizace kouřem DN 300</t>
  </si>
  <si>
    <t>766955124</t>
  </si>
  <si>
    <t>721290111R00</t>
  </si>
  <si>
    <t>Zkouška těsnosti kanalizace vodou DN 125</t>
  </si>
  <si>
    <t>-1366835705</t>
  </si>
  <si>
    <t>721290112R00</t>
  </si>
  <si>
    <t>Zkouška těsnosti kanalizace vodou DN 200</t>
  </si>
  <si>
    <t>1477225423</t>
  </si>
  <si>
    <t>721176102R00</t>
  </si>
  <si>
    <t>Potrubí HT připojovací D 40 x 1,8 mm</t>
  </si>
  <si>
    <t>-31659945</t>
  </si>
  <si>
    <t>721176103R00</t>
  </si>
  <si>
    <t>Potrubí HT připojovací D 50 x 1,8 mm</t>
  </si>
  <si>
    <t>-697566560</t>
  </si>
  <si>
    <t>721176114R00</t>
  </si>
  <si>
    <t>Potrubí HT odpadní svislé D 75 x 1,9 mm</t>
  </si>
  <si>
    <t>-546302902</t>
  </si>
  <si>
    <t>721176115R00</t>
  </si>
  <si>
    <t>Potrubí HT odpadní svislé D 110 x 2,7 mm</t>
  </si>
  <si>
    <t>354126185</t>
  </si>
  <si>
    <t>721176116R00</t>
  </si>
  <si>
    <t>Potrubí HT odpadní svislé, D 125 x 3,1 mm</t>
  </si>
  <si>
    <t>943769953</t>
  </si>
  <si>
    <t>721177803R00</t>
  </si>
  <si>
    <t>Potrubí Silent připojovací, D 50 x 1,8 mm</t>
  </si>
  <si>
    <t>-117134365</t>
  </si>
  <si>
    <t>721177814R00</t>
  </si>
  <si>
    <t>Potrubí Silent odpadní - svislé, D 75 x 2,3 mm</t>
  </si>
  <si>
    <t>-1148768457</t>
  </si>
  <si>
    <t>721177816R00</t>
  </si>
  <si>
    <t>Potrubí Silent odpadní - svislé, D 110 x 3,4 mm</t>
  </si>
  <si>
    <t>405891686</t>
  </si>
  <si>
    <t>721177817R00</t>
  </si>
  <si>
    <t>Potrubí Silent odpadní - svislé, D 125 x 3,9 mm</t>
  </si>
  <si>
    <t>-908555162</t>
  </si>
  <si>
    <t>721176222R00</t>
  </si>
  <si>
    <t>Potrubí KG svodné (ležaté) v zemi D 110 x 3,2 mm</t>
  </si>
  <si>
    <t>1294669927</t>
  </si>
  <si>
    <t>721176223R00</t>
  </si>
  <si>
    <t>Potrubí KG svodné (ležaté) v zemi D 125 x 3,2 mm</t>
  </si>
  <si>
    <t>996932307</t>
  </si>
  <si>
    <t>721176224R00</t>
  </si>
  <si>
    <t>Potrubí KG svodné (ležaté) v zemi D 160 x 4,0 mm</t>
  </si>
  <si>
    <t>-1230985206</t>
  </si>
  <si>
    <t>721-PC</t>
  </si>
  <si>
    <t>Potrubí PPR PN16 D32x4,4+izolace 6mm+mont., (kondenzát)</t>
  </si>
  <si>
    <t>-1249651368</t>
  </si>
  <si>
    <t>55162537.AR</t>
  </si>
  <si>
    <t>Hlavice větrací střešní DN 110 - souprava, +mont.</t>
  </si>
  <si>
    <t>57397951</t>
  </si>
  <si>
    <t>721-PC.1</t>
  </si>
  <si>
    <t>Větrací hlavice instalační šachty, univerzální, DN125</t>
  </si>
  <si>
    <t>-1753122553</t>
  </si>
  <si>
    <t>551625191R</t>
  </si>
  <si>
    <t>Lapač střešních splavenin DN 110/125 , horizontální připojení DN 110</t>
  </si>
  <si>
    <t>-330573274</t>
  </si>
  <si>
    <t>55162492.AR</t>
  </si>
  <si>
    <t>Velkokapacitní dvorní vtok DN110, svislý odtok, ZU - suchá klapka, plast244x244mm/litina 226x226mm, odkalovací koš, (1,5t)</t>
  </si>
  <si>
    <t>1601789420</t>
  </si>
  <si>
    <t>721PC</t>
  </si>
  <si>
    <t>Izol. souprava pro tlakové prostupy DN70, +mont.</t>
  </si>
  <si>
    <t>1195879740</t>
  </si>
  <si>
    <t>721PC.1</t>
  </si>
  <si>
    <t>Izol. souprava pro tlakové prostupy DN100, +mont.</t>
  </si>
  <si>
    <t>67057637</t>
  </si>
  <si>
    <t>5721-PC</t>
  </si>
  <si>
    <t>Izol. souprava pro tlakové prostupy DN125, +mont.</t>
  </si>
  <si>
    <t>-680824353</t>
  </si>
  <si>
    <t>55162531R</t>
  </si>
  <si>
    <t>Izol. souprava pro tlakové prostupy DN160+mont.</t>
  </si>
  <si>
    <t>494790365</t>
  </si>
  <si>
    <t>28654741R</t>
  </si>
  <si>
    <t>Sifon kondenzační DN 40 PP vodorovný odtok, stavební výška 95 mm+mont.</t>
  </si>
  <si>
    <t>686317929</t>
  </si>
  <si>
    <t>551623505R</t>
  </si>
  <si>
    <t>Sifon podomítkový ke klimatizačním jednotkám , DN 32, 100 x 100 mm</t>
  </si>
  <si>
    <t>-719594501</t>
  </si>
  <si>
    <t>55162400R</t>
  </si>
  <si>
    <t>Vpust podlahová DN 50/75/110, svislý odtok, sifonová vložka</t>
  </si>
  <si>
    <t>-930236202</t>
  </si>
  <si>
    <t>1609950279</t>
  </si>
  <si>
    <t>55162545.AR</t>
  </si>
  <si>
    <t>Ventil(hlavice) přivzdušňovací DN 50/75/100, +mont.</t>
  </si>
  <si>
    <t>1151944909</t>
  </si>
  <si>
    <t>429727812R</t>
  </si>
  <si>
    <t>Mřížka PVC 150* 150 mm</t>
  </si>
  <si>
    <t>2075898272</t>
  </si>
  <si>
    <t>28349014R</t>
  </si>
  <si>
    <t>Dvířka revizní plná rozměr 300x300 mm</t>
  </si>
  <si>
    <t>691813437</t>
  </si>
  <si>
    <t>721-PC.2</t>
  </si>
  <si>
    <t>Kalové čerpadlo Q=4l/s, H=10m , s plovákem,zpětná klapka+mont.</t>
  </si>
  <si>
    <t>1646629633</t>
  </si>
  <si>
    <t>721-PC.3</t>
  </si>
  <si>
    <t>Potrubí PPR PN16 D32x4,4+mont(výtlak)</t>
  </si>
  <si>
    <t>-628134262</t>
  </si>
  <si>
    <t>721231111R00</t>
  </si>
  <si>
    <t>Vtok střešní TW v povlakové krytině</t>
  </si>
  <si>
    <t>1017628514</t>
  </si>
  <si>
    <t>721231176RT4</t>
  </si>
  <si>
    <t>Vtok střešní TW, v zelené střeše, zateplená střecha, výška izolace 500 mm, průměr 75 - 125 mm</t>
  </si>
  <si>
    <t>354818515</t>
  </si>
  <si>
    <t>721231179RT6</t>
  </si>
  <si>
    <t>Šachta pro zelené střechy (ke vtoku), TWZ 400 x 400 mm, výška s nástavcem 230 mm</t>
  </si>
  <si>
    <t>1098764012</t>
  </si>
  <si>
    <t>721231331R00</t>
  </si>
  <si>
    <t>Vyhřívací sada pro střešní vtoky TopWet</t>
  </si>
  <si>
    <t>1403308656</t>
  </si>
  <si>
    <t>721-PC.4</t>
  </si>
  <si>
    <t>Izolace návleková tl. stěny 5mm, vnitřní průměr 75mm</t>
  </si>
  <si>
    <t>1891681479</t>
  </si>
  <si>
    <t>721-PC.5</t>
  </si>
  <si>
    <t>Izolace návleková tl. stěny 5mm, vnitřní průměr 110mm</t>
  </si>
  <si>
    <t>-373665147</t>
  </si>
  <si>
    <t>721-PC.6</t>
  </si>
  <si>
    <t>Izolace návleková tl. stěny 5mm, vnitřní průměr 125mm</t>
  </si>
  <si>
    <t>-944964155</t>
  </si>
  <si>
    <t>721-PC.7</t>
  </si>
  <si>
    <t>Přečerpávací zařízení pro kondenzát, (145*115*57,5mm-25W/230W)+mont.</t>
  </si>
  <si>
    <t>1780800604</t>
  </si>
  <si>
    <t>998721202R00</t>
  </si>
  <si>
    <t>Přesun hmot pro vnitřní kanalizaci, výšky do 12 m</t>
  </si>
  <si>
    <t>-1913671293</t>
  </si>
  <si>
    <t>722</t>
  </si>
  <si>
    <t>Vnitřní vodovod</t>
  </si>
  <si>
    <t>722190401R00</t>
  </si>
  <si>
    <t>Vyvedení a upevnění výpustek DN 15</t>
  </si>
  <si>
    <t>1704987187</t>
  </si>
  <si>
    <t>722280109R00</t>
  </si>
  <si>
    <t>Tlaková zkouška vodovodního potrubí DN 65</t>
  </si>
  <si>
    <t>2009685069</t>
  </si>
  <si>
    <t>722290234R00</t>
  </si>
  <si>
    <t>Proplach a dezinfekce vodovod.potrubí DN 80</t>
  </si>
  <si>
    <t>-536287590</t>
  </si>
  <si>
    <t>722181221RT7</t>
  </si>
  <si>
    <t>Izolace návleková tl. stěny 6 mm, vnitřní průměr 22 mm</t>
  </si>
  <si>
    <t>-743307993</t>
  </si>
  <si>
    <t>722181221RT9</t>
  </si>
  <si>
    <t>Izolace návleková tl. stěny 6 mm, vnitřní průměr 28 mm</t>
  </si>
  <si>
    <t>-343774896</t>
  </si>
  <si>
    <t>722181221RU2</t>
  </si>
  <si>
    <t>Izolace návleková tl. stěny 6 mm, vnitřní průměr 35 mm</t>
  </si>
  <si>
    <t>-637410475</t>
  </si>
  <si>
    <t>722181211RV9</t>
  </si>
  <si>
    <t>Izolace návleková tl. stěny 6 mm, vnitřní průměr 40 mm</t>
  </si>
  <si>
    <t>960076820</t>
  </si>
  <si>
    <t>722181212RY3</t>
  </si>
  <si>
    <t>Izolace návleková tl. stěny 9 mm, vnitřní průměr 63 mm</t>
  </si>
  <si>
    <t>2072953770</t>
  </si>
  <si>
    <t>722181224RT7</t>
  </si>
  <si>
    <t>Izolace návleková tl. stěny 20 mm, vnitřní průměr 22 mm</t>
  </si>
  <si>
    <t>-830299567</t>
  </si>
  <si>
    <t>722-PC</t>
  </si>
  <si>
    <t>Izolace návleková, tl.30mm, d35</t>
  </si>
  <si>
    <t>-1582453791</t>
  </si>
  <si>
    <t>722-PC.1</t>
  </si>
  <si>
    <t>Izolace návleková , tl.40mm, d42</t>
  </si>
  <si>
    <t>1671853377</t>
  </si>
  <si>
    <t>722182001RT1</t>
  </si>
  <si>
    <t>Montáž izol.skruží na potrubí přímé DN 25,sam.spoj, samolepicí spoj nebo rychlouzávěr</t>
  </si>
  <si>
    <t>-572312144</t>
  </si>
  <si>
    <t>722182004RT1</t>
  </si>
  <si>
    <t>Montáž izol.skruží na potrubí přímé DN 40,sam.spoj, samolepicí spoj nebo rychlouzávěr</t>
  </si>
  <si>
    <t>925853130</t>
  </si>
  <si>
    <t>722-PC.2</t>
  </si>
  <si>
    <t>Potrubí PP-RCT PN22 D20 +tv., +uložení do korýtek</t>
  </si>
  <si>
    <t>1725748220</t>
  </si>
  <si>
    <t>722-PC.3</t>
  </si>
  <si>
    <t>Potrubí PP-RCT PN22 D25 +tv., +uložení do korýtek</t>
  </si>
  <si>
    <t>1440166713</t>
  </si>
  <si>
    <t>722-PC.4</t>
  </si>
  <si>
    <t>Potrubí PP-RCT PN22 D32 +tv., +uložení do korýtek</t>
  </si>
  <si>
    <t>1148464826</t>
  </si>
  <si>
    <t>722-PC.5</t>
  </si>
  <si>
    <t>Potrubí PP-RCT PN22 D40 +tv., +uložení do korýtek</t>
  </si>
  <si>
    <t>685556583</t>
  </si>
  <si>
    <t>722-PC.6</t>
  </si>
  <si>
    <t>Potrubí PP-RCT PN22 D63 +tv., +uložení do korýtek</t>
  </si>
  <si>
    <t>1598338386</t>
  </si>
  <si>
    <t>722176112R00</t>
  </si>
  <si>
    <t>Montáž plastového vodovodního potrubí, polyfuzně svařovaného, D 20 mm</t>
  </si>
  <si>
    <t>-1677985518</t>
  </si>
  <si>
    <t>722176113R00</t>
  </si>
  <si>
    <t>Montáž plastového vodovodního potrubí, polyfuzně svařovaného, D 25 mm</t>
  </si>
  <si>
    <t>749171687</t>
  </si>
  <si>
    <t>722176114R00</t>
  </si>
  <si>
    <t>Montáž plastového vodovodního potrubí, polyfuzně svařovaného, D 32 mm</t>
  </si>
  <si>
    <t>-1917557287</t>
  </si>
  <si>
    <t>722176115R00</t>
  </si>
  <si>
    <t>Montáž plastového vodovodního potrubí, polyfuzně svařovaného, D 40 mm</t>
  </si>
  <si>
    <t>61336925</t>
  </si>
  <si>
    <t>722176117R00</t>
  </si>
  <si>
    <t>Montáž plastového vodovodního potrubí, polyfuzně svařovaného, D 63 mm</t>
  </si>
  <si>
    <t>-457915459</t>
  </si>
  <si>
    <t>722-PC.7</t>
  </si>
  <si>
    <t>Zavěšení a ukotvení potrubí včetně táhel, a kotevnich systémů</t>
  </si>
  <si>
    <t>-1540831547</t>
  </si>
  <si>
    <t>722-PC.8</t>
  </si>
  <si>
    <t>Žlab nosný pozinkovaný</t>
  </si>
  <si>
    <t>-386999730</t>
  </si>
  <si>
    <t>722PC</t>
  </si>
  <si>
    <t>Trubka tl. PE100 RC 63x5,7 PN16 SDR11</t>
  </si>
  <si>
    <t>-1050273162</t>
  </si>
  <si>
    <t>722PC.1</t>
  </si>
  <si>
    <t>Těsnicí manžeta pro , potrubní systémy D63</t>
  </si>
  <si>
    <t>964087169</t>
  </si>
  <si>
    <t>722PC.2</t>
  </si>
  <si>
    <t>Kohout kulový voda šoupátko G 1/2"</t>
  </si>
  <si>
    <t>751805109</t>
  </si>
  <si>
    <t>722PC.3</t>
  </si>
  <si>
    <t>Kohout kulový voda šoupátko G1"</t>
  </si>
  <si>
    <t>198922047</t>
  </si>
  <si>
    <t>722PC.4</t>
  </si>
  <si>
    <t>Kohout kulový voda šoupátko G5/4"</t>
  </si>
  <si>
    <t>849447601</t>
  </si>
  <si>
    <t>722PC.5</t>
  </si>
  <si>
    <t>Kohout kulový voda šoupátko G 2"</t>
  </si>
  <si>
    <t>-1337241321</t>
  </si>
  <si>
    <t>551100210R</t>
  </si>
  <si>
    <t>Ventil zpětný G 1/2"</t>
  </si>
  <si>
    <t>1294981149</t>
  </si>
  <si>
    <t>551100212R</t>
  </si>
  <si>
    <t>Ventil zpětný G 1"</t>
  </si>
  <si>
    <t>-194741550</t>
  </si>
  <si>
    <t>5511001813R</t>
  </si>
  <si>
    <t>Ventil zpětný G5/4"</t>
  </si>
  <si>
    <t>649614042</t>
  </si>
  <si>
    <t>722PC.6</t>
  </si>
  <si>
    <t>Kohout kulový voda s odvodněním G1/2"</t>
  </si>
  <si>
    <t>1368414581</t>
  </si>
  <si>
    <t>722PC.7</t>
  </si>
  <si>
    <t>Kohout kulový voda s odvodněním G1"</t>
  </si>
  <si>
    <t>-1460489814</t>
  </si>
  <si>
    <t>722PC.8</t>
  </si>
  <si>
    <t>Kohout kulový voda s odvodněním G5/4"</t>
  </si>
  <si>
    <t>2072453660</t>
  </si>
  <si>
    <t>55111845R</t>
  </si>
  <si>
    <t>Ventil zahradní s hadicovou přípojkou DN 15</t>
  </si>
  <si>
    <t>2091014952</t>
  </si>
  <si>
    <t>55111866R</t>
  </si>
  <si>
    <t>Ventil mrazuvzdorný DN 15, chrom</t>
  </si>
  <si>
    <t>908662832</t>
  </si>
  <si>
    <t>734293223R00</t>
  </si>
  <si>
    <t>Filtr DN 25</t>
  </si>
  <si>
    <t>-1645408334</t>
  </si>
  <si>
    <t>734293226R00</t>
  </si>
  <si>
    <t>Filtr DN 50</t>
  </si>
  <si>
    <t>-1105745225</t>
  </si>
  <si>
    <t>722PC.9</t>
  </si>
  <si>
    <t>Regulátor tlaku vody G2"</t>
  </si>
  <si>
    <t>-1474282226</t>
  </si>
  <si>
    <t>722231162R00</t>
  </si>
  <si>
    <t>Ventil vodovodní pojistný G 3/4"</t>
  </si>
  <si>
    <t>1560956264</t>
  </si>
  <si>
    <t>722-PC.9</t>
  </si>
  <si>
    <t>Vodoměr bytový SV Q3 1,, 6m3/hod+M-BUSmodul</t>
  </si>
  <si>
    <t>15849441</t>
  </si>
  <si>
    <t>722-PC.10</t>
  </si>
  <si>
    <t>Vodoměr bytový TV Q3 1,, 6m3/hod+M-BUS modul</t>
  </si>
  <si>
    <t>1490274130</t>
  </si>
  <si>
    <t>722-PC.11</t>
  </si>
  <si>
    <t>Vodoměr domovní SV DN25/SV MTK( 6,3m3/hod)</t>
  </si>
  <si>
    <t>-1516353793</t>
  </si>
  <si>
    <t>722-PC.12</t>
  </si>
  <si>
    <t>M-Bus modul pro vodoměry</t>
  </si>
  <si>
    <t>752218148</t>
  </si>
  <si>
    <t>722-PC.13</t>
  </si>
  <si>
    <t>Odečtová wM-BUS sada EWM s USB modemem</t>
  </si>
  <si>
    <t>504956290</t>
  </si>
  <si>
    <t>722269111R00</t>
  </si>
  <si>
    <t>Montáž vodoměru závitového jdnovt. suchob. G1/2"</t>
  </si>
  <si>
    <t>-1887153033</t>
  </si>
  <si>
    <t>722269101R00</t>
  </si>
  <si>
    <t>Montáž vodoměru přírubového šroubového DN 50</t>
  </si>
  <si>
    <t>-304638992</t>
  </si>
  <si>
    <t>722PC.10</t>
  </si>
  <si>
    <t>Ventil autom.termostatický do cirkulace G1/2", omezovač teploty,65st.krátkodobě</t>
  </si>
  <si>
    <t>1444958811</t>
  </si>
  <si>
    <t>722231192R00</t>
  </si>
  <si>
    <t>148276534</t>
  </si>
  <si>
    <t>722239101R00</t>
  </si>
  <si>
    <t>Montáž vodovodních armatur 2závity, G 1/2</t>
  </si>
  <si>
    <t>1809912175</t>
  </si>
  <si>
    <t>722239102R00</t>
  </si>
  <si>
    <t>Montáž vodovodních armatur 2závity, G 3/4</t>
  </si>
  <si>
    <t>1391503085</t>
  </si>
  <si>
    <t>722239103R00</t>
  </si>
  <si>
    <t>Montáž vodovodních armatur 2závity, G 1</t>
  </si>
  <si>
    <t>80276464</t>
  </si>
  <si>
    <t>722239104R00</t>
  </si>
  <si>
    <t>Montáž vodovodních armatur 2závity, G 5/4"</t>
  </si>
  <si>
    <t>789073233</t>
  </si>
  <si>
    <t>722239106R00</t>
  </si>
  <si>
    <t>Montáž vodovodních armatur 2závity, G 2"</t>
  </si>
  <si>
    <t>194483093</t>
  </si>
  <si>
    <t>4261097511R</t>
  </si>
  <si>
    <t>Čerpadlo oběhové na teplou vodu, Q=0,29l/s, Y=24,9kPa+mont.</t>
  </si>
  <si>
    <t>-933007961</t>
  </si>
  <si>
    <t>722-PC.14</t>
  </si>
  <si>
    <t>Požární manžeta na potrubí +mont.</t>
  </si>
  <si>
    <t>sobor</t>
  </si>
  <si>
    <t>-1861613234</t>
  </si>
  <si>
    <t>736316925R00</t>
  </si>
  <si>
    <t>Šroubení s teploměrem</t>
  </si>
  <si>
    <t>1463088688</t>
  </si>
  <si>
    <t>734421150R00</t>
  </si>
  <si>
    <t>Tlakoměr deformační 0-10 MPa , D 100</t>
  </si>
  <si>
    <t>-1709243655</t>
  </si>
  <si>
    <t>732331516R00</t>
  </si>
  <si>
    <t>Nádoby expanzní tlak.s memb. 80 l</t>
  </si>
  <si>
    <t>-289446454</t>
  </si>
  <si>
    <t>732339105R00</t>
  </si>
  <si>
    <t>Montáž nádoby expanzní tlakové 80 l</t>
  </si>
  <si>
    <t>2137759660</t>
  </si>
  <si>
    <t>998722202R00</t>
  </si>
  <si>
    <t>Přesun hmot pro vnitřní vodovod, výšky do 12 m</t>
  </si>
  <si>
    <t>-1564703094</t>
  </si>
  <si>
    <t>725</t>
  </si>
  <si>
    <t>Zařizovací předměty</t>
  </si>
  <si>
    <t>725014131RT1</t>
  </si>
  <si>
    <t>Klozet závěsný + sedátko, bílý, včetně sedátka v bílé barvě</t>
  </si>
  <si>
    <t>1528721921</t>
  </si>
  <si>
    <t>28696752R</t>
  </si>
  <si>
    <t>Tlačítko ovládací plastové bílá/chrom/bílá 3/6l</t>
  </si>
  <si>
    <t>-506781142</t>
  </si>
  <si>
    <t>725-PC</t>
  </si>
  <si>
    <t>Předstěnové systémy-souprava pro tlumení hluku WC, + mont.</t>
  </si>
  <si>
    <t>559387051</t>
  </si>
  <si>
    <t>726211321R00</t>
  </si>
  <si>
    <t>Modul pro sádrokarony, h. 1120 mm</t>
  </si>
  <si>
    <t>-1544227125</t>
  </si>
  <si>
    <t>726211332R00</t>
  </si>
  <si>
    <t>Modul pro sádrokartony Special, ZTP, h. 1120 mm</t>
  </si>
  <si>
    <t>1235931217</t>
  </si>
  <si>
    <t>551070190R</t>
  </si>
  <si>
    <t>Oddálené pneumatické splachování ruční bílé, pro zabudování do zdi</t>
  </si>
  <si>
    <t>-1249973403</t>
  </si>
  <si>
    <t>64240056R</t>
  </si>
  <si>
    <t>Mísa klozetová závěsná Handicap, hluboké splachování, bílá</t>
  </si>
  <si>
    <t>1691633160</t>
  </si>
  <si>
    <t>725PC</t>
  </si>
  <si>
    <t>Tlačítko ovládací plastové jednočinné</t>
  </si>
  <si>
    <t>-1049140178</t>
  </si>
  <si>
    <t>725-PC.1</t>
  </si>
  <si>
    <t>Vodorovné madlo WC imobilní+mont.</t>
  </si>
  <si>
    <t>-1975185099</t>
  </si>
  <si>
    <t>725-PC.2</t>
  </si>
  <si>
    <t>Sklopné madlo WC imobilní+mont.</t>
  </si>
  <si>
    <t>-1384335403</t>
  </si>
  <si>
    <t>725017132R00</t>
  </si>
  <si>
    <t>Umyvadlo na šrouby 550 x 420 mm, bílé</t>
  </si>
  <si>
    <t>-933512960</t>
  </si>
  <si>
    <t>64214484R</t>
  </si>
  <si>
    <t>Umyvadlo keramické zdravotní 640 x 550 mm, bílé</t>
  </si>
  <si>
    <t>-1251326624</t>
  </si>
  <si>
    <t>725-PC.3</t>
  </si>
  <si>
    <t>Svislé madlo umyvadlo imobilní+mont.</t>
  </si>
  <si>
    <t>1586634141</t>
  </si>
  <si>
    <t>725823121RT2</t>
  </si>
  <si>
    <t>Baterie umyvadlová stojánková ruční, včetně otvírání odpadu, 6l/min</t>
  </si>
  <si>
    <t>-353750617</t>
  </si>
  <si>
    <t>725860213R00</t>
  </si>
  <si>
    <t>Sifon umyvadlový D 32/40 mm</t>
  </si>
  <si>
    <t>-1601202507</t>
  </si>
  <si>
    <t>725860212R00</t>
  </si>
  <si>
    <t>Sifon umyvadlový pod omítku</t>
  </si>
  <si>
    <t>-439509102</t>
  </si>
  <si>
    <t>725PC.1</t>
  </si>
  <si>
    <t>Výlevka závěsná plastová s mřížkou, bílá, (49*35*22)-kombinace s umyvadlem</t>
  </si>
  <si>
    <t>1493412488</t>
  </si>
  <si>
    <t>55161604R</t>
  </si>
  <si>
    <t>Sifon dřezový</t>
  </si>
  <si>
    <t>2139657227</t>
  </si>
  <si>
    <t>725-PC.4</t>
  </si>
  <si>
    <t>Baterie dřezová nástěnná ruční, bez otvírání odpadu, 6l/min</t>
  </si>
  <si>
    <t>-931468622</t>
  </si>
  <si>
    <t>725814106R00</t>
  </si>
  <si>
    <t>Ventil rohový s filtrem DN 15</t>
  </si>
  <si>
    <t>247711659</t>
  </si>
  <si>
    <t>28698453R</t>
  </si>
  <si>
    <t>Žlab podlahový plastový s kombinovaným sifonem a nerezovým roštem, l = 650 mm</t>
  </si>
  <si>
    <t>826864290</t>
  </si>
  <si>
    <t>725PC.2</t>
  </si>
  <si>
    <t>Sprchová zástěna, sklo čiré atyp (600/2000mm)</t>
  </si>
  <si>
    <t>-1672867633</t>
  </si>
  <si>
    <t>725-PC.5</t>
  </si>
  <si>
    <t>Baterie sprchová nástěnná ruční, vč. příslušenství, 8 l/min.</t>
  </si>
  <si>
    <t>91585428</t>
  </si>
  <si>
    <t>725-PC.6</t>
  </si>
  <si>
    <t>Dřez v kuch. lince jednodílný, nerezový s odkapávací plochou</t>
  </si>
  <si>
    <t>720255071</t>
  </si>
  <si>
    <t>725PC.3</t>
  </si>
  <si>
    <t>Dřez nerez samostatně stojící, včetně konstrukce</t>
  </si>
  <si>
    <t>680280382</t>
  </si>
  <si>
    <t>725823114RT1</t>
  </si>
  <si>
    <t>Baterie dřezová stojánková ruční, bez otvírání odpadu, 8l/min</t>
  </si>
  <si>
    <t>-2097253783</t>
  </si>
  <si>
    <t>64271102R</t>
  </si>
  <si>
    <t>Výlevka keramická závěsná se sklopnou plastovou, mřížkou bílá</t>
  </si>
  <si>
    <t>-643707128</t>
  </si>
  <si>
    <t>726211367R00</t>
  </si>
  <si>
    <t>Modul-výlevka do sádrokartonu</t>
  </si>
  <si>
    <t>1459049070</t>
  </si>
  <si>
    <t>725-PC.7</t>
  </si>
  <si>
    <t>Baterie dřezová nástěnná s prodloužením, G1/2"x150mm</t>
  </si>
  <si>
    <t>361436975</t>
  </si>
  <si>
    <t>55141106R</t>
  </si>
  <si>
    <t>Ventil rohový pračkový1/2" x 3/4", se zpětnou klapkou</t>
  </si>
  <si>
    <t>401560010</t>
  </si>
  <si>
    <t>55161630R</t>
  </si>
  <si>
    <t>Sifon pračkový podomítkový nerez krytka DN 40/50</t>
  </si>
  <si>
    <t>1693387170</t>
  </si>
  <si>
    <t>725-PC.10</t>
  </si>
  <si>
    <t>Keramické umyvadlo , autom. baterie 2 vody součástí +mont.</t>
  </si>
  <si>
    <t>-663627992</t>
  </si>
  <si>
    <t>725-PC.11</t>
  </si>
  <si>
    <t>Keramické umyvadlo imobilní se sifonem , autom. baterie2 vody součástí +mont.</t>
  </si>
  <si>
    <t>-331527331</t>
  </si>
  <si>
    <t>725-PC.12</t>
  </si>
  <si>
    <t>Nerezové pisoár s automat., integrovaným splachovačem+mont.</t>
  </si>
  <si>
    <t>-1992206377</t>
  </si>
  <si>
    <t>725-PC.14</t>
  </si>
  <si>
    <t>Zdroj 12V/230V +mont.</t>
  </si>
  <si>
    <t>1242323235</t>
  </si>
  <si>
    <t>725119306R00</t>
  </si>
  <si>
    <t>Montáž klozetu závěsného</t>
  </si>
  <si>
    <t>21784781</t>
  </si>
  <si>
    <t>725829301R00</t>
  </si>
  <si>
    <t>Montáž baterie umyv.a dřezové stojánkové</t>
  </si>
  <si>
    <t>-843866986</t>
  </si>
  <si>
    <t>725829202R00</t>
  </si>
  <si>
    <t>Montáž baterie umyvadlové a dřezové nástěnné</t>
  </si>
  <si>
    <t>-278405621</t>
  </si>
  <si>
    <t>725219401R00</t>
  </si>
  <si>
    <t>Montáž umyvadel na šrouby do zdiva</t>
  </si>
  <si>
    <t>593845354</t>
  </si>
  <si>
    <t>725849200R00</t>
  </si>
  <si>
    <t>Montáž baterií sprchových, nastavitelná výška</t>
  </si>
  <si>
    <t>-1858678034</t>
  </si>
  <si>
    <t>725339101R00</t>
  </si>
  <si>
    <t>Montáž výlevky diturvitové, bez nádrže a armatur</t>
  </si>
  <si>
    <t>485870381</t>
  </si>
  <si>
    <t>725339101R00a</t>
  </si>
  <si>
    <t>Montáž kombinované výlevky s umyvadlem</t>
  </si>
  <si>
    <t>514254163</t>
  </si>
  <si>
    <t>725869101R00</t>
  </si>
  <si>
    <t>Montáž uzávěrek zápach.umyvadlových D 40</t>
  </si>
  <si>
    <t>-2057676578</t>
  </si>
  <si>
    <t>725869204R00</t>
  </si>
  <si>
    <t>Montáž uzávěrek zápachových dřezových jednoduchých</t>
  </si>
  <si>
    <t>686984012</t>
  </si>
  <si>
    <t>725819201R00</t>
  </si>
  <si>
    <t>Montáž ventilu nástěnného G 1/2</t>
  </si>
  <si>
    <t>911572280</t>
  </si>
  <si>
    <t>725849302R00</t>
  </si>
  <si>
    <t>Montáž držáku sprchy</t>
  </si>
  <si>
    <t>-705424212</t>
  </si>
  <si>
    <t>725119402R00</t>
  </si>
  <si>
    <t>Montáž předstěnových systémů do sádrokartonu</t>
  </si>
  <si>
    <t>-553801662</t>
  </si>
  <si>
    <t>725319101R00</t>
  </si>
  <si>
    <t>Montáž dřezů jednoduchých</t>
  </si>
  <si>
    <t>34316757</t>
  </si>
  <si>
    <t>998725202R00</t>
  </si>
  <si>
    <t>Přesun hmot pro zařizovací předměty, výšky do 12 m</t>
  </si>
  <si>
    <t>77177129</t>
  </si>
  <si>
    <t>999-1</t>
  </si>
  <si>
    <t>ZAŘIZOVACÍ PŘEDMĚTY BUDOU , UPŘESNĚNY INVESTOREM</t>
  </si>
  <si>
    <t>22193921</t>
  </si>
  <si>
    <t>999-2</t>
  </si>
  <si>
    <t>Vodní spotřebiče musí spadat do 2 nejvyšších tříd , podle EU Water Label</t>
  </si>
  <si>
    <t>1242320691</t>
  </si>
  <si>
    <t>ROU2323 - Zařízení pro vytápění staveb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</si>
  <si>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</si>
  <si>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</si>
  <si>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</si>
  <si>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</si>
  <si>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</si>
  <si>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</si>
  <si>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tepelné izolace vč. přirážky na izolac ohybů a odnímatelné přeizolování armatur jen vytápění - kašírované vláknité izolace pro vodor. rozvody, PE rozvody v objektu do DN 25 tl. iz. 25mm, do DN 50 tl. iz. 40mm,, dle optim. výpočtu a určení NT vytápění a přichlazování - plně lepené izolace z mikropryže do DN 25tl. iz. 19mm, do DN 50 tl. iz. 32mm</t>
  </si>
  <si>
    <t>1552624783</t>
  </si>
  <si>
    <t>Pol266</t>
  </si>
  <si>
    <t>metráž izolovaného potrubí DN15</t>
  </si>
  <si>
    <t>bm</t>
  </si>
  <si>
    <t>-689170061</t>
  </si>
  <si>
    <t>Pol267</t>
  </si>
  <si>
    <t>metráž izolovaného potrubí DN20</t>
  </si>
  <si>
    <t>223356035</t>
  </si>
  <si>
    <t>Pol268</t>
  </si>
  <si>
    <t>metráž izolovaného potrubí DN25</t>
  </si>
  <si>
    <t>1988499357</t>
  </si>
  <si>
    <t>Pol269</t>
  </si>
  <si>
    <t>metráž izolovaného potrubí DN32</t>
  </si>
  <si>
    <t>106806019</t>
  </si>
  <si>
    <t>Pol270</t>
  </si>
  <si>
    <t>metráž izolovaného potrubí DN40</t>
  </si>
  <si>
    <t>1553006788</t>
  </si>
  <si>
    <t>Pol271</t>
  </si>
  <si>
    <t>metráž izolovaného potrubí DN50</t>
  </si>
  <si>
    <t>49870850</t>
  </si>
  <si>
    <t>Pol272</t>
  </si>
  <si>
    <t>metráž izolovaného potrubí DN60</t>
  </si>
  <si>
    <t>-546445940</t>
  </si>
  <si>
    <t>Pol273</t>
  </si>
  <si>
    <t>metráž izolovaného potrubí DN80</t>
  </si>
  <si>
    <t>1429762980</t>
  </si>
  <si>
    <t>Pol274</t>
  </si>
  <si>
    <t>metráž deskového materiálu 32mm pro lepení nádrží v INT</t>
  </si>
  <si>
    <t>-1849103706</t>
  </si>
  <si>
    <t>71346-3132</t>
  </si>
  <si>
    <t>montáž izolací lepením v tl.do 50mm</t>
  </si>
  <si>
    <t>-832721656</t>
  </si>
  <si>
    <t>Pol275</t>
  </si>
  <si>
    <t>balení á 1litr</t>
  </si>
  <si>
    <t>-1872013238</t>
  </si>
  <si>
    <t>Pol276</t>
  </si>
  <si>
    <t>čistič pro lepidlo 1 l</t>
  </si>
  <si>
    <t>-1523797734</t>
  </si>
  <si>
    <t>99871-3202</t>
  </si>
  <si>
    <t>Přesun hmot pro izolace tepelné, výšky do 12 m</t>
  </si>
  <si>
    <t>-1953215306</t>
  </si>
  <si>
    <t>99871-3292</t>
  </si>
  <si>
    <t>Příplatek zvětš. přesun, izolace tepelné do 100 m</t>
  </si>
  <si>
    <t>-1687694394</t>
  </si>
  <si>
    <t>731</t>
  </si>
  <si>
    <t>Ústřední vytápění - kotelny</t>
  </si>
  <si>
    <t>Pol216</t>
  </si>
  <si>
    <t xml:space="preserve">1x závěsný elektrokotel „24“kW max.rozm.450x300x750mm vč.PojV, OČ a EXP_x000d_
 Předmětem nabídky je komplexní dodávka záložního zdroje z elektrokotle				_x000d_
o regulací spínaném výkonu (minimálně ve 3 stupních) – závěsné provedení spotřebiče s EXP nádobou a oběhovým čerpadlem						_x000d_
Součástí plnění díla bude doprava kotle na místo v ČR a předepsané zkoušky a dokumentace			_x000d_
kotel bude dodán a zprovozněn včetně popsaného regulačního systému (záložní vytápění )				_x000d_
</t>
  </si>
  <si>
    <t>141243799</t>
  </si>
  <si>
    <t>Pol217</t>
  </si>
  <si>
    <t>Jednorázová demineralizační patrona.Kapacita náplně 300 litrů při 10 ° dH - kotelna bude zprovozněna vč. nastavení systému MaR</t>
  </si>
  <si>
    <t>-488076215</t>
  </si>
  <si>
    <t>73124-4494</t>
  </si>
  <si>
    <t>montáž kotlů závěsných do 50 kW</t>
  </si>
  <si>
    <t>-1069870620</t>
  </si>
  <si>
    <t>73252-0111</t>
  </si>
  <si>
    <t xml:space="preserve">jednotka TČ topný výkon/příkon dle EN14511 pro 0/45 21,98kW / 5,96 R407C_x000d_
2. Předmětem nabídky je komplexní dodávka tepelného zdroje - tepelného čerpadla s celoročním provozem		_x000d_
o modulovaném výkonu kaskády (topení 24+30kW, chlazení do 40 kW) 		_x000d_
Součástí plnění díla bude doprava zdroje na místo v ČR a předepsané zkoušky a dokumentace		_x000d_
čerpadla budou dodány a zprovozněny včetně základního regulačního systému		_x000d_
		_x000d_
tepelné čerpadlo jako funkční celek		_x000d_
voda-voda v kompaktním provedení s integrovanými oběhovými čerpadly primární i sekundární části		_x000d_
topný výkon/příkon dle EN14511 pro 0/45 21,98kW / 5,96 R407C		_x000d_
max.hl.akust.výkonu 47dB(A)		_x000d_
</t>
  </si>
  <si>
    <t>soub.</t>
  </si>
  <si>
    <t>259071501</t>
  </si>
  <si>
    <t>73252-0111.1</t>
  </si>
  <si>
    <t xml:space="preserve">jednotka TČ topný výkon/příkon dle EN14511 pro 0/45 29,74kW / 8,34 R407C_x000d_
2. Předmětem nabídky je komplexní dodávka tepelného zdroje - tepelného čerpadla s celoročním provozem		_x000d_
o modulovaném výkonu kaskády (topení 24+30kW, chlazení do 40 kW) 		_x000d_
Součástí plnění díla bude doprava zdroje na místo v ČR a předepsané zkoušky a dokumentace		_x000d_
čerpadla budou dodány a zprovozněny včetně základního regulačního systému		_x000d_
		_x000d_
tepelné čerpadlo jako funkční celek		_x000d_
voda-voda v kompaktním provedení s integrovanými oběhovými čerpadly primární i sekundární části		_x000d_
topný výkon/příkon dle EN14511 pro 0/45 21,98kW / 5,96 R407C		_x000d_
max.hl.akust.výkonu 47dB(A)		_x000d_
</t>
  </si>
  <si>
    <t>-498956471</t>
  </si>
  <si>
    <t>Pol218</t>
  </si>
  <si>
    <t>rozšiřující karta pro pasivní / aktivní chlazení</t>
  </si>
  <si>
    <t>351971318</t>
  </si>
  <si>
    <t>Pol219</t>
  </si>
  <si>
    <t>komunikační modul pro protokol Modbus RTU</t>
  </si>
  <si>
    <t>312650375</t>
  </si>
  <si>
    <t>Pol220</t>
  </si>
  <si>
    <t>pružné uložení jednotek na základek</t>
  </si>
  <si>
    <t>1119063485</t>
  </si>
  <si>
    <t>Pol221</t>
  </si>
  <si>
    <t>kabeláže a čidla pro zajištění požadovaného kaskádního chodu zdroje s ohřevem TV</t>
  </si>
  <si>
    <t>701925727</t>
  </si>
  <si>
    <t>73113-9614</t>
  </si>
  <si>
    <t>montáž stacionárního zdroje do 30 kW - zdroj bude zprovozněn vč. nastavení systému MaR</t>
  </si>
  <si>
    <t>799401574</t>
  </si>
  <si>
    <t>73134-1130</t>
  </si>
  <si>
    <t>hadice napouštěcí 16/23</t>
  </si>
  <si>
    <t>2133085923</t>
  </si>
  <si>
    <t>99873-1202</t>
  </si>
  <si>
    <t>Přesun hmot pro kotelny, výšky do 12 m</t>
  </si>
  <si>
    <t>1491485250</t>
  </si>
  <si>
    <t>99873-1293</t>
  </si>
  <si>
    <t>Příplatek zvětš. přesun, kotelny do 500 m</t>
  </si>
  <si>
    <t>1001627133</t>
  </si>
  <si>
    <t>732</t>
  </si>
  <si>
    <t>Ústřední vytápění - strojovny</t>
  </si>
  <si>
    <t>Pol222</t>
  </si>
  <si>
    <t>výroba orientačních štítků</t>
  </si>
  <si>
    <t>-1418332094</t>
  </si>
  <si>
    <t>73219-9100</t>
  </si>
  <si>
    <t>MTZ ORIENTACNICH STITKU</t>
  </si>
  <si>
    <t>-1843130642</t>
  </si>
  <si>
    <t>Pol223</t>
  </si>
  <si>
    <t>_x000d_
nemrznoucí směs primárního okruhu - druh a koncentrace je dána projektem VRTY, který dodává náplň vrtů (2080l směsi)			_x000d_
monopropylenglykol 33% objemových (dílčí objem celkový 270l, 90 l koncentrátu)</t>
  </si>
  <si>
    <t>litry</t>
  </si>
  <si>
    <t>2119298105</t>
  </si>
  <si>
    <t>Pol224</t>
  </si>
  <si>
    <t>míchání směsi a plnění soustavy</t>
  </si>
  <si>
    <t>-1698070858</t>
  </si>
  <si>
    <t>73221-9315</t>
  </si>
  <si>
    <t>montáž ohřívačů zásobníkových stojatých do 1000l</t>
  </si>
  <si>
    <t>-1100452741</t>
  </si>
  <si>
    <t>Pol225</t>
  </si>
  <si>
    <t>pomocná konstrukce - základky pod oTV , AKU a zdroje 1200/1200/150mm</t>
  </si>
  <si>
    <t>1715787875</t>
  </si>
  <si>
    <t>Pol226</t>
  </si>
  <si>
    <t>ohřívač TV 1000l teplosměnná plocha 9m2</t>
  </si>
  <si>
    <t>-815786890</t>
  </si>
  <si>
    <t>Pol227</t>
  </si>
  <si>
    <t>akum.tepla. 1000l PN6 95°C pr.850 v=2035</t>
  </si>
  <si>
    <t>794709974</t>
  </si>
  <si>
    <t>Pol228</t>
  </si>
  <si>
    <t>systémová izolace akumulátoru pro režim topení / přichlazování</t>
  </si>
  <si>
    <t>421892865</t>
  </si>
  <si>
    <t>Pol229</t>
  </si>
  <si>
    <t>el.vložka 7,5kW pro záložní dohřev (antilegionella)</t>
  </si>
  <si>
    <t>-888373727</t>
  </si>
  <si>
    <t>73211-2132</t>
  </si>
  <si>
    <t>rozdělovače DN80 15m3/h do 350kW</t>
  </si>
  <si>
    <t>206023670</t>
  </si>
  <si>
    <t>73211-1316</t>
  </si>
  <si>
    <t>trubková hrdla DN40</t>
  </si>
  <si>
    <t>1530414779</t>
  </si>
  <si>
    <t>73211-1325</t>
  </si>
  <si>
    <t>trubková hrdla DN80</t>
  </si>
  <si>
    <t>23121457</t>
  </si>
  <si>
    <t>Pol230</t>
  </si>
  <si>
    <t>pomocná konstrukce ze svařenců L50 pod rozdělovače - hmotnost konstrukce 55 kg</t>
  </si>
  <si>
    <t>-2046961972</t>
  </si>
  <si>
    <t>Pol231</t>
  </si>
  <si>
    <t>Deskový výměník min.~1,06m2 přípoje DN32 ~150x150x300mm &lt;10 kg</t>
  </si>
  <si>
    <t>komplet</t>
  </si>
  <si>
    <t>363020548</t>
  </si>
  <si>
    <t>Pol232</t>
  </si>
  <si>
    <t>snímatelná izolace PPV</t>
  </si>
  <si>
    <t>1867447746</t>
  </si>
  <si>
    <t>Pol233</t>
  </si>
  <si>
    <t>přip.šroubení pro PPV DN32</t>
  </si>
  <si>
    <t>1159549914</t>
  </si>
  <si>
    <t>73222-9631</t>
  </si>
  <si>
    <t>montáž výměníku do sestavy na pom.konstrukci ze svařenců</t>
  </si>
  <si>
    <t>1169445120</t>
  </si>
  <si>
    <t>Pol234</t>
  </si>
  <si>
    <t xml:space="preserve">Deskový výměník min.~1,39m2 přípoje DN32 ~150x150x300mm &lt;15 kg_x000d_
deskový výměník s teplosměnnými deskami z nerezavějící oceli_x000d_
Primár: GLY, min.průtok 7,9 m3/h, vstupní teplota 0,5°C, výstupní teplota 4°C_x000d_
Sekundár: min.průtok 5,2 m3/h, vstupní teplota 22°C, výstupní teplota 17°C_x000d_
Výkon min.30kW, pracovní tlak &lt;3 bar, dPprim&lt;20kPa dPsek&lt;10 kPa_x000d_
</t>
  </si>
  <si>
    <t>1193849847</t>
  </si>
  <si>
    <t>-1235369731</t>
  </si>
  <si>
    <t>-1344853562</t>
  </si>
  <si>
    <t>1310735445</t>
  </si>
  <si>
    <t>Pol235</t>
  </si>
  <si>
    <t>pomocná konstrukce ze svařenců L50 pod výměníky - hmotnost konstrukce 35kg</t>
  </si>
  <si>
    <t>-1541536038</t>
  </si>
  <si>
    <t>73233-1615</t>
  </si>
  <si>
    <t>pojistná nádoba s membr.a přípojnou armaturou do 4 bar v=35l</t>
  </si>
  <si>
    <t>-961921396</t>
  </si>
  <si>
    <t>73233-1777</t>
  </si>
  <si>
    <t>bezpečnostní uzávěr k expanzní nádobě G3/4</t>
  </si>
  <si>
    <t>148847738</t>
  </si>
  <si>
    <t>73233-1619</t>
  </si>
  <si>
    <t>pojistná nádoba s membr.a přípojnou armaturou 6 bar v=140l</t>
  </si>
  <si>
    <t>-2073679945</t>
  </si>
  <si>
    <t>73233-1778</t>
  </si>
  <si>
    <t>bezpečnostní uzávěr k expanzní nádobě G1</t>
  </si>
  <si>
    <t>121578536</t>
  </si>
  <si>
    <t>Pol236</t>
  </si>
  <si>
    <t>plastové svody od PojV do odvodnění</t>
  </si>
  <si>
    <t>-1048937915</t>
  </si>
  <si>
    <t>Pol237</t>
  </si>
  <si>
    <t>koncentrovaný inhibitor koroze systému ÚT 3l ( ředění 1 : 100)</t>
  </si>
  <si>
    <t>1769215131</t>
  </si>
  <si>
    <t>Pol238</t>
  </si>
  <si>
    <t>kabinetní úpravna doplňovací vody s objemovým řízením 230V 0,5m3/hod</t>
  </si>
  <si>
    <t>1788028705</t>
  </si>
  <si>
    <t>Pol239</t>
  </si>
  <si>
    <t>impulsní vodoměr 0,6m3/h</t>
  </si>
  <si>
    <t>-1843754596</t>
  </si>
  <si>
    <t>Pol240</t>
  </si>
  <si>
    <t>potrubní oddělovač systémů, G3/4“</t>
  </si>
  <si>
    <t>-428666662</t>
  </si>
  <si>
    <t>Pol241</t>
  </si>
  <si>
    <t xml:space="preserve">dvouregistrový měřič spotřeby tepla/chladu 0,6m3/h G3/4“ 110mm_x000d_
elektronické měřiče spotřeby tepla a chladu do zpětného potrubí kompaktní, baterie 10let, kabely čidel 1,5m M-Bus komunikace				_x000d_
</t>
  </si>
  <si>
    <t>1336419587</t>
  </si>
  <si>
    <t>Pol242</t>
  </si>
  <si>
    <t>dvouregistrový měřič spotřeby tepla/chladu 1,5m3/h G3/4“ 110mm</t>
  </si>
  <si>
    <t>-1093128086</t>
  </si>
  <si>
    <t>Pol243</t>
  </si>
  <si>
    <t>dvouregistrový měřič spotřeby tepla/chladu 2,5m3/h G1“ 130mm</t>
  </si>
  <si>
    <t>194589671</t>
  </si>
  <si>
    <t>Pol244</t>
  </si>
  <si>
    <t>komplet kulových ventilů, čidel a jímek k dvouregistrovým měřičům tepla</t>
  </si>
  <si>
    <t>675496490</t>
  </si>
  <si>
    <t>Pol245</t>
  </si>
  <si>
    <t>dvouregistrový měřič spotřeby tepla/chladu 15m3/h DN50 270mm</t>
  </si>
  <si>
    <t>1372433870</t>
  </si>
  <si>
    <t>Pol246</t>
  </si>
  <si>
    <t>komplet kulových ventilů, čidel a jímek k velkému měřiči tepla</t>
  </si>
  <si>
    <t>947789874</t>
  </si>
  <si>
    <t>Pol247</t>
  </si>
  <si>
    <t xml:space="preserve">kompaktní měřič spotřeby tepla 2,5m3/h G1“ 130mm_x000d_
elektronické měřiče spotřeby tepla do zpětného potrubí,napájí profese MaR, kabely čidel 1,5m M-Bus komunikace			_x000d_
</t>
  </si>
  <si>
    <t>1690590240</t>
  </si>
  <si>
    <t>Pol248</t>
  </si>
  <si>
    <t>komplet kulových ventilů, čidel a jímek k malým měřičům tepla (1“)</t>
  </si>
  <si>
    <t>-1867522200</t>
  </si>
  <si>
    <t>Pol249</t>
  </si>
  <si>
    <t>měřič spotřeby tepla 6m3/h G6/4“ 260mm</t>
  </si>
  <si>
    <t>1275260565</t>
  </si>
  <si>
    <t>Pol250</t>
  </si>
  <si>
    <t>komplet kulových ventilů, čidel a jímek k velkým měřičům tepla (6/4“)</t>
  </si>
  <si>
    <t>-542544231</t>
  </si>
  <si>
    <t>73242-1422</t>
  </si>
  <si>
    <t xml:space="preserve">čerpadlo DN25 PN6 m&lt;10 kg l~180mm_x000d_
čerpadlo v 230V provedení s elektronickou regulací otáček _x000d_
(permanentní magnety) Q=1,9-2,4m3/h H~5-6,5m Qel = 124W_x000d_
pružně uloženo do potrubí a podepřeno _x000d_
</t>
  </si>
  <si>
    <t>-1799817379</t>
  </si>
  <si>
    <t>73242-9212</t>
  </si>
  <si>
    <t>MTZ CERPADEL DN25</t>
  </si>
  <si>
    <t>-1992743675</t>
  </si>
  <si>
    <t>73242-2224</t>
  </si>
  <si>
    <t xml:space="preserve">čerpadlo přírubové DN50 PN6 m&lt;25 kg l~240mm_x000d_
čerpadlo v 230V provedení s elektronickou regulací otáček _x000d_
(permanentní magnety) Q=9m3/h H~6,5m Qel = 325W_x000d_
pružně uloženo do potrubí a podepřeno _x000d_
</t>
  </si>
  <si>
    <t>1076920870</t>
  </si>
  <si>
    <t>73242-9225</t>
  </si>
  <si>
    <t>MTZ CERPADEL DN50</t>
  </si>
  <si>
    <t>-671122131</t>
  </si>
  <si>
    <t>73242-2222</t>
  </si>
  <si>
    <t xml:space="preserve">čerpadlo přírubové DN50 PN6 m&lt;25 kg l~240mm_x000d_
čerpadlo v 230V provedení s elektronickou regulací otáček v provedení GLY_x000d_
(permanentní magnety) Q=10m3/h H~5m Qel = 249W_x000d_
pružně uloženo do potrubí a podepřeno _x000d_
</t>
  </si>
  <si>
    <t>-687103126</t>
  </si>
  <si>
    <t>1813922019</t>
  </si>
  <si>
    <t>99873-2201</t>
  </si>
  <si>
    <t>Přesun hmot pro strojovny, výšky do 6 m</t>
  </si>
  <si>
    <t>1576555374</t>
  </si>
  <si>
    <t>99873-2293</t>
  </si>
  <si>
    <t>Příplatek zvětš. přesun, strojovny do 500 m</t>
  </si>
  <si>
    <t>1170809776</t>
  </si>
  <si>
    <t>733</t>
  </si>
  <si>
    <t>Ústřední vytápění - rozvodné potrubí</t>
  </si>
  <si>
    <t>73322-3209</t>
  </si>
  <si>
    <t xml:space="preserve">POTRUBI CU DN60 (64x2)_x000d_
montáže za ztížených podmínek (stavbou definované prostory)_x000d_
Potrubí z trubek měděných polotvrdých a tvrdých spojovaných pájením_x000d_
</t>
  </si>
  <si>
    <t>1714998287</t>
  </si>
  <si>
    <t>73322-3203</t>
  </si>
  <si>
    <t>POTRUBI CU DN15 (18x1)</t>
  </si>
  <si>
    <t>-409790222</t>
  </si>
  <si>
    <t>73322-3204</t>
  </si>
  <si>
    <t>POTRUBI CU DN20 (22x1,5)</t>
  </si>
  <si>
    <t>1675786055</t>
  </si>
  <si>
    <t>73322-3205</t>
  </si>
  <si>
    <t>POTRUBI CU DN25 (28x1,5)</t>
  </si>
  <si>
    <t>-244422248</t>
  </si>
  <si>
    <t>73322-3206</t>
  </si>
  <si>
    <t>POTRUBI CU DN32 (35x1,5)</t>
  </si>
  <si>
    <t>590168096</t>
  </si>
  <si>
    <t>73322-3207</t>
  </si>
  <si>
    <t>POTRUBI CU DN40 (42x1,5)</t>
  </si>
  <si>
    <t>-1040760071</t>
  </si>
  <si>
    <t>73322-3208</t>
  </si>
  <si>
    <t>POTRUBI CU DN50 (54x2)</t>
  </si>
  <si>
    <t>1998120679</t>
  </si>
  <si>
    <t>73322-3211</t>
  </si>
  <si>
    <t>POTRUBI CU DN80 (89x2)</t>
  </si>
  <si>
    <t>-544659495</t>
  </si>
  <si>
    <t>73329-1102</t>
  </si>
  <si>
    <t xml:space="preserve">TLAK ZKOUSKA POTRUBI MEDENE všech dimenzí_x000d_
pozn. - plastové potrubí pro podlahové vytápění je součástí oddílu Tělesa_x000d_
</t>
  </si>
  <si>
    <t>-235970946</t>
  </si>
  <si>
    <t>73314-1102</t>
  </si>
  <si>
    <t xml:space="preserve">ODVZDUS NADOBA Z TRUBEK OCEL -DN 50_x000d_
Doplňky k potrubním rozvodům	_x000d_
uložení potrubí do odpružených závěsů s izolačními vložkami – rozteče uložení dle VD	_x000d_
</t>
  </si>
  <si>
    <t>676169560</t>
  </si>
  <si>
    <t>99873-3202</t>
  </si>
  <si>
    <t>Přesun hmot pro potrubí, výšky do 12 m</t>
  </si>
  <si>
    <t>1774983350</t>
  </si>
  <si>
    <t>99873-3293</t>
  </si>
  <si>
    <t>Příplatek zvětš. přesun, potrubí do 500 m</t>
  </si>
  <si>
    <t>-1888152809</t>
  </si>
  <si>
    <t>734</t>
  </si>
  <si>
    <t>Ústřední vytápění - armatury</t>
  </si>
  <si>
    <t>73410-9111</t>
  </si>
  <si>
    <t>MTZ ARMATURA 2PRIRUBY DN15 PN6</t>
  </si>
  <si>
    <t>372455218</t>
  </si>
  <si>
    <t>73410-9116</t>
  </si>
  <si>
    <t>MTZ ARMATURA 2PRIRUBY DN65~DN80 PN6</t>
  </si>
  <si>
    <t>180712355</t>
  </si>
  <si>
    <t>73417-3216</t>
  </si>
  <si>
    <t>přírubový spoj DN65 PN6</t>
  </si>
  <si>
    <t>-1363516742</t>
  </si>
  <si>
    <t>73417-3217</t>
  </si>
  <si>
    <t xml:space="preserve">přírubový spoj DN80 PN6_x000d_
</t>
  </si>
  <si>
    <t>1242196067</t>
  </si>
  <si>
    <t>73419-3115</t>
  </si>
  <si>
    <t xml:space="preserve">DN65 kvs=215_x000d_
mezipřírubová klapka uzavírací se zaručenou těsností_x000d_
</t>
  </si>
  <si>
    <t>571590957</t>
  </si>
  <si>
    <t>73419-3116</t>
  </si>
  <si>
    <t>mezipřírubová klapka uzavírací se zaručenou těsností DN80 kvs=420</t>
  </si>
  <si>
    <t>-1695302923</t>
  </si>
  <si>
    <t>73419-2316</t>
  </si>
  <si>
    <t>zpětné klapky samočinné nízkoodporové DN65</t>
  </si>
  <si>
    <t>-1793311309</t>
  </si>
  <si>
    <t>73419-2317</t>
  </si>
  <si>
    <t>zpětné klapky samočinné nízkoodporové DN80</t>
  </si>
  <si>
    <t>875234351</t>
  </si>
  <si>
    <t>73416-3427</t>
  </si>
  <si>
    <t>filtry DN65 s magnet.trnem a měřicími vsuvkami kvs=101,5</t>
  </si>
  <si>
    <t>-489641956</t>
  </si>
  <si>
    <t>73416-3428</t>
  </si>
  <si>
    <t>filtry DN80 s magnet.trnem a měřicími vsuvkami kvs=147,4</t>
  </si>
  <si>
    <t>1241056487</t>
  </si>
  <si>
    <t>73419-3115.1</t>
  </si>
  <si>
    <t xml:space="preserve">DN65 kvs=155 PN6 -20~+120°C_x000d_
mezipřírubová dvoucestná klapka uzavírací se servopohonem, těsnost třídy A, provoz GLY/voda	_x000d_
</t>
  </si>
  <si>
    <t>269945050</t>
  </si>
  <si>
    <t>Pol251</t>
  </si>
  <si>
    <t>servopohon klapky 230V 3bod.řízení min.20 Nm natočení 90°</t>
  </si>
  <si>
    <t>-1822977304</t>
  </si>
  <si>
    <t>73420-9115</t>
  </si>
  <si>
    <t>MTZ ARMATURA 2ZAVITY do G 1“</t>
  </si>
  <si>
    <t>432868194</t>
  </si>
  <si>
    <t>73420-9125</t>
  </si>
  <si>
    <t>MTZ ARMATURA 3ZAVITY do G 2“</t>
  </si>
  <si>
    <t>-930643416</t>
  </si>
  <si>
    <t>Pol252</t>
  </si>
  <si>
    <t xml:space="preserve">Regulátor prost. teploty s displejem , napájecí napětí 230 V AC, výstupy 230 V AC_x000d_
ovládací termostat s týdenním programem a dvoubodovým ovládáním topení / chlazení_x000d_
</t>
  </si>
  <si>
    <t>-24276182</t>
  </si>
  <si>
    <t>Pol253</t>
  </si>
  <si>
    <t xml:space="preserve">stíněná kabeláž pro termostat (stín. kabel CyKy 2x0,5mm2 - 10bm + ochr. trubka 10m) </t>
  </si>
  <si>
    <t>344500171</t>
  </si>
  <si>
    <t>Pol254</t>
  </si>
  <si>
    <t xml:space="preserve">DN20 kvs=3,47_x000d_
Ventily regulační dvoucestné závitové s měřicími vsuvkami a řízeným pohonem_x000d_
</t>
  </si>
  <si>
    <t>-1073706809</t>
  </si>
  <si>
    <t>Pol255</t>
  </si>
  <si>
    <t>termopohon NC 230V 2bod.ř. 140N 4mm kabel 2m</t>
  </si>
  <si>
    <t>-1752964619</t>
  </si>
  <si>
    <t>Pol256</t>
  </si>
  <si>
    <t xml:space="preserve">DN40 kvs=49 PN40 -10~+120°C netěsnost &lt;1%_x000d_
Kulové kohouty přepínací trojcestné závitové T provedení s 2bod.řízeným pohonem_x000d_
</t>
  </si>
  <si>
    <t>1590109857</t>
  </si>
  <si>
    <t>Pol257</t>
  </si>
  <si>
    <t>servopohon kul.k. 230V 2bod.řízení 90s natočení 90°</t>
  </si>
  <si>
    <t>-444693173</t>
  </si>
  <si>
    <t>Pol258</t>
  </si>
  <si>
    <t xml:space="preserve">DN50 kvs=63 PN16 -10~+130°C max.dP=350 kPa netěsnost 1x10-4RVC_x000d_
Kulové kohouty směšovací trojcestné závitové s 3bod.řízeným pohonem provoz voda/GLY_x000d_
</t>
  </si>
  <si>
    <t>508319644</t>
  </si>
  <si>
    <t>Pol259</t>
  </si>
  <si>
    <t>servopohon kul.k. 230V 3bod.řízení 5Nm natočení 90°, koncový spínač</t>
  </si>
  <si>
    <t>2066085305</t>
  </si>
  <si>
    <t>73422-0101</t>
  </si>
  <si>
    <t>Ventily regulační závitové vyvažovací s měřicími vsuvkami DN20 kvs=4,1</t>
  </si>
  <si>
    <t>1677820975</t>
  </si>
  <si>
    <t>73422-0102</t>
  </si>
  <si>
    <t>Ventily regulační závitové vyvažovací s měřicími vsuvkami DN25 kvs=6,4</t>
  </si>
  <si>
    <t>876378653</t>
  </si>
  <si>
    <t>73422-0103</t>
  </si>
  <si>
    <t>Ventily regulační závitové vyvažovací s měřicími vsuvkami DN32 kvs=13,2</t>
  </si>
  <si>
    <t>1311145924</t>
  </si>
  <si>
    <t>73422-0104</t>
  </si>
  <si>
    <t>Ventily regulační závitové vyvažovací s měřicími vsuvkami DN40 kvs=19,1</t>
  </si>
  <si>
    <t>221321003</t>
  </si>
  <si>
    <t>73422-0105</t>
  </si>
  <si>
    <t>Ventily regulační závitové vyvažovací s měřicími vsuvkami DN50 kvs=29,2</t>
  </si>
  <si>
    <t>-1306700383</t>
  </si>
  <si>
    <t>Pol260</t>
  </si>
  <si>
    <t xml:space="preserve">DN15 kvs=2,6 s omezovačem průtoku 40-900 kg/h nast.1,2 250 kg/h_x000d_
Ventily regulační závitové automatické s měřicími vsuvkami_x000d_
</t>
  </si>
  <si>
    <t>688688690</t>
  </si>
  <si>
    <t>73425-1213</t>
  </si>
  <si>
    <t>ventily pojistné závitové DN25 3bar provoz VODA / GLY</t>
  </si>
  <si>
    <t>-1884771689</t>
  </si>
  <si>
    <t>73425-1214</t>
  </si>
  <si>
    <t>ventily pojistné závitové DN32 3bar provoz VODA</t>
  </si>
  <si>
    <t>666418685</t>
  </si>
  <si>
    <t>73429-1123</t>
  </si>
  <si>
    <t>KOHOUT PLNICI VYPOUS CSN137061 G1/2</t>
  </si>
  <si>
    <t>-1340102308</t>
  </si>
  <si>
    <t>73424-2414</t>
  </si>
  <si>
    <t>ventily zpětné závitové DN25</t>
  </si>
  <si>
    <t>-1603264545</t>
  </si>
  <si>
    <t>73424-2416</t>
  </si>
  <si>
    <t>ventily zpětné závitové DN40</t>
  </si>
  <si>
    <t>-717646478</t>
  </si>
  <si>
    <t>73424-2417</t>
  </si>
  <si>
    <t>ventily zpětné závitové DN50</t>
  </si>
  <si>
    <t>-1682181435</t>
  </si>
  <si>
    <t>73429-1243</t>
  </si>
  <si>
    <t>kul.kohout s filtrem závitový DN20</t>
  </si>
  <si>
    <t>-2047883990</t>
  </si>
  <si>
    <t>73429-1244</t>
  </si>
  <si>
    <t>kul.kohout s filtrem závitový DN40 s magnetickým trnem kvs=17,14</t>
  </si>
  <si>
    <t>-1207690321</t>
  </si>
  <si>
    <t>73429-1246</t>
  </si>
  <si>
    <t>kul.kohout s filtrem závitový DN50 s magnetickým trnem kvs=32,3</t>
  </si>
  <si>
    <t>-928819445</t>
  </si>
  <si>
    <t>73429-2712</t>
  </si>
  <si>
    <t>kulový kohout přímý DN10</t>
  </si>
  <si>
    <t>-940816663</t>
  </si>
  <si>
    <t>73429-2714</t>
  </si>
  <si>
    <t>kulový kohout přímý DN20</t>
  </si>
  <si>
    <t>-1391574417</t>
  </si>
  <si>
    <t>73429-2715</t>
  </si>
  <si>
    <t>kulový kohout přímý DN25</t>
  </si>
  <si>
    <t>-706672578</t>
  </si>
  <si>
    <t>73429-2717</t>
  </si>
  <si>
    <t>kulový kohout přímý DN40</t>
  </si>
  <si>
    <t>1647032757</t>
  </si>
  <si>
    <t>73429-2718</t>
  </si>
  <si>
    <t>kulový kohout přímý DN50</t>
  </si>
  <si>
    <t>1808676219</t>
  </si>
  <si>
    <t>73426-1402</t>
  </si>
  <si>
    <t>dvojitý kulový kohout pro připojení ot.tělesa s roztečí 50mm rohový</t>
  </si>
  <si>
    <t>453889565</t>
  </si>
  <si>
    <t>73422-1682</t>
  </si>
  <si>
    <t>hlavice termost.ventilu kapalinová pro tělesa VK</t>
  </si>
  <si>
    <t>-1077340727</t>
  </si>
  <si>
    <t>73441-1127</t>
  </si>
  <si>
    <t>TEPLOMER PRIMY POUZDRO 100MM</t>
  </si>
  <si>
    <t>-397508520</t>
  </si>
  <si>
    <t>73441-9111</t>
  </si>
  <si>
    <t>MTZ TEPLOMERU</t>
  </si>
  <si>
    <t>-440307309</t>
  </si>
  <si>
    <t>73442-1102</t>
  </si>
  <si>
    <t>TLAKOMER DEFORMACNI 0-400 kPa vč.smyčky a kohoutu</t>
  </si>
  <si>
    <t>1952185506</t>
  </si>
  <si>
    <t>73449-4214</t>
  </si>
  <si>
    <t xml:space="preserve">NAVARKY TRUBKOVY ZAVIT G 3/4_x000d_
pozn.: konečný počet a polohu návarků na potrubí upřesní profese MaR_x000d_
</t>
  </si>
  <si>
    <t>1012922482</t>
  </si>
  <si>
    <t>734449-9211</t>
  </si>
  <si>
    <t>MTZ NAVARKU M 20X1,5</t>
  </si>
  <si>
    <t>1411684211</t>
  </si>
  <si>
    <t>Pol261</t>
  </si>
  <si>
    <t xml:space="preserve">hydronické vyregulování ventilů a sestavení protokolu_x000d_
hydronické vyregulování 20 armatur dle VD _x000d_
</t>
  </si>
  <si>
    <t>-642722856</t>
  </si>
  <si>
    <t>99873-4202</t>
  </si>
  <si>
    <t>Přesun hmot pro armatury, výšky do 12 m</t>
  </si>
  <si>
    <t>-2014232520</t>
  </si>
  <si>
    <t>99873-4293</t>
  </si>
  <si>
    <t>Příplatek zvětš. přesun, armatury do 500 m</t>
  </si>
  <si>
    <t>1875436898</t>
  </si>
  <si>
    <t>735</t>
  </si>
  <si>
    <t>Ústřední vytápění - otopná tělesa</t>
  </si>
  <si>
    <t>73516-4272</t>
  </si>
  <si>
    <t xml:space="preserve">ŽOT se středovým přípojem výška=1820mm délka=600mm Qel=300W_x000d_
ŽOT žebříčková otopná tělesa s doplňk.sadou pro elektrovytápění 300W (zapojí Elektro)_x000d_
VŠECHNA otopná tělesa budou připojena dle Vyhl.193/2007Sb._x000d_
	_x000d_
</t>
  </si>
  <si>
    <t>-72409390</t>
  </si>
  <si>
    <t>73500-0911</t>
  </si>
  <si>
    <t>vyregulování ventilů s termost.ovládáním</t>
  </si>
  <si>
    <t>-938176616</t>
  </si>
  <si>
    <t>73551-1010</t>
  </si>
  <si>
    <t xml:space="preserve">vrstvené potrubí s kysl.bar. 16x2 – rozteč potrubí á 75mm_x000d_
PODLAHOVÉ VYTÁPĚNÍ - standardní „mokrá“ technologie + vrstvené podlahové přívody vč.montáže		_x000d_
</t>
  </si>
  <si>
    <t>1630320457</t>
  </si>
  <si>
    <t>73551-1026</t>
  </si>
  <si>
    <t>systémová nopová deska s 30mm PS R=0,75m2K/W kroč.útlum 28dB(A)</t>
  </si>
  <si>
    <t>-1360354357</t>
  </si>
  <si>
    <t>Pol262</t>
  </si>
  <si>
    <t>doplňková vyrovnávací izolace</t>
  </si>
  <si>
    <t>-87681166</t>
  </si>
  <si>
    <t>73551-1062</t>
  </si>
  <si>
    <t>okrajový dilatační pás</t>
  </si>
  <si>
    <t>-1286413950</t>
  </si>
  <si>
    <t>73551-1063</t>
  </si>
  <si>
    <t>průchod dilatací</t>
  </si>
  <si>
    <t>1987668894</t>
  </si>
  <si>
    <t>73551-1081</t>
  </si>
  <si>
    <t>komplet.rozdělovače s uzav.,odvzd. a regulací 2vývody s násuv.spojkami</t>
  </si>
  <si>
    <t>180796232</t>
  </si>
  <si>
    <t>73551-1082</t>
  </si>
  <si>
    <t>komplet.rozdělovače s uzav.,odvzd. a regulací 3vývody s násuv.spojkami</t>
  </si>
  <si>
    <t>2121230150</t>
  </si>
  <si>
    <t>73551-1083</t>
  </si>
  <si>
    <t>komplet.rozdělovače s uzav.,odvzd. a regulací 4vývody s násuv.spojkami</t>
  </si>
  <si>
    <t>285830090</t>
  </si>
  <si>
    <t>73551-1084</t>
  </si>
  <si>
    <t>komplet.rozdělovače s uzav.,odvzd. a regulací 5vývodů s násuv.spojkami</t>
  </si>
  <si>
    <t>845667863</t>
  </si>
  <si>
    <t>73551-1085</t>
  </si>
  <si>
    <t>komplet.rozdělovače s uzav.,odvzd. a regulací 6vývodů s násuv.spojkami</t>
  </si>
  <si>
    <t>-1580115750</t>
  </si>
  <si>
    <t>73551-1086</t>
  </si>
  <si>
    <t>komplet.rozdělovače s uzav.,odvzd. a regulací 7vývodů s násuv.spojkami</t>
  </si>
  <si>
    <t>1581617240</t>
  </si>
  <si>
    <t>73551-1101</t>
  </si>
  <si>
    <t>skříně rozdělovače pod omítku pro 2 vývody</t>
  </si>
  <si>
    <t>-1877876248</t>
  </si>
  <si>
    <t>73551-1101.1</t>
  </si>
  <si>
    <t>skříně rozdělovače pod omítku pro 3 vývody</t>
  </si>
  <si>
    <t>-1282641509</t>
  </si>
  <si>
    <t>73551-1101.2</t>
  </si>
  <si>
    <t>skříně rozdělovače pod omítku pro 4 vývody</t>
  </si>
  <si>
    <t>-721914591</t>
  </si>
  <si>
    <t>73551-1101.3</t>
  </si>
  <si>
    <t>skříně rozdělovače pod omítku pro 5 vývodů</t>
  </si>
  <si>
    <t>-499646399</t>
  </si>
  <si>
    <t>73551-1102</t>
  </si>
  <si>
    <t>skříně rozdělovače pod omítku pro 6 vývodů</t>
  </si>
  <si>
    <t>1746399799</t>
  </si>
  <si>
    <t>73551-1102.1</t>
  </si>
  <si>
    <t>skříně rozdělovače pod omítku pro 7 vývodů</t>
  </si>
  <si>
    <t>-934690642</t>
  </si>
  <si>
    <t>73551-1135</t>
  </si>
  <si>
    <t>připojovací šroubení</t>
  </si>
  <si>
    <t>1757936720</t>
  </si>
  <si>
    <t>Pol263</t>
  </si>
  <si>
    <t>uzavírací kohout DN25 (pár v sadě)</t>
  </si>
  <si>
    <t>-1688801096</t>
  </si>
  <si>
    <t>73339-1101</t>
  </si>
  <si>
    <t>TLAK ZKOUSKA POTRUBI PLAST</t>
  </si>
  <si>
    <t>-1328724816</t>
  </si>
  <si>
    <t>Pol264</t>
  </si>
  <si>
    <t>stavební výpomoc (zapravení)</t>
  </si>
  <si>
    <t>HZS</t>
  </si>
  <si>
    <t>1878359354</t>
  </si>
  <si>
    <t>99873-5202</t>
  </si>
  <si>
    <t>Přesun hmot pro tělesa, výšky do 12m</t>
  </si>
  <si>
    <t>-1875101404</t>
  </si>
  <si>
    <t>99873-5293</t>
  </si>
  <si>
    <t>Příplatek zvětš. přesun, tělesa do 500 m</t>
  </si>
  <si>
    <t>-1040649054</t>
  </si>
  <si>
    <t>Pol265</t>
  </si>
  <si>
    <t>základní a konečné</t>
  </si>
  <si>
    <t>-1776541956</t>
  </si>
  <si>
    <t>Hodinové zúčtovací sazby</t>
  </si>
  <si>
    <t>Pol277</t>
  </si>
  <si>
    <t>funkční zkouška odpovídající rozsahu dle ČSN 060310</t>
  </si>
  <si>
    <t>1412357341</t>
  </si>
  <si>
    <t>ROU2324 - Elektroinstalace</t>
  </si>
  <si>
    <t>Úroveň 3:</t>
  </si>
  <si>
    <t>ROU23241 - Elektroinstalace</t>
  </si>
  <si>
    <t xml:space="preserve">D1 - KRABICE  PŘÍSTROJOVÉ  A  ODBOČNÉ</t>
  </si>
  <si>
    <t xml:space="preserve">D10 - PROTIPOŽÁRNÍ OPATŘENÍ </t>
  </si>
  <si>
    <t xml:space="preserve">D11 - OSVĚTLENÍ  VČETNĚ ZDROJŮ A POPLATKŮ ZA RECYKLACI</t>
  </si>
  <si>
    <t xml:space="preserve">    D12 - D.1.4.3  02     Kniha svítidel</t>
  </si>
  <si>
    <t xml:space="preserve">D13 - SPÍNAČE   A  ZÁSUVKY</t>
  </si>
  <si>
    <t xml:space="preserve">    D14 - PŘÍSTROJE POD OMÍTKU IP20 - BARVA BÍLÁ</t>
  </si>
  <si>
    <t xml:space="preserve">    D15 - PŘÍSTROJE POD OMÍTKU IP44 - BARVA BÍLÁ</t>
  </si>
  <si>
    <t xml:space="preserve">    D16 - PŘÍSTROJE DO ZDRAVOTNICVÍ  POD OMÍTKU IP20 - BARVA ALPSKÁ BÍLÁ</t>
  </si>
  <si>
    <t xml:space="preserve">    D17 - ostatní</t>
  </si>
  <si>
    <t>D18 - OSTATNÍ</t>
  </si>
  <si>
    <t>D19 - BOURACÍ PRÁCE</t>
  </si>
  <si>
    <t xml:space="preserve">D2 - TRUBKY  OHEBNÉ  A  PEVNÉ, LIŠTY</t>
  </si>
  <si>
    <t xml:space="preserve">D20 - ZEMNÍ PRÁCE </t>
  </si>
  <si>
    <t xml:space="preserve">D21 - HODINOVÁ   ZÚČTOVACÍ   SAZBA</t>
  </si>
  <si>
    <t>D3 - KABELOVÉ TRASY</t>
  </si>
  <si>
    <t>D4 - ROZVODNICE A ROZVADĚČE</t>
  </si>
  <si>
    <t xml:space="preserve">D5 - UKOČENÍ  ŽIL JEDNOTLIVÝCH KABELŮ A ŠŇŮR</t>
  </si>
  <si>
    <t xml:space="preserve">D6 - OCHRANNÉ  POSPOJOVÁNÍ</t>
  </si>
  <si>
    <t xml:space="preserve">D7 - KABELY CELOPLASTOVÉ ULOŽENÉ  POD OMÍTKOU, VE STROPNÍ KONSTRUKCI A ŽLABECH </t>
  </si>
  <si>
    <t xml:space="preserve">    D8 - Bezhalogenové kabely např. NHXMH, 1-CXKH-R</t>
  </si>
  <si>
    <t xml:space="preserve">    D9 - POŽÁRNĚ ODOLNÁ TRASA SE ZACHOVÁNÍM FUNKČNOSTI PŘI POŽÁRU</t>
  </si>
  <si>
    <t>D1</t>
  </si>
  <si>
    <t xml:space="preserve">KRABICE  PŘÍSTROJOVÉ  A  ODBOČNÉ</t>
  </si>
  <si>
    <t>Pol323</t>
  </si>
  <si>
    <t>KRABICE 73X42MM - KRABICE UNIVERZÁLNÍ POD OMÍTKU</t>
  </si>
  <si>
    <t>KS</t>
  </si>
  <si>
    <t>462714697</t>
  </si>
  <si>
    <t>Pol324</t>
  </si>
  <si>
    <t>KRABICE 73X42MM - KRABICE ODBOČNÁ S VÍČKEM POD OMÍTKU</t>
  </si>
  <si>
    <t>22936002</t>
  </si>
  <si>
    <t>Pol325</t>
  </si>
  <si>
    <t>KRABICE 73X66MM - KRABICE PŘÍSTROJOVÁ POD OMÍTKU</t>
  </si>
  <si>
    <t>1447722687</t>
  </si>
  <si>
    <t>Pol326</t>
  </si>
  <si>
    <t>KRABICE POD OMÍTKU PŘÍSTROJOVÁ SPOJOVACÍ + VÍČKO 107X107X50MM</t>
  </si>
  <si>
    <t>-278646733</t>
  </si>
  <si>
    <t>Pol327</t>
  </si>
  <si>
    <t>KRABICE DO ZATEPLENÍ KEZ 120X120X200MM</t>
  </si>
  <si>
    <t>-890412244</t>
  </si>
  <si>
    <t>Pol328</t>
  </si>
  <si>
    <t>DESKA MONTÁŽNÍ DO ZATEPLENÍ 120X120X200MM</t>
  </si>
  <si>
    <t>-1652886838</t>
  </si>
  <si>
    <t>Pol329</t>
  </si>
  <si>
    <t>LIŠTOVÁ KRABICE 80,5X80,5X28MM BÍLÁ</t>
  </si>
  <si>
    <t>945866655</t>
  </si>
  <si>
    <t>Pol330</t>
  </si>
  <si>
    <t>LIŠTOVÁ KRABICE 151X80X28MM BÍLÁ</t>
  </si>
  <si>
    <t>935570101</t>
  </si>
  <si>
    <t>D10</t>
  </si>
  <si>
    <t xml:space="preserve">PROTIPOŽÁRNÍ OPATŘENÍ </t>
  </si>
  <si>
    <t>Pol368</t>
  </si>
  <si>
    <t>POŽÁRNÍ UCPÁVKY EI60</t>
  </si>
  <si>
    <t>M2</t>
  </si>
  <si>
    <t>1071759467</t>
  </si>
  <si>
    <t>Pol369</t>
  </si>
  <si>
    <t>SKŘÍŇ NOUZ.VYP.TLAČ.120X120X50, IP55 Provedení kontaktů 1NO+1NC</t>
  </si>
  <si>
    <t>-380317009</t>
  </si>
  <si>
    <t>D11</t>
  </si>
  <si>
    <t xml:space="preserve">OSVĚTLENÍ  VČETNĚ ZDROJŮ A POPLATKŮ ZA RECYKLACI</t>
  </si>
  <si>
    <t>D12</t>
  </si>
  <si>
    <t xml:space="preserve">D.1.4.3  02     Kniha svítidel</t>
  </si>
  <si>
    <t>Pol370</t>
  </si>
  <si>
    <t>S.1</t>
  </si>
  <si>
    <t>-1039748945</t>
  </si>
  <si>
    <t>Pol371</t>
  </si>
  <si>
    <t>S.2</t>
  </si>
  <si>
    <t>943292758</t>
  </si>
  <si>
    <t>Pol372</t>
  </si>
  <si>
    <t>S.3</t>
  </si>
  <si>
    <t>-1154825062</t>
  </si>
  <si>
    <t>Pol373</t>
  </si>
  <si>
    <t>S.4</t>
  </si>
  <si>
    <t>1470130549</t>
  </si>
  <si>
    <t>Pol374</t>
  </si>
  <si>
    <t>S.5</t>
  </si>
  <si>
    <t>-792273963</t>
  </si>
  <si>
    <t>Pol375</t>
  </si>
  <si>
    <t>S.6</t>
  </si>
  <si>
    <t>-1940776484</t>
  </si>
  <si>
    <t>Pol376</t>
  </si>
  <si>
    <t>S.7</t>
  </si>
  <si>
    <t>1368542805</t>
  </si>
  <si>
    <t>Pol377</t>
  </si>
  <si>
    <t>S.8</t>
  </si>
  <si>
    <t>2014652772</t>
  </si>
  <si>
    <t>Pol378</t>
  </si>
  <si>
    <t>lišta délka 3000m</t>
  </si>
  <si>
    <t>-458902886</t>
  </si>
  <si>
    <t>Pol379</t>
  </si>
  <si>
    <t>lišta délka 4000m</t>
  </si>
  <si>
    <t>-1280867033</t>
  </si>
  <si>
    <t>Pol380</t>
  </si>
  <si>
    <t>spojka</t>
  </si>
  <si>
    <t>-400350142</t>
  </si>
  <si>
    <t>Pol381</t>
  </si>
  <si>
    <t>koncovka</t>
  </si>
  <si>
    <t>-1838493053</t>
  </si>
  <si>
    <t>Pol382</t>
  </si>
  <si>
    <t>napaječ</t>
  </si>
  <si>
    <t>-877511454</t>
  </si>
  <si>
    <t>Pol383</t>
  </si>
  <si>
    <t>S.9</t>
  </si>
  <si>
    <t>-1201438180</t>
  </si>
  <si>
    <t>Pol384</t>
  </si>
  <si>
    <t>S.10</t>
  </si>
  <si>
    <t>-1388291842</t>
  </si>
  <si>
    <t>Pol385</t>
  </si>
  <si>
    <t>S.11</t>
  </si>
  <si>
    <t>255240072</t>
  </si>
  <si>
    <t>Pol386</t>
  </si>
  <si>
    <t>EXT.1</t>
  </si>
  <si>
    <t>277272667</t>
  </si>
  <si>
    <t>Pol387</t>
  </si>
  <si>
    <t>EXT.2</t>
  </si>
  <si>
    <t>-1826312638</t>
  </si>
  <si>
    <t>Pol388</t>
  </si>
  <si>
    <t>EXT.3</t>
  </si>
  <si>
    <t>-84944009</t>
  </si>
  <si>
    <t>Pol389</t>
  </si>
  <si>
    <t>N1</t>
  </si>
  <si>
    <t>1182949477</t>
  </si>
  <si>
    <t>Pol390</t>
  </si>
  <si>
    <t>N2</t>
  </si>
  <si>
    <t>600250228</t>
  </si>
  <si>
    <t>Pol391</t>
  </si>
  <si>
    <t>Světlený vývod (pro LED pásek, logo)</t>
  </si>
  <si>
    <t>2097565093</t>
  </si>
  <si>
    <t>Pol392</t>
  </si>
  <si>
    <t>OPTICKÁ SIGNALIZACE PRO NESLYŠÍCÍ - ČINNOST EL. VRÁTNÉHO LED, 5W, IP54, ZELENÉ</t>
  </si>
  <si>
    <t>1320833864</t>
  </si>
  <si>
    <t>D13</t>
  </si>
  <si>
    <t xml:space="preserve">SPÍNAČE   A  ZÁSUVKY</t>
  </si>
  <si>
    <t>D14</t>
  </si>
  <si>
    <t>PŘÍSTROJE POD OMÍTKU IP20 - BARVA BÍLÁ</t>
  </si>
  <si>
    <t>Pol393</t>
  </si>
  <si>
    <t>VYP. Č.1 POD OMÍTKU KOMPLET (STROJEK, RÁMEČEK, KLAPKA)</t>
  </si>
  <si>
    <t>558140062</t>
  </si>
  <si>
    <t>Pol394</t>
  </si>
  <si>
    <t>VYP. Č.5 POD OMÍTKU KOMPLET (STROJEK, RÁMEČEK, KLAPKA)</t>
  </si>
  <si>
    <t>-172952884</t>
  </si>
  <si>
    <t>Pol395</t>
  </si>
  <si>
    <t>VYP. Č.5B POD OMÍTKU KOMPLET (STROJEK, RÁMEČEK, KLAPKA)</t>
  </si>
  <si>
    <t>-303228034</t>
  </si>
  <si>
    <t>Pol396</t>
  </si>
  <si>
    <t>VYP. Č.6 POD OMÍTKU KOMPLET (STROJEK, RÁMEČEK, KLAPKA)</t>
  </si>
  <si>
    <t>-25953137</t>
  </si>
  <si>
    <t>Pol397</t>
  </si>
  <si>
    <t>TLAČÍTKO 1/0 POD OMÍTKU KOMPLET (STROJEK, RÁMEČEK, KLAPKA)</t>
  </si>
  <si>
    <t>255839899</t>
  </si>
  <si>
    <t>Pol398</t>
  </si>
  <si>
    <t>ZÁS. JEDNONÁSOBNÁ POD OMÍTKU S OCHR. KOLÍKEM, S CLONKAMI 16A 230V</t>
  </si>
  <si>
    <t>-590102528</t>
  </si>
  <si>
    <t>Pol399</t>
  </si>
  <si>
    <t>ZÁS. DVOJNÁSOBNÁ POD OMÍTKU S OCHR. KOLÍKEM, S CLONKAMI 16A 230V</t>
  </si>
  <si>
    <t>713561392</t>
  </si>
  <si>
    <t>Pol400</t>
  </si>
  <si>
    <t>ZÁS. JEDNONÁSOBNÁ POD OMÍTKU S OCHR. KOLÍKEM, S CLONKAMI 16A 230V S OCHRANOU PŘED PŘEPĚTÍM AKUSTICKÁ SIGNALIZACE PORUCHY, VŘESOVĚ ČERVENÁ</t>
  </si>
  <si>
    <t>-1017084949</t>
  </si>
  <si>
    <t>D15</t>
  </si>
  <si>
    <t>PŘÍSTROJE POD OMÍTKU IP44 - BARVA BÍLÁ</t>
  </si>
  <si>
    <t>Pol401</t>
  </si>
  <si>
    <t>ZÁS. JEDNONÁSOBNÁ S OCHR. KOLÍKEM, S CLONKAMI POD OMÍTKU 16A 230V IP44</t>
  </si>
  <si>
    <t>-1206117194</t>
  </si>
  <si>
    <t>D16</t>
  </si>
  <si>
    <t xml:space="preserve">PŘÍSTROJE DO ZDRAVOTNICVÍ  POD OMÍTKU IP20 - BARVA ALPSKÁ BÍLÁ</t>
  </si>
  <si>
    <t>Pol402</t>
  </si>
  <si>
    <t>-1516699588</t>
  </si>
  <si>
    <t>Pol403</t>
  </si>
  <si>
    <t>-18482778</t>
  </si>
  <si>
    <t>Pol404</t>
  </si>
  <si>
    <t>-2021013513</t>
  </si>
  <si>
    <t>Pol405</t>
  </si>
  <si>
    <t>ZÁS. JEDNONÁSOBNÁ POD OMÍTKU S OCHR. KOLÍKEM, S CLONKAMI 16A 230V S OCHRANOU PŘED PŘEPĚTÍM</t>
  </si>
  <si>
    <t>-770264558</t>
  </si>
  <si>
    <t>Pol406</t>
  </si>
  <si>
    <t>SVORKA PRO VYROVNÁNÍ POTENCIÁLŮ DVOJNÁSOBNÁ, ZAPUŠTĚNÁ + RÁMĚČEK ÍLÁ</t>
  </si>
  <si>
    <t>174972848</t>
  </si>
  <si>
    <t>D17</t>
  </si>
  <si>
    <t>ostatní</t>
  </si>
  <si>
    <t>Pol407</t>
  </si>
  <si>
    <t>VAČKOVÝ SPÍNAČ S PÁČKOU 16A IP 65</t>
  </si>
  <si>
    <t>-1409427239</t>
  </si>
  <si>
    <t>Pol408</t>
  </si>
  <si>
    <t>SPORÁKOVÁ KOMBINACE 3PÓL., BÍLÁ</t>
  </si>
  <si>
    <t>-22043479</t>
  </si>
  <si>
    <t>Pol409</t>
  </si>
  <si>
    <t>SADA PRO NOUZOVOU SIGNALIZACI, KONTROLNÍ MODUL S ALARMEM, TLAČÍTKO SIGNÁLNÍ TAHOVÉ, TLAČÍTKO RESETOVACÍ, TRANSFORMÁTOR</t>
  </si>
  <si>
    <t>-584316393</t>
  </si>
  <si>
    <t>Pol410</t>
  </si>
  <si>
    <t>SADA PRO NOUZOVOU SIGNALIZACI, KONTROLNÍ MODUL S ALARMEM IP44, TLAČÍTKO SIGNÁLNÍ TAHOVÉ, TLAČÍTKO RESETOVACÍ, TRANSFORMÁTOR</t>
  </si>
  <si>
    <t>2014946539</t>
  </si>
  <si>
    <t>D18</t>
  </si>
  <si>
    <t>OSTATNÍ</t>
  </si>
  <si>
    <t>Pol411</t>
  </si>
  <si>
    <t>OSOUŠEČ RUKOU STŘÍBRNÝ, IP24 - PŘÍKON 1600W, 230-240 V AC, 50HZ - ROZMĚRY: 394 X 234 X 100 MM</t>
  </si>
  <si>
    <t>324324461</t>
  </si>
  <si>
    <t>Pol412</t>
  </si>
  <si>
    <t>PŘISAZENÝ SNÍMAČ POHYBU 360°, IP54 - OBLAST ZACHYCENÍ: 5 - 12M - BARVA SNÍMAČE: BÍLÁ</t>
  </si>
  <si>
    <t>-223637998</t>
  </si>
  <si>
    <t>Pol413</t>
  </si>
  <si>
    <t>PLATEBNÍ VESTAVNY AUTOMAT PRO OTEVÍRÁNÍ DVEŘÍ UMOZNUJÍCÍ PLATBU MINCEMI, BEZKONTAKTNÍ PLATBY, MOBILNÍ (NFC) PLATBY NEBO OTEVRENÍ EURO KLÍČ:EM.TYP PLATEBNÍHO TERMINÁLU ZÁVISÍ NA DOHODE MEZI BANKOU A UZIVATELEM, NENÍ TEDY SOUČÁSTÍ DODAVKY. PLATEBNÍ TERMINAL DODAVA UZIVATEL. VHOZENÍM URČENE HODNOTY DO AUTOMATU, ZAPLACENÍM PLATEBNÍ KARTOU NEBO OTOČENÍM INV. KLÍČKU SE ODBLOKUJE ELEKTRICKY ZAMEK A DVERE LZE OTEVRÍT. REZIM: BEZ BLOKACF DVERÍ	POUZITELNE MINCE:1, 2, 5,10, 20, 50 KI':, ZETONY ZT 2; 0.1, 0.2, 0.5, 1, 2 EURO NAPAJECÍ NAPETÍ:12 V; 50 HZ MATERIAL: NEREZ AISI 304, POVRCH KARTÁČOVÁNÍ PEVNY INTERNET.</t>
  </si>
  <si>
    <t>1390419113</t>
  </si>
  <si>
    <t>Pol414</t>
  </si>
  <si>
    <t>TOPNÝ KABEL S TERMOSTATEM 3-13 °C 230V, IP68, 6 METRŮ, 88 W</t>
  </si>
  <si>
    <t>-389612090</t>
  </si>
  <si>
    <t>Pol415</t>
  </si>
  <si>
    <t>NAPÁJECÍ ZDROJ 230 V, 50 Hz - 12 V, 50 Hz, VÝKON 50VA, IP55</t>
  </si>
  <si>
    <t>-1624047536</t>
  </si>
  <si>
    <t>Pol416</t>
  </si>
  <si>
    <t>RELÉ MULTIFUNK. DO INSTAL. KRABICE</t>
  </si>
  <si>
    <t>-441138153</t>
  </si>
  <si>
    <t>Pol417</t>
  </si>
  <si>
    <t>AUTONOMNÍ HLÁSIČ KOUŘE, 85Db, DETEKČNÍ METODA - OPTICKÁ</t>
  </si>
  <si>
    <t>1307202661</t>
  </si>
  <si>
    <t>Pol418</t>
  </si>
  <si>
    <t>PROSTUP PRO KABELY S INTEGROVANOU PVC MANŽETOU</t>
  </si>
  <si>
    <t>1269800641</t>
  </si>
  <si>
    <t>Pol419</t>
  </si>
  <si>
    <t>PŘÍPOJNÉ MÍSTO 230V - obecně</t>
  </si>
  <si>
    <t>1507408929</t>
  </si>
  <si>
    <t>Pol420</t>
  </si>
  <si>
    <t>PŘÍPOJNÉ MÍSTO 400V - obecně</t>
  </si>
  <si>
    <t>1932425968</t>
  </si>
  <si>
    <t>Pol421</t>
  </si>
  <si>
    <t>PRIPL.NA ZATAHOVANI KABELU DO CHRÁNIČKY</t>
  </si>
  <si>
    <t>206601850</t>
  </si>
  <si>
    <t>D19</t>
  </si>
  <si>
    <t>BOURACÍ PRÁCE</t>
  </si>
  <si>
    <t>Pol422</t>
  </si>
  <si>
    <t>RYHA 3X3 ZD. CIH.</t>
  </si>
  <si>
    <t>-563556597</t>
  </si>
  <si>
    <t>Pol423</t>
  </si>
  <si>
    <t>RYHA 5X7 ZD. CIH.</t>
  </si>
  <si>
    <t>1113431167</t>
  </si>
  <si>
    <t>Pol424</t>
  </si>
  <si>
    <t>KAPSA 10X10X5 ZD. CIH.</t>
  </si>
  <si>
    <t>1807614516</t>
  </si>
  <si>
    <t>Pol425</t>
  </si>
  <si>
    <t>KAPSA 15X15X5 ZD. CIH.</t>
  </si>
  <si>
    <t>-1346391919</t>
  </si>
  <si>
    <t>Pol426</t>
  </si>
  <si>
    <t>PRŮRAZ ZDIVA DO 15 CM ZD.CIHELNE</t>
  </si>
  <si>
    <t>-729261456</t>
  </si>
  <si>
    <t>Pol427</t>
  </si>
  <si>
    <t>PRŮRAZ ZDIVA DO 30 CM ZD.CIHELNE</t>
  </si>
  <si>
    <t>-1046320752</t>
  </si>
  <si>
    <t>Pol428</t>
  </si>
  <si>
    <t>PRŮRAZ ZDIVA DO 45 CM ZD.CIHELNE</t>
  </si>
  <si>
    <t>1508911295</t>
  </si>
  <si>
    <t>D2</t>
  </si>
  <si>
    <t xml:space="preserve">TRUBKY  OHEBNÉ  A  PEVNÉ, LIŠTY</t>
  </si>
  <si>
    <t>Pol331</t>
  </si>
  <si>
    <t>TRUBKA DVOUPLÁŠŤOVÁ ø40</t>
  </si>
  <si>
    <t>-678988350</t>
  </si>
  <si>
    <t>Pol332</t>
  </si>
  <si>
    <t>TRUBKA DVOUPLÁŠŤOVÁ ø50</t>
  </si>
  <si>
    <t>-1193651250</t>
  </si>
  <si>
    <t>Pol333</t>
  </si>
  <si>
    <t>LIŠTA S VÍČKEM 20x20 VČETNĚ UCHYCENÍ</t>
  </si>
  <si>
    <t>1316248218</t>
  </si>
  <si>
    <t>Pol334</t>
  </si>
  <si>
    <t>TRUBKA PEVNÁ BEZHALOG 32/26,6MM 3M</t>
  </si>
  <si>
    <t>-1968435198</t>
  </si>
  <si>
    <t>D20</t>
  </si>
  <si>
    <t xml:space="preserve">ZEMNÍ PRÁCE </t>
  </si>
  <si>
    <t>Pol429</t>
  </si>
  <si>
    <t>VYKOP KABEL.RYHY 35x70CM RUCNE,ZEM.TR.4</t>
  </si>
  <si>
    <t>-1471852115</t>
  </si>
  <si>
    <t>Pol430</t>
  </si>
  <si>
    <t>ZAHOZ KABEL.RYHY 35x70CM RUCNE,ZEM.TR.4</t>
  </si>
  <si>
    <t>1146511412</t>
  </si>
  <si>
    <t>Pol431</t>
  </si>
  <si>
    <t>PROVIZORNI UPRAVA TERENU ZEMINOU TR.4</t>
  </si>
  <si>
    <t>-1041882339</t>
  </si>
  <si>
    <t>Pol432</t>
  </si>
  <si>
    <t>KAB.LOZE PISKOVE SIRE 35CM,BEZ ZAKRYTI</t>
  </si>
  <si>
    <t>78013617</t>
  </si>
  <si>
    <t>Pol433</t>
  </si>
  <si>
    <t>FOLIE VYSTRAZNA Z PVC,SIRKA 33CM</t>
  </si>
  <si>
    <t>1498101410</t>
  </si>
  <si>
    <t>D21</t>
  </si>
  <si>
    <t xml:space="preserve">HODINOVÁ   ZÚČTOVACÍ   SAZBA</t>
  </si>
  <si>
    <t>Pol434</t>
  </si>
  <si>
    <t>POMOCNÉ, MANIPULAČNÍ, PŘÍPRAVNÉ PRÁCE</t>
  </si>
  <si>
    <t>H</t>
  </si>
  <si>
    <t>-1828544128</t>
  </si>
  <si>
    <t>Pol436</t>
  </si>
  <si>
    <t>SPOLUPRÁCE S REVIZNÍM TECHNIKEM</t>
  </si>
  <si>
    <t>169557472</t>
  </si>
  <si>
    <t>Pol437</t>
  </si>
  <si>
    <t>REVIZE ELEKTRO VÝCHOZÍ</t>
  </si>
  <si>
    <t>1266140981</t>
  </si>
  <si>
    <t>Pol439</t>
  </si>
  <si>
    <t>UVEDENÍ DO PROVOZU</t>
  </si>
  <si>
    <t>1099305656</t>
  </si>
  <si>
    <t>Pol440</t>
  </si>
  <si>
    <t>PODRUŽNÝ MATERIÁL (Z POL. MATERIÁL)</t>
  </si>
  <si>
    <t>-1623881288</t>
  </si>
  <si>
    <t>Pol441</t>
  </si>
  <si>
    <t>PPV - PŘIDRUŽENÉ VÝKONY (Z POL. MONTÁŽE)</t>
  </si>
  <si>
    <t>-627325012</t>
  </si>
  <si>
    <t>D3</t>
  </si>
  <si>
    <t>KABELOVÉ TRASY</t>
  </si>
  <si>
    <t>Pol335</t>
  </si>
  <si>
    <t>SVAZKOVÝ DRŽÁK GRIP 15x POZINKOVANÁ OCEL - VČETNĚ UCHYCENÍ</t>
  </si>
  <si>
    <t>-562567643</t>
  </si>
  <si>
    <t>D4</t>
  </si>
  <si>
    <t>ROZVODNICE A ROZVADĚČE</t>
  </si>
  <si>
    <t>Pol336</t>
  </si>
  <si>
    <t>ELEKTROMĚROVÝ ROZVADĚČ RE1 - VČETNĚ VYBAVENÍ</t>
  </si>
  <si>
    <t>-1910606571</t>
  </si>
  <si>
    <t>Pol337</t>
  </si>
  <si>
    <t>ELEKTROMĚROVÝ ROZVADĚČ RE2 - VČETNĚ VYBAVENÍ</t>
  </si>
  <si>
    <t>-1994999470</t>
  </si>
  <si>
    <t>Pol338</t>
  </si>
  <si>
    <t>ELEKTROMĚROVÝ ROZVADĚČ RE3 - VČETNĚ VYBAVENÍ</t>
  </si>
  <si>
    <t>-1042308472</t>
  </si>
  <si>
    <t>Pol339</t>
  </si>
  <si>
    <t>ROZVODNICE Rx - USAZENÍ</t>
  </si>
  <si>
    <t>-509783570</t>
  </si>
  <si>
    <t>D5</t>
  </si>
  <si>
    <t xml:space="preserve">UKOČENÍ  ŽIL JEDNOTLIVÝCH KABELŮ A ŠŇŮR</t>
  </si>
  <si>
    <t>Pol340</t>
  </si>
  <si>
    <t>UKONČENÍ VODIČŮ VČETNĚ ZAPOJENÍ A KONCOVKY DO 2,5MM2</t>
  </si>
  <si>
    <t>983608754</t>
  </si>
  <si>
    <t>Pol341</t>
  </si>
  <si>
    <t>UKONČENÍ VODIČŮ VČETNĚ ZAPOJENÍ A KONCOVKY DO 6MM2</t>
  </si>
  <si>
    <t>1350824805</t>
  </si>
  <si>
    <t>Pol342</t>
  </si>
  <si>
    <t>UKONČENÍ VODIČŮ VČETNĚ ZAPOJENÍ A KONCOVKY DO 16MM2</t>
  </si>
  <si>
    <t>-389358546</t>
  </si>
  <si>
    <t>Pol343</t>
  </si>
  <si>
    <t>UKONČENÍ VODIČŮ VČETNĚ ZAPOJENÍ A KONCOVKY DO 50MM2</t>
  </si>
  <si>
    <t>1638613897</t>
  </si>
  <si>
    <t>Pol344</t>
  </si>
  <si>
    <t>UKONČENÍ KABELU DO 3X4 / 3x6</t>
  </si>
  <si>
    <t>-662320622</t>
  </si>
  <si>
    <t>Pol345</t>
  </si>
  <si>
    <t>UKONČENÍ KABELU DO 5X2,5</t>
  </si>
  <si>
    <t>410736663</t>
  </si>
  <si>
    <t>Pol346</t>
  </si>
  <si>
    <t>UKONČENÍ KABELU DO 5X6</t>
  </si>
  <si>
    <t>-868262270</t>
  </si>
  <si>
    <t>Pol347</t>
  </si>
  <si>
    <t>UKONČENÍ KABELU DO 5X16</t>
  </si>
  <si>
    <t>1671459283</t>
  </si>
  <si>
    <t>Pol348</t>
  </si>
  <si>
    <t>UKONČENÍ KABELU DO 5X50</t>
  </si>
  <si>
    <t>1074649043</t>
  </si>
  <si>
    <t>Pol349</t>
  </si>
  <si>
    <t>BEZZŠROUBOVÁ SVORKA 3 X 2,5 MM2</t>
  </si>
  <si>
    <t>2052939330</t>
  </si>
  <si>
    <t>Pol350</t>
  </si>
  <si>
    <t>BEZZŠROUBOVÁ SVORKA 5 X 2,5 MM2</t>
  </si>
  <si>
    <t>-1468292480</t>
  </si>
  <si>
    <t>D6</t>
  </si>
  <si>
    <t xml:space="preserve">OCHRANNÉ  POSPOJOVÁNÍ</t>
  </si>
  <si>
    <t>Pol351</t>
  </si>
  <si>
    <t>OCHRANNÉ POSPOJOVÁNÍ</t>
  </si>
  <si>
    <t>382594096</t>
  </si>
  <si>
    <t>Pol352</t>
  </si>
  <si>
    <t>VODIČ CY 4 ZŽ - MÍSTNÍ DOPLŇUJÍCÍ POSPOJOVÁNÍ</t>
  </si>
  <si>
    <t>1602158758</t>
  </si>
  <si>
    <t>Pol353</t>
  </si>
  <si>
    <t>VODIČ CYA 6 ZŽ</t>
  </si>
  <si>
    <t>-451366568</t>
  </si>
  <si>
    <t>Pol354</t>
  </si>
  <si>
    <t>VODIČ CYA 10 ZŽ</t>
  </si>
  <si>
    <t>731753568</t>
  </si>
  <si>
    <t>Pol355</t>
  </si>
  <si>
    <t>VODIČ CYA 25 ZŽ</t>
  </si>
  <si>
    <t>-533846930</t>
  </si>
  <si>
    <t>D7</t>
  </si>
  <si>
    <t xml:space="preserve">KABELY CELOPLASTOVÉ ULOŽENÉ  POD OMÍTKOU, VE STROPNÍ KONSTRUKCI A ŽLABECH </t>
  </si>
  <si>
    <t>D8</t>
  </si>
  <si>
    <t>Bezhalogenové kabely např. NHXMH, 1-CXKH-R</t>
  </si>
  <si>
    <t>Pol356</t>
  </si>
  <si>
    <t>KABEL 3 X 1,5 MM2</t>
  </si>
  <si>
    <t>-242588802</t>
  </si>
  <si>
    <t>Pol357</t>
  </si>
  <si>
    <t>KABEL 3 X 2,5 MM2</t>
  </si>
  <si>
    <t>-1157325380</t>
  </si>
  <si>
    <t>Pol358</t>
  </si>
  <si>
    <t>KABEL 5 X 1,5 MM2</t>
  </si>
  <si>
    <t>1523955517</t>
  </si>
  <si>
    <t>Pol359</t>
  </si>
  <si>
    <t>KABEL 5 X 2,5 MM2</t>
  </si>
  <si>
    <t>-738221947</t>
  </si>
  <si>
    <t>Pol360</t>
  </si>
  <si>
    <t>KABEL 5 X 4 MM2</t>
  </si>
  <si>
    <t>1518419497</t>
  </si>
  <si>
    <t>Pol361</t>
  </si>
  <si>
    <t>KABEL 5 X 6 MM2</t>
  </si>
  <si>
    <t>1013807825</t>
  </si>
  <si>
    <t>Pol362</t>
  </si>
  <si>
    <t>KABEL 5 X 10 MM2</t>
  </si>
  <si>
    <t>-1064055542</t>
  </si>
  <si>
    <t>Pol363</t>
  </si>
  <si>
    <t>KABEL 5 X 16 MM2</t>
  </si>
  <si>
    <t>912598019</t>
  </si>
  <si>
    <t>Pol364</t>
  </si>
  <si>
    <t>KABEL 4 X 10 MM2</t>
  </si>
  <si>
    <t>-1336050466</t>
  </si>
  <si>
    <t>Pol365</t>
  </si>
  <si>
    <t>KABEL 4 X 35 MM2</t>
  </si>
  <si>
    <t>-1492064819</t>
  </si>
  <si>
    <t>Pol366</t>
  </si>
  <si>
    <t>KABEL 3 X 50+35 MM2</t>
  </si>
  <si>
    <t>579426912</t>
  </si>
  <si>
    <t>D9</t>
  </si>
  <si>
    <t>POŽÁRNĚ ODOLNÁ TRASA SE ZACHOVÁNÍM FUNKČNOSTI PŘI POŽÁRU</t>
  </si>
  <si>
    <t>Pol367</t>
  </si>
  <si>
    <t>KABEL PRAFLADUR-J 3 X 1,5 P60- R</t>
  </si>
  <si>
    <t>-1708424455</t>
  </si>
  <si>
    <t>ROU23242 - Rozvodnice</t>
  </si>
  <si>
    <t>D1 - ROZVODNICE R1.1</t>
  </si>
  <si>
    <t>D10 - ROZVODNICE R1.4.4</t>
  </si>
  <si>
    <t>D11 - ROZVODNICE R1.4.5</t>
  </si>
  <si>
    <t>D12 - ROZVODNICE R2.1</t>
  </si>
  <si>
    <t>D13 - ROZVODNICE R2.1.1</t>
  </si>
  <si>
    <t>D14 - ROZVODNICE R2.1.2</t>
  </si>
  <si>
    <t>D15 - ROZVODNICE R2.1.3</t>
  </si>
  <si>
    <t>D16 - ROZVODNICE R2.1.4</t>
  </si>
  <si>
    <t>D17 - ROZVODNICE R2.1.5</t>
  </si>
  <si>
    <t>D18 - ROZVODNICE R2.2</t>
  </si>
  <si>
    <t>D19 - ROZVODNICE R2.3</t>
  </si>
  <si>
    <t>D2 - ROZVODNICE R1.2</t>
  </si>
  <si>
    <t>D20 - ROZVODNICE R2.4</t>
  </si>
  <si>
    <t>D21 - ROZVODNICE R2.5</t>
  </si>
  <si>
    <t>D22 - ROZVODNICE R2.6</t>
  </si>
  <si>
    <t>D23 - ROZVODNICE R2.7</t>
  </si>
  <si>
    <t>D24 - ROZVODNICE R2.7.1</t>
  </si>
  <si>
    <t>D25 - ROZVODNICE R2.7.2</t>
  </si>
  <si>
    <t>D26 - ROZVODNICE R2.7.3</t>
  </si>
  <si>
    <t>D27 - ROZVODNICE R2.7.4</t>
  </si>
  <si>
    <t>D28 - ROZVODNICE R-TČ</t>
  </si>
  <si>
    <t>D3 - ROZVODNICE R1.2.1</t>
  </si>
  <si>
    <t>D4 - ROZVODNICE R1.2.2</t>
  </si>
  <si>
    <t>D5 - ROZVODNICE R1.3</t>
  </si>
  <si>
    <t>D6 - ROZVODNICE R1.4</t>
  </si>
  <si>
    <t>D7 - ROZVODNICE R1.4.1</t>
  </si>
  <si>
    <t>D8 - ROZVODNICE R1.4.2</t>
  </si>
  <si>
    <t>D9 - ROZVODNICE R1.4.3</t>
  </si>
  <si>
    <t>ROZVODNICE R1.1</t>
  </si>
  <si>
    <t>Pol442</t>
  </si>
  <si>
    <t>ROZVODNICE ZAPUŠTĚNÁ 2X18 MODULŮ, DVEŘE PLNÉ, 36 MODULŮ</t>
  </si>
  <si>
    <t>1677820203</t>
  </si>
  <si>
    <t>Pol443</t>
  </si>
  <si>
    <t>VYPÍNAČ NA DIN LIŠTU - 25A, POČET PÓLŮ 3, 12,5KA</t>
  </si>
  <si>
    <t>-1197017047</t>
  </si>
  <si>
    <t>Pol444</t>
  </si>
  <si>
    <t>SVODIČ TYP1+2, 3X25KA/30KA, 230V, 4PÓL, PRO SÍTĚ TN-S</t>
  </si>
  <si>
    <t>1611248252</t>
  </si>
  <si>
    <t>Pol445</t>
  </si>
  <si>
    <t>JISTIČ NA DIN LIŠTU - 10A, CHAR.B, POČET PÓLŮ 1, VYP. SCHOPNOST 10KA</t>
  </si>
  <si>
    <t>725544320</t>
  </si>
  <si>
    <t>Pol446</t>
  </si>
  <si>
    <t>JISTIČ NA DIN LIŠTU - 16A, CHAR.B, POČET PÓLŮ 1, VYP. SCHOPNOST 10KA</t>
  </si>
  <si>
    <t>-558246697</t>
  </si>
  <si>
    <t>Pol447</t>
  </si>
  <si>
    <t>PROUDOVÝ CHRÁNIČ +JISTIČ NA DIN LIŠTU - 10A, CHAR.C, POČET PÓLŮ 2, JMEN PROUD 0,03A, VYP. SCHOPNOST 10KA</t>
  </si>
  <si>
    <t>625876920</t>
  </si>
  <si>
    <t>Pol448</t>
  </si>
  <si>
    <t>PROUDOVÝ CHRÁNIČ 40A, POČET PÓLŮ 4, JMEN PROUD 0,03A, VYP. SCHOPNOST 10KA</t>
  </si>
  <si>
    <t>-793945156</t>
  </si>
  <si>
    <t>Pol449</t>
  </si>
  <si>
    <t>PROPOJOVACÍ LIŠTA 63A 3P</t>
  </si>
  <si>
    <t>2108921511</t>
  </si>
  <si>
    <t>Pol450</t>
  </si>
  <si>
    <t>SVORKY ŘADOVÉ</t>
  </si>
  <si>
    <t>494468724</t>
  </si>
  <si>
    <t>Pol451</t>
  </si>
  <si>
    <t>ŠTÍTEK VÝSTRAŽNÝ</t>
  </si>
  <si>
    <t>2026961546</t>
  </si>
  <si>
    <t>Pol452</t>
  </si>
  <si>
    <t>POPIS PŘÍSTROJŮ</t>
  </si>
  <si>
    <t>-827551326</t>
  </si>
  <si>
    <t>Pol453</t>
  </si>
  <si>
    <t>POMOCNÝ MATERIÁL</t>
  </si>
  <si>
    <t>-129405973</t>
  </si>
  <si>
    <t>ROZVODNICE R1.4.4</t>
  </si>
  <si>
    <t>1099350908</t>
  </si>
  <si>
    <t>-502058839</t>
  </si>
  <si>
    <t>-1195736033</t>
  </si>
  <si>
    <t>1381799536</t>
  </si>
  <si>
    <t>1325650691</t>
  </si>
  <si>
    <t>2062654599</t>
  </si>
  <si>
    <t>-1954668125</t>
  </si>
  <si>
    <t>1771118365</t>
  </si>
  <si>
    <t>Pol468</t>
  </si>
  <si>
    <t>SPD TYP 2, 4X20KA, 230VAC, 4PÓL</t>
  </si>
  <si>
    <t>2086418066</t>
  </si>
  <si>
    <t>Pol469</t>
  </si>
  <si>
    <t>-2007055701</t>
  </si>
  <si>
    <t>ROZVODNICE R1.4.5</t>
  </si>
  <si>
    <t>1212743437</t>
  </si>
  <si>
    <t>-2091568525</t>
  </si>
  <si>
    <t>-1050053929</t>
  </si>
  <si>
    <t>1788675768</t>
  </si>
  <si>
    <t>-1501731394</t>
  </si>
  <si>
    <t>-1441683770</t>
  </si>
  <si>
    <t>514149135</t>
  </si>
  <si>
    <t>-1181030725</t>
  </si>
  <si>
    <t>1764832361</t>
  </si>
  <si>
    <t>-691129558</t>
  </si>
  <si>
    <t>ROZVODNICE R2.1</t>
  </si>
  <si>
    <t>-412093380</t>
  </si>
  <si>
    <t>-1581723249</t>
  </si>
  <si>
    <t>-1250582442</t>
  </si>
  <si>
    <t>-371296677</t>
  </si>
  <si>
    <t>281700632</t>
  </si>
  <si>
    <t>Pol454</t>
  </si>
  <si>
    <t>ELEKTROMĚR NA DIN LIŠTU, 3F, DIGITÁLNÍ, M-bus</t>
  </si>
  <si>
    <t>-1119788084</t>
  </si>
  <si>
    <t>Pol455</t>
  </si>
  <si>
    <t>JISTIČ NA DIN LIŠTU - 2A, CHAR.B, POČET PÓLŮ 1, VYP. SCHOPNOST 10KA</t>
  </si>
  <si>
    <t>950458387</t>
  </si>
  <si>
    <t>Pol456</t>
  </si>
  <si>
    <t>JISTIČ NA DIN LIŠTU - 20A, CHAR.B, POČET PÓLŮ 3, VYP. SCHOPNOST 10KA</t>
  </si>
  <si>
    <t>-1407802289</t>
  </si>
  <si>
    <t>Pol457</t>
  </si>
  <si>
    <t>PROUDOVÝ CHRÁNIČ +JISTIČ NA DIN LIŠTU - 16A, CHAR.B, POČET PÓLŮ 2, JMEN PROUD 0,03A, VYP. SCHOPNOST 10KA</t>
  </si>
  <si>
    <t>2088409584</t>
  </si>
  <si>
    <t>Pol458</t>
  </si>
  <si>
    <t>RELÉ IMPULSNÍ NA DIN LIŠTU - 1Z, 230V, 16A</t>
  </si>
  <si>
    <t>313079807</t>
  </si>
  <si>
    <t>Pol470</t>
  </si>
  <si>
    <t>OCELOPLECHOVÁ VELKOOBSAHOVÁ ROZVODNICE NA OMÍTKU 72 MODULŮ</t>
  </si>
  <si>
    <t>-1563668463</t>
  </si>
  <si>
    <t>Pol471</t>
  </si>
  <si>
    <t>VYPÍNAČ NA DIN LIŠTU - 80A, POČET PÓLŮ 3, 12,5KA</t>
  </si>
  <si>
    <t>-366832150</t>
  </si>
  <si>
    <t>Pol472</t>
  </si>
  <si>
    <t>JISTIČ NA DIN LIŠTU - 25A, CHAR.B, POČET PÓLŮ 3, VYP. SCHOPNOST 10KA</t>
  </si>
  <si>
    <t>-1651597145</t>
  </si>
  <si>
    <t>Pol473</t>
  </si>
  <si>
    <t>1655531433</t>
  </si>
  <si>
    <t>ROZVODNICE R2.1.1</t>
  </si>
  <si>
    <t>-629406887</t>
  </si>
  <si>
    <t>-877233115</t>
  </si>
  <si>
    <t>16426523</t>
  </si>
  <si>
    <t>316530496</t>
  </si>
  <si>
    <t>1321909664</t>
  </si>
  <si>
    <t>Pol460</t>
  </si>
  <si>
    <t>ROZVODNICE ZAPUŠTĚNÁ 1X12 MODULŮ, DVEŘE PLNÉ, 12 MODULŮ</t>
  </si>
  <si>
    <t>-2058081255</t>
  </si>
  <si>
    <t>Pol462</t>
  </si>
  <si>
    <t>1300859253</t>
  </si>
  <si>
    <t>ROZVODNICE R2.1.2</t>
  </si>
  <si>
    <t>-2006529558</t>
  </si>
  <si>
    <t>-366680576</t>
  </si>
  <si>
    <t>1125293162</t>
  </si>
  <si>
    <t>-2113523392</t>
  </si>
  <si>
    <t>1125837207</t>
  </si>
  <si>
    <t>-719837389</t>
  </si>
  <si>
    <t>-796707571</t>
  </si>
  <si>
    <t>ROZVODNICE R2.1.3</t>
  </si>
  <si>
    <t>-1510401234</t>
  </si>
  <si>
    <t>93340150</t>
  </si>
  <si>
    <t>-757594082</t>
  </si>
  <si>
    <t>-1215059222</t>
  </si>
  <si>
    <t>775356483</t>
  </si>
  <si>
    <t>1047504523</t>
  </si>
  <si>
    <t>1197204895</t>
  </si>
  <si>
    <t>704571858</t>
  </si>
  <si>
    <t>Pol463</t>
  </si>
  <si>
    <t>JISTIČ NA DIN LIŠTU - 16A, CHAR.B, POČET PÓLŮ 3, VYP. SCHOPNOST 10KA</t>
  </si>
  <si>
    <t>1853569887</t>
  </si>
  <si>
    <t>Pol474</t>
  </si>
  <si>
    <t>ROZVODNICE NÁSTĚNNÁ 2X12 MODULŮ, DVEŘE PLNÉ, 36 MODULŮ</t>
  </si>
  <si>
    <t>1916003673</t>
  </si>
  <si>
    <t>Pol475</t>
  </si>
  <si>
    <t>VYPÍNAČ NA DIN LIŠTU - 32A, POČET PÓLŮ 3, 12,5KA</t>
  </si>
  <si>
    <t>661148805</t>
  </si>
  <si>
    <t>Pol476</t>
  </si>
  <si>
    <t>SOUMRAKOVÉ ČIDLO</t>
  </si>
  <si>
    <t>-1323793603</t>
  </si>
  <si>
    <t>Pol477</t>
  </si>
  <si>
    <t>-1930577154</t>
  </si>
  <si>
    <t>ROZVODNICE R2.1.4</t>
  </si>
  <si>
    <t>-2068798880</t>
  </si>
  <si>
    <t>1261604229</t>
  </si>
  <si>
    <t>1037596016</t>
  </si>
  <si>
    <t>-2032704629</t>
  </si>
  <si>
    <t>1772085695</t>
  </si>
  <si>
    <t>55930734</t>
  </si>
  <si>
    <t>1754839887</t>
  </si>
  <si>
    <t>ROZVODNICE R2.1.5</t>
  </si>
  <si>
    <t>-1295177327</t>
  </si>
  <si>
    <t>1911724630</t>
  </si>
  <si>
    <t>-1575058505</t>
  </si>
  <si>
    <t>-110625472</t>
  </si>
  <si>
    <t>1577635630</t>
  </si>
  <si>
    <t>1209099813</t>
  </si>
  <si>
    <t>Pol478</t>
  </si>
  <si>
    <t>ROZVODNICE NÁSTĚNNÁ 1X12 MODULŮ, DVEŘE PLNÉ, 12 MODULŮ</t>
  </si>
  <si>
    <t>-1807921166</t>
  </si>
  <si>
    <t>ROZVODNICE R2.2</t>
  </si>
  <si>
    <t>1267682482</t>
  </si>
  <si>
    <t>-1094841112</t>
  </si>
  <si>
    <t>-922062051</t>
  </si>
  <si>
    <t>-1501070481</t>
  </si>
  <si>
    <t>1516496862</t>
  </si>
  <si>
    <t>-410621844</t>
  </si>
  <si>
    <t>-1927507542</t>
  </si>
  <si>
    <t>-2083674695</t>
  </si>
  <si>
    <t>-1675728636</t>
  </si>
  <si>
    <t>-1911995909</t>
  </si>
  <si>
    <t>-1156776074</t>
  </si>
  <si>
    <t>Pol479</t>
  </si>
  <si>
    <t>1638768672</t>
  </si>
  <si>
    <t>ROZVODNICE R2.3</t>
  </si>
  <si>
    <t>-1145976975</t>
  </si>
  <si>
    <t>80126772</t>
  </si>
  <si>
    <t>1116809592</t>
  </si>
  <si>
    <t>764762771</t>
  </si>
  <si>
    <t>-853871230</t>
  </si>
  <si>
    <t>-1311640651</t>
  </si>
  <si>
    <t>414119688</t>
  </si>
  <si>
    <t>-434380572</t>
  </si>
  <si>
    <t>-1485189003</t>
  </si>
  <si>
    <t>1707909705</t>
  </si>
  <si>
    <t>-70552062</t>
  </si>
  <si>
    <t>634562934</t>
  </si>
  <si>
    <t>Pol480</t>
  </si>
  <si>
    <t>2027261349</t>
  </si>
  <si>
    <t>ROZVODNICE R1.2</t>
  </si>
  <si>
    <t>1530727226</t>
  </si>
  <si>
    <t>-1333301958</t>
  </si>
  <si>
    <t>-678759548</t>
  </si>
  <si>
    <t>778452282</t>
  </si>
  <si>
    <t>352803989</t>
  </si>
  <si>
    <t>303</t>
  </si>
  <si>
    <t>-1230780660</t>
  </si>
  <si>
    <t>1885312420</t>
  </si>
  <si>
    <t>-606093886</t>
  </si>
  <si>
    <t>-1052032759</t>
  </si>
  <si>
    <t>-1504043218</t>
  </si>
  <si>
    <t>-558905770</t>
  </si>
  <si>
    <t>635997044</t>
  </si>
  <si>
    <t>1685568458</t>
  </si>
  <si>
    <t>635051942</t>
  </si>
  <si>
    <t>Pol459</t>
  </si>
  <si>
    <t>1146015790</t>
  </si>
  <si>
    <t>ROZVODNICE R2.4</t>
  </si>
  <si>
    <t>304505576</t>
  </si>
  <si>
    <t>-1700237051</t>
  </si>
  <si>
    <t>954942926</t>
  </si>
  <si>
    <t>-18173475</t>
  </si>
  <si>
    <t>974447067</t>
  </si>
  <si>
    <t>-1615829643</t>
  </si>
  <si>
    <t>-421405016</t>
  </si>
  <si>
    <t>436322648</t>
  </si>
  <si>
    <t>1809212004</t>
  </si>
  <si>
    <t>-1720047663</t>
  </si>
  <si>
    <t>344511676</t>
  </si>
  <si>
    <t>2086972926</t>
  </si>
  <si>
    <t>-278703886</t>
  </si>
  <si>
    <t>ROZVODNICE R2.5</t>
  </si>
  <si>
    <t>-1385619865</t>
  </si>
  <si>
    <t>-1953476419</t>
  </si>
  <si>
    <t>-654877119</t>
  </si>
  <si>
    <t>-402118819</t>
  </si>
  <si>
    <t>-713543607</t>
  </si>
  <si>
    <t>-1051765485</t>
  </si>
  <si>
    <t>208238354</t>
  </si>
  <si>
    <t>-1570223298</t>
  </si>
  <si>
    <t>1370685046</t>
  </si>
  <si>
    <t>404144085</t>
  </si>
  <si>
    <t>-1963991992</t>
  </si>
  <si>
    <t>-1625830520</t>
  </si>
  <si>
    <t>-1774144603</t>
  </si>
  <si>
    <t>Pol481</t>
  </si>
  <si>
    <t>JISTIČ NA DIN LIŠTU - 16A, CHAR.C, POČET PÓLŮ 3, VYP. SCHOPNOST 10KA</t>
  </si>
  <si>
    <t>538383799</t>
  </si>
  <si>
    <t>Pol482</t>
  </si>
  <si>
    <t>-1341976739</t>
  </si>
  <si>
    <t>D22</t>
  </si>
  <si>
    <t>ROZVODNICE R2.6</t>
  </si>
  <si>
    <t>-1078900613</t>
  </si>
  <si>
    <t>-303051093</t>
  </si>
  <si>
    <t>-1809514090</t>
  </si>
  <si>
    <t>762723409</t>
  </si>
  <si>
    <t>-372775776</t>
  </si>
  <si>
    <t>141420708</t>
  </si>
  <si>
    <t>-508242302</t>
  </si>
  <si>
    <t>-258747438</t>
  </si>
  <si>
    <t>-1635405606</t>
  </si>
  <si>
    <t>-1028238679</t>
  </si>
  <si>
    <t>1390999724</t>
  </si>
  <si>
    <t>Pol483</t>
  </si>
  <si>
    <t>1921165381</t>
  </si>
  <si>
    <t>D23</t>
  </si>
  <si>
    <t>ROZVODNICE R2.7</t>
  </si>
  <si>
    <t>1961220881</t>
  </si>
  <si>
    <t>-385680626</t>
  </si>
  <si>
    <t>-490530189</t>
  </si>
  <si>
    <t>265635609</t>
  </si>
  <si>
    <t>159648831</t>
  </si>
  <si>
    <t>-2095792053</t>
  </si>
  <si>
    <t>1632516245</t>
  </si>
  <si>
    <t>-1508980887</t>
  </si>
  <si>
    <t>-1168627214</t>
  </si>
  <si>
    <t>-2000536843</t>
  </si>
  <si>
    <t>1942037133</t>
  </si>
  <si>
    <t>Pol465</t>
  </si>
  <si>
    <t>OCELOPLECHOVÁ VELKOOBSAHOVÁ ROZVODNICE POD OMÍTKU 72 MODULŮ</t>
  </si>
  <si>
    <t>-1454296659</t>
  </si>
  <si>
    <t>Pol466</t>
  </si>
  <si>
    <t>VYPÍNAČ NA DIN LIŠTU - 40A, POČET PÓLŮ 3, 12,5KA</t>
  </si>
  <si>
    <t>-807277938</t>
  </si>
  <si>
    <t>Pol484</t>
  </si>
  <si>
    <t>JISTIČ PL7- 20/B/3</t>
  </si>
  <si>
    <t>1454472303</t>
  </si>
  <si>
    <t>Pol485</t>
  </si>
  <si>
    <t>599785117</t>
  </si>
  <si>
    <t>D24</t>
  </si>
  <si>
    <t>ROZVODNICE R2.7.1</t>
  </si>
  <si>
    <t>-1984580036</t>
  </si>
  <si>
    <t>-585151847</t>
  </si>
  <si>
    <t>191953228</t>
  </si>
  <si>
    <t>-1285591024</t>
  </si>
  <si>
    <t>1988599701</t>
  </si>
  <si>
    <t>-1069592656</t>
  </si>
  <si>
    <t>-676582055</t>
  </si>
  <si>
    <t>1397107862</t>
  </si>
  <si>
    <t>-497261747</t>
  </si>
  <si>
    <t>-643265844</t>
  </si>
  <si>
    <t>D25</t>
  </si>
  <si>
    <t>ROZVODNICE R2.7.2</t>
  </si>
  <si>
    <t>2103366332</t>
  </si>
  <si>
    <t>-790196096</t>
  </si>
  <si>
    <t>760214550</t>
  </si>
  <si>
    <t>2020154030</t>
  </si>
  <si>
    <t>999796160</t>
  </si>
  <si>
    <t>-282263679</t>
  </si>
  <si>
    <t>1545271611</t>
  </si>
  <si>
    <t>383810088</t>
  </si>
  <si>
    <t>1115921994</t>
  </si>
  <si>
    <t>-677917536</t>
  </si>
  <si>
    <t>D26</t>
  </si>
  <si>
    <t>ROZVODNICE R2.7.3</t>
  </si>
  <si>
    <t>-836850985</t>
  </si>
  <si>
    <t>-2146550932</t>
  </si>
  <si>
    <t>-1029687798</t>
  </si>
  <si>
    <t>-348941785</t>
  </si>
  <si>
    <t>-768122805</t>
  </si>
  <si>
    <t>449159638</t>
  </si>
  <si>
    <t>236814519</t>
  </si>
  <si>
    <t>-515194894</t>
  </si>
  <si>
    <t>1615619089</t>
  </si>
  <si>
    <t>-212630560</t>
  </si>
  <si>
    <t>D27</t>
  </si>
  <si>
    <t>ROZVODNICE R2.7.4</t>
  </si>
  <si>
    <t>-1113937107</t>
  </si>
  <si>
    <t>-1216636193</t>
  </si>
  <si>
    <t>-396142686</t>
  </si>
  <si>
    <t>1076848573</t>
  </si>
  <si>
    <t>-345691856</t>
  </si>
  <si>
    <t>376160463</t>
  </si>
  <si>
    <t>380723084</t>
  </si>
  <si>
    <t>-1955715652</t>
  </si>
  <si>
    <t>-643827777</t>
  </si>
  <si>
    <t>1268450813</t>
  </si>
  <si>
    <t>-267221647</t>
  </si>
  <si>
    <t>Pol464</t>
  </si>
  <si>
    <t>-1527128907</t>
  </si>
  <si>
    <t>D28</t>
  </si>
  <si>
    <t>ROZVODNICE R-TČ</t>
  </si>
  <si>
    <t>1241930124</t>
  </si>
  <si>
    <t>82144642</t>
  </si>
  <si>
    <t>-498451795</t>
  </si>
  <si>
    <t>1539374835</t>
  </si>
  <si>
    <t>1053320462</t>
  </si>
  <si>
    <t>21503023</t>
  </si>
  <si>
    <t>-970283975</t>
  </si>
  <si>
    <t>Pol486</t>
  </si>
  <si>
    <t>ROZVODNICE NÁSTĚNNÁ 2X24 MODULŮ, DVEŘE PLNÉ, 48 MODULŮ</t>
  </si>
  <si>
    <t>-1929404818</t>
  </si>
  <si>
    <t>Pol487</t>
  </si>
  <si>
    <t>JISTIČ NA DIN LIŠTU - 63A, CHAR.B, POČET PÓLŮ 3, VYP. SCHOPNOST 10KA</t>
  </si>
  <si>
    <t>210700885</t>
  </si>
  <si>
    <t>Pol488</t>
  </si>
  <si>
    <t>SPOUŠŤ VYP 230V</t>
  </si>
  <si>
    <t>-66052649</t>
  </si>
  <si>
    <t>Pol489</t>
  </si>
  <si>
    <t>JISTIČ NA DIN LIŠTU - 32A, CHAR.C, POČET PÓLŮ 3, VYP. SCHOPNOST 10KA</t>
  </si>
  <si>
    <t>208334834</t>
  </si>
  <si>
    <t>Pol490</t>
  </si>
  <si>
    <t>JISTIČ NA DIN LIŠTU - 40A, CHAR.C, POČET PÓLŮ 3, VYP. SCHOPNOST 10KA</t>
  </si>
  <si>
    <t>1906751487</t>
  </si>
  <si>
    <t>Pol491</t>
  </si>
  <si>
    <t>-1654576496</t>
  </si>
  <si>
    <t>ROZVODNICE R1.2.1</t>
  </si>
  <si>
    <t>-1250642509</t>
  </si>
  <si>
    <t>-1868943439</t>
  </si>
  <si>
    <t>-1131483128</t>
  </si>
  <si>
    <t>202694903</t>
  </si>
  <si>
    <t>743154169</t>
  </si>
  <si>
    <t>476035465</t>
  </si>
  <si>
    <t>1709939706</t>
  </si>
  <si>
    <t>Pol461</t>
  </si>
  <si>
    <t>-1565274913</t>
  </si>
  <si>
    <t>ROZVODNICE R1.2.2</t>
  </si>
  <si>
    <t>281018427</t>
  </si>
  <si>
    <t>1260558528</t>
  </si>
  <si>
    <t>1888665144</t>
  </si>
  <si>
    <t>-1196079778</t>
  </si>
  <si>
    <t>1690159518</t>
  </si>
  <si>
    <t>-160215742</t>
  </si>
  <si>
    <t>-2044454399</t>
  </si>
  <si>
    <t>ROZVODNICE R1.3</t>
  </si>
  <si>
    <t>-183306483</t>
  </si>
  <si>
    <t>1728426662</t>
  </si>
  <si>
    <t>-1381028247</t>
  </si>
  <si>
    <t>-1512549647</t>
  </si>
  <si>
    <t>-158472679</t>
  </si>
  <si>
    <t>783929604</t>
  </si>
  <si>
    <t>-90546088</t>
  </si>
  <si>
    <t>1408102508</t>
  </si>
  <si>
    <t>-1086550210</t>
  </si>
  <si>
    <t>-980272936</t>
  </si>
  <si>
    <t>-396590512</t>
  </si>
  <si>
    <t>-1761852578</t>
  </si>
  <si>
    <t>ROZVODNICE R1.4</t>
  </si>
  <si>
    <t>390209257</t>
  </si>
  <si>
    <t>-326506167</t>
  </si>
  <si>
    <t>-880878321</t>
  </si>
  <si>
    <t>-18301662</t>
  </si>
  <si>
    <t>477109195</t>
  </si>
  <si>
    <t>1046685570</t>
  </si>
  <si>
    <t>2088863951</t>
  </si>
  <si>
    <t>-1825724759</t>
  </si>
  <si>
    <t>-593068168</t>
  </si>
  <si>
    <t>-252369954</t>
  </si>
  <si>
    <t>-1475150567</t>
  </si>
  <si>
    <t>2116132053</t>
  </si>
  <si>
    <t>Pol467</t>
  </si>
  <si>
    <t>-999656188</t>
  </si>
  <si>
    <t>ROZVODNICE R1.4.1</t>
  </si>
  <si>
    <t>-1427645191</t>
  </si>
  <si>
    <t>624294183</t>
  </si>
  <si>
    <t>940342334</t>
  </si>
  <si>
    <t>-1794657271</t>
  </si>
  <si>
    <t>2444972</t>
  </si>
  <si>
    <t>547019038</t>
  </si>
  <si>
    <t>-855322876</t>
  </si>
  <si>
    <t>-224851255</t>
  </si>
  <si>
    <t>-165525049</t>
  </si>
  <si>
    <t>1451605966</t>
  </si>
  <si>
    <t>ROZVODNICE R1.4.2</t>
  </si>
  <si>
    <t>-1774317181</t>
  </si>
  <si>
    <t>-294426700</t>
  </si>
  <si>
    <t>1797829957</t>
  </si>
  <si>
    <t>1885848466</t>
  </si>
  <si>
    <t>-1559567881</t>
  </si>
  <si>
    <t>-1180168353</t>
  </si>
  <si>
    <t>-1827826626</t>
  </si>
  <si>
    <t>1444057484</t>
  </si>
  <si>
    <t>1567442674</t>
  </si>
  <si>
    <t>1821342580</t>
  </si>
  <si>
    <t>ROZVODNICE R1.4.3</t>
  </si>
  <si>
    <t>1546892837</t>
  </si>
  <si>
    <t>-767006351</t>
  </si>
  <si>
    <t>1335268106</t>
  </si>
  <si>
    <t>-1475010293</t>
  </si>
  <si>
    <t>-1128121373</t>
  </si>
  <si>
    <t>-1355262102</t>
  </si>
  <si>
    <t>957575380</t>
  </si>
  <si>
    <t>-4278235</t>
  </si>
  <si>
    <t>-183793524</t>
  </si>
  <si>
    <t>414774486</t>
  </si>
  <si>
    <t>ROU23243 - Bleskosvod</t>
  </si>
  <si>
    <t xml:space="preserve">    741 - Elektroinstalace - silnoproud</t>
  </si>
  <si>
    <t>741</t>
  </si>
  <si>
    <t>Elektroinstalace - silnoproud</t>
  </si>
  <si>
    <t>Pol492</t>
  </si>
  <si>
    <t>SVORKOVNICE EKVIPOTENCIÁLNÍ 60/35,3/103,6 rozměr bez krabice, EPS 6mm2 8x, EPS 16mm2 6x, v instalační krabici 125/128 s víkemi</t>
  </si>
  <si>
    <t>2114756566</t>
  </si>
  <si>
    <t>Pol493</t>
  </si>
  <si>
    <t>HROMOSVODOVÁ SVORKA ZKUŠEBNÍ SZ N</t>
  </si>
  <si>
    <t>413929878</t>
  </si>
  <si>
    <t>Pol494</t>
  </si>
  <si>
    <t>HROMOSVODOVÁ SVORKA KŘÍŽOVÁ SK N</t>
  </si>
  <si>
    <t>-1352622665</t>
  </si>
  <si>
    <t>Pol495</t>
  </si>
  <si>
    <t>HROMOSVODOVÁ SVORKA SPOJOVACÍ SS N</t>
  </si>
  <si>
    <t>-626264303</t>
  </si>
  <si>
    <t>Pol496</t>
  </si>
  <si>
    <t>SVODOVÝ VODIČ AlMgSi ф 8mm</t>
  </si>
  <si>
    <t>-472818132</t>
  </si>
  <si>
    <t>Pol497</t>
  </si>
  <si>
    <t>PODPĚRA VEDENÍ PV21 D</t>
  </si>
  <si>
    <t>541716440</t>
  </si>
  <si>
    <t>Pol498</t>
  </si>
  <si>
    <t>TYČ JÍMACÍ TYČ JÍMACÍ JR2,0 ALMGSI BEZ OSAZENÍ</t>
  </si>
  <si>
    <t>-544384430</t>
  </si>
  <si>
    <t>Pol499</t>
  </si>
  <si>
    <t>TYČ JÍMACÍ TYČ JÍMACÍ JR3,0 ALMGSI BEZ OSAZENÍ</t>
  </si>
  <si>
    <t>499398671</t>
  </si>
  <si>
    <t>Pol500</t>
  </si>
  <si>
    <t>PODSTAVEC BETONOVÝ PB 19 + Podl. PB19</t>
  </si>
  <si>
    <t>-1055876829</t>
  </si>
  <si>
    <t>Pol501</t>
  </si>
  <si>
    <t>PLASTOVÁ KRABICE SE ZKUŠEBNÍ SVORKOU</t>
  </si>
  <si>
    <t>-154908803</t>
  </si>
  <si>
    <t>Pol502</t>
  </si>
  <si>
    <t>SKRYTÝ SVOD KOMPLET</t>
  </si>
  <si>
    <t>KPL</t>
  </si>
  <si>
    <t>587511992</t>
  </si>
  <si>
    <t>Pol503</t>
  </si>
  <si>
    <t>STÍTEK SMALT.UM HMOTA-OZNAC SVODŮ</t>
  </si>
  <si>
    <t>734407913</t>
  </si>
  <si>
    <t>Pol504</t>
  </si>
  <si>
    <t>ZEMNÍCÍ PÁSKA FeZn 30x4 (0,94 kg/m)</t>
  </si>
  <si>
    <t>1078022888</t>
  </si>
  <si>
    <t>Pol505</t>
  </si>
  <si>
    <t>UZEMŇOVACÍ VODIČ FEZN ф10mm</t>
  </si>
  <si>
    <t>-317193171</t>
  </si>
  <si>
    <t>Pol506</t>
  </si>
  <si>
    <t>HROMOSVODOVÁ SVORKA PÁSKA-DRÁT SR3a</t>
  </si>
  <si>
    <t>1529410966</t>
  </si>
  <si>
    <t>Pol507</t>
  </si>
  <si>
    <t>HROMOSVODOVÁ SVORKA PRO ZEMNÍCÍ PÁSKU SR2b</t>
  </si>
  <si>
    <t>-1254360761</t>
  </si>
  <si>
    <t>Pol508</t>
  </si>
  <si>
    <t>ANTIKOROZNÍ PÁSKA DEHN KSB 50x10</t>
  </si>
  <si>
    <t>-156383219</t>
  </si>
  <si>
    <t>-1704937506</t>
  </si>
  <si>
    <t>Pol509</t>
  </si>
  <si>
    <t>REVIZE BLESKOSVODU</t>
  </si>
  <si>
    <t>-1136432899</t>
  </si>
  <si>
    <t>Pol510</t>
  </si>
  <si>
    <t>-1028943535</t>
  </si>
  <si>
    <t>Pol511</t>
  </si>
  <si>
    <t>PPV (Z POL. MONTÁŽE)</t>
  </si>
  <si>
    <t>-1260425079</t>
  </si>
  <si>
    <t>ROU23244 - DDS Audio</t>
  </si>
  <si>
    <t>01 - Vstupní tablo SO.01 a SO.02</t>
  </si>
  <si>
    <t>02 - Napájení a distribuce</t>
  </si>
  <si>
    <t>03 - Domovní telefony</t>
  </si>
  <si>
    <t>04 - Kabeláž</t>
  </si>
  <si>
    <t>05 - Ostatní</t>
  </si>
  <si>
    <t>01</t>
  </si>
  <si>
    <t>Vstupní tablo SO.01 a SO.02</t>
  </si>
  <si>
    <t>Pol512</t>
  </si>
  <si>
    <t>Modul hlasový/kamerový s hlasovou syntézou (135 mm)</t>
  </si>
  <si>
    <t>-1441408053</t>
  </si>
  <si>
    <t>Pol513</t>
  </si>
  <si>
    <t>Kryt VIDEO tabla, velikost 1/4 (135 mm), antracit</t>
  </si>
  <si>
    <t>-1689730934</t>
  </si>
  <si>
    <t>Pol514</t>
  </si>
  <si>
    <t>Kryt VIDEO tabla, velikost 1/3 (135 mm), antracit</t>
  </si>
  <si>
    <t>490963874</t>
  </si>
  <si>
    <t>Pol515</t>
  </si>
  <si>
    <t>Modul tlačítkový, s tlačítky 4/8 (135 mm)</t>
  </si>
  <si>
    <t>382713265</t>
  </si>
  <si>
    <t>Pol516</t>
  </si>
  <si>
    <t>Krabice instalační, zapuštěná, velikost 1/4 (135 mm). Rozměry (v × š × h): 347 x 133 x 52 mm</t>
  </si>
  <si>
    <t>-14105048</t>
  </si>
  <si>
    <t>Pol517</t>
  </si>
  <si>
    <t>Krabice instalační, zapuštěná, velikost 1/3 (135 mm). Rozměry (v × š × h): 275 x 133 x 52 mm</t>
  </si>
  <si>
    <t>732554955</t>
  </si>
  <si>
    <t>02</t>
  </si>
  <si>
    <t>Napájení a distribuce</t>
  </si>
  <si>
    <t>Pol518</t>
  </si>
  <si>
    <t>Univerzální řídící jednotka</t>
  </si>
  <si>
    <t>1577142850</t>
  </si>
  <si>
    <t>Pol519</t>
  </si>
  <si>
    <t>19" jističová lišta 3U</t>
  </si>
  <si>
    <t>1853168291</t>
  </si>
  <si>
    <t>03</t>
  </si>
  <si>
    <t>Domovní telefony</t>
  </si>
  <si>
    <t>Pol520</t>
  </si>
  <si>
    <t>Domovní telefon. Audio handset indoor station with induction loop, 3 buttons,White</t>
  </si>
  <si>
    <t>515894492</t>
  </si>
  <si>
    <t>04</t>
  </si>
  <si>
    <t>Kabeláž</t>
  </si>
  <si>
    <t>Pol521</t>
  </si>
  <si>
    <t>Kabel JY(St)Y 2x2x0,8</t>
  </si>
  <si>
    <t>-1095083532</t>
  </si>
  <si>
    <t>Pol522</t>
  </si>
  <si>
    <t>Napájecí zdroj pro el.zámek_x000d_
El.zámek - součást dodávky dveří</t>
  </si>
  <si>
    <t>-1862792424</t>
  </si>
  <si>
    <t>Pol523</t>
  </si>
  <si>
    <t>Rámeček jednonásobný bílá</t>
  </si>
  <si>
    <t>635023929</t>
  </si>
  <si>
    <t>Pol524</t>
  </si>
  <si>
    <t xml:space="preserve">Kryt spínače s popisovým polem, bílá </t>
  </si>
  <si>
    <t>1119362541</t>
  </si>
  <si>
    <t>Pol525</t>
  </si>
  <si>
    <t>Přístroj spínače jednopólového řazení 1, 1So</t>
  </si>
  <si>
    <t>833275121</t>
  </si>
  <si>
    <t>Pol526</t>
  </si>
  <si>
    <t>Přípravné práce a značení tras</t>
  </si>
  <si>
    <t>h</t>
  </si>
  <si>
    <t>1063866496</t>
  </si>
  <si>
    <t>Pol527</t>
  </si>
  <si>
    <t>Krabice KU68</t>
  </si>
  <si>
    <t>-36849036</t>
  </si>
  <si>
    <t>Pol528</t>
  </si>
  <si>
    <t>Krabice KU68 s víčkem</t>
  </si>
  <si>
    <t>-94495316</t>
  </si>
  <si>
    <t>Pol529</t>
  </si>
  <si>
    <t>Krabice KO125</t>
  </si>
  <si>
    <t>1397282913</t>
  </si>
  <si>
    <t>Pol530</t>
  </si>
  <si>
    <t>Trubka ohebná DN25 + zasekání</t>
  </si>
  <si>
    <t>280923763</t>
  </si>
  <si>
    <t>Pol531</t>
  </si>
  <si>
    <t>Průraz zdí do 30cm</t>
  </si>
  <si>
    <t>-843361665</t>
  </si>
  <si>
    <t>Pol532</t>
  </si>
  <si>
    <t>Drobný instalační materiál a jiné nespec.práce</t>
  </si>
  <si>
    <t>1100229692</t>
  </si>
  <si>
    <t>Pol533</t>
  </si>
  <si>
    <t>Revize/dokumentace/školení</t>
  </si>
  <si>
    <t>715656316</t>
  </si>
  <si>
    <t>05</t>
  </si>
  <si>
    <t>Ostatní</t>
  </si>
  <si>
    <t>Pol534</t>
  </si>
  <si>
    <t>Doprava</t>
  </si>
  <si>
    <t>262144</t>
  </si>
  <si>
    <t>338660271</t>
  </si>
  <si>
    <t>ROU23245 - SK</t>
  </si>
  <si>
    <t>01 - Hlavní rozvaděč</t>
  </si>
  <si>
    <t>02 - Rozvody pro internet</t>
  </si>
  <si>
    <t>03 - Bytové rozvodnice a rozvody</t>
  </si>
  <si>
    <t>04 - Trasy</t>
  </si>
  <si>
    <t>Hlavní rozvaděč</t>
  </si>
  <si>
    <t>Pol535</t>
  </si>
  <si>
    <t>19“ Rozvaděč 32U š.600mm hl.600mm, krytí IP20, nosnost 400kg</t>
  </si>
  <si>
    <t>1821531797</t>
  </si>
  <si>
    <t>Pol536</t>
  </si>
  <si>
    <t>19“ Rozvodný panel Acar S 8x230V 5m kabel</t>
  </si>
  <si>
    <t>-1612573418</t>
  </si>
  <si>
    <t>Pol537</t>
  </si>
  <si>
    <t>19‘‘ Vyvazovací panel 1U, 5 x háček malý</t>
  </si>
  <si>
    <t>-834742083</t>
  </si>
  <si>
    <t>Pol538</t>
  </si>
  <si>
    <t>19“ Police s perforací 1U 450mm, podpěry</t>
  </si>
  <si>
    <t>631756019</t>
  </si>
  <si>
    <t>způsob připojení není součástí projektu poskytovatele připojení</t>
  </si>
  <si>
    <t>-1288603792</t>
  </si>
  <si>
    <t>Rozvody pro internet</t>
  </si>
  <si>
    <t>Pol539</t>
  </si>
  <si>
    <t>Patch panel 24 x RJ45 CAT6 UTP</t>
  </si>
  <si>
    <t>437354801</t>
  </si>
  <si>
    <t>Pol540</t>
  </si>
  <si>
    <t>Kabel UTP Cat6 LSOH</t>
  </si>
  <si>
    <t>-43148413</t>
  </si>
  <si>
    <t>Pol541</t>
  </si>
  <si>
    <t>Rychlozařezávací keystoneCAT6 UTP</t>
  </si>
  <si>
    <t>-657234842</t>
  </si>
  <si>
    <t>Bytové rozvodnice a rozvody</t>
  </si>
  <si>
    <t>631565857</t>
  </si>
  <si>
    <t>129948359</t>
  </si>
  <si>
    <t>Pol542</t>
  </si>
  <si>
    <t>Rozvaděč bytový - společný SK a STA</t>
  </si>
  <si>
    <t>-369227159</t>
  </si>
  <si>
    <t>Pol543</t>
  </si>
  <si>
    <t>10“ napájecí panel 4x230V 16A s vypínačem</t>
  </si>
  <si>
    <t>-1907328319</t>
  </si>
  <si>
    <t>Pol544</t>
  </si>
  <si>
    <t>Nosná maska pro 1 keystone</t>
  </si>
  <si>
    <t>-416946668</t>
  </si>
  <si>
    <t>Pol545</t>
  </si>
  <si>
    <t>Kryt zásuvky komunikační</t>
  </si>
  <si>
    <t>-973488763</t>
  </si>
  <si>
    <t>Pol546</t>
  </si>
  <si>
    <t>Jednorámeček</t>
  </si>
  <si>
    <t>-1908485723</t>
  </si>
  <si>
    <t>Pol547</t>
  </si>
  <si>
    <t>Měření datových zásuvek včetně přívodů</t>
  </si>
  <si>
    <t>1086153992</t>
  </si>
  <si>
    <t>Trasy</t>
  </si>
  <si>
    <t>51348813</t>
  </si>
  <si>
    <t>-295112914</t>
  </si>
  <si>
    <t>2097553346</t>
  </si>
  <si>
    <t>-1708434273</t>
  </si>
  <si>
    <t>Pol548</t>
  </si>
  <si>
    <t>2044170374</t>
  </si>
  <si>
    <t>Pol549</t>
  </si>
  <si>
    <t>Trubka ohebná DN40 + zasekání</t>
  </si>
  <si>
    <t>999627565</t>
  </si>
  <si>
    <t>Pol550</t>
  </si>
  <si>
    <t>-325900383</t>
  </si>
  <si>
    <t>Pol551</t>
  </si>
  <si>
    <t>-605194188</t>
  </si>
  <si>
    <t>Pol552</t>
  </si>
  <si>
    <t>1979523016</t>
  </si>
  <si>
    <t>ROU23246 - CCTV</t>
  </si>
  <si>
    <t>01 - KAMERY</t>
  </si>
  <si>
    <t>02 - KABELÁŽ</t>
  </si>
  <si>
    <t>D1 - Ostatní</t>
  </si>
  <si>
    <t>KAMERY</t>
  </si>
  <si>
    <t>Pol553</t>
  </si>
  <si>
    <t>IP ball kamera, 8MP, MZVF, 2.7-13.5mm, WDR 120dB, IR 40m, VCA, IP67</t>
  </si>
  <si>
    <t>418220577</t>
  </si>
  <si>
    <t>Pol554</t>
  </si>
  <si>
    <t>Přepěťová ochrana Gigabit LAN + PoE</t>
  </si>
  <si>
    <t>-697031589</t>
  </si>
  <si>
    <t>Pol555</t>
  </si>
  <si>
    <t>Montážní deska do zateplení</t>
  </si>
  <si>
    <t>-504674129</t>
  </si>
  <si>
    <t>KABELÁŽ</t>
  </si>
  <si>
    <t>Pol556</t>
  </si>
  <si>
    <t>Drobný instalační materiál a jiné nespecifik._x000d_
Kabeláž součást rozpočtu SK_x000d_
Ekvipotencionální sběrnice součást silnoproudu</t>
  </si>
  <si>
    <t>246319434</t>
  </si>
  <si>
    <t>Pol557</t>
  </si>
  <si>
    <t>-70231620</t>
  </si>
  <si>
    <t>Pol558</t>
  </si>
  <si>
    <t>1468095208</t>
  </si>
  <si>
    <t xml:space="preserve">ROU2325 - Vzduchotechnika, chlazení </t>
  </si>
  <si>
    <t>D1 - 1 - Větrání chodby (m.č. 006 a 007) - odvod</t>
  </si>
  <si>
    <t>D10 - 7 - Větrání hyg. zázemí v 2.NP (m.č. 219)</t>
  </si>
  <si>
    <t>D11 - 8A - Větrání Rehabilitace (m.č. 228)</t>
  </si>
  <si>
    <t>D12 - 8B - Větrání Ordinací (m.č. 231-233+234-235+230)</t>
  </si>
  <si>
    <t>D13 - 8C - Větrání Veřejné prostory SO 02</t>
  </si>
  <si>
    <t>D14 - 9 - Větrání hyg. zázemí - byt č. 1</t>
  </si>
  <si>
    <t>D15 - 10 - Kuchyňský odsavač - byt č.1</t>
  </si>
  <si>
    <t>D16a - 11A - Klimatizace rehabilitace</t>
  </si>
  <si>
    <t xml:space="preserve">D17 - 11B - Klimatizace Vyšetřovna I </t>
  </si>
  <si>
    <t xml:space="preserve">D18 - 11C - Klimatizace Vyšetřovna II </t>
  </si>
  <si>
    <t>D19 - 11D - Klimatizace Vyšetřovna III</t>
  </si>
  <si>
    <t xml:space="preserve">D2 - 2 - Větrání m.č. 001, 002, 004 a 005 - odvod </t>
  </si>
  <si>
    <t>D20 - 11E - Klimatizace Služby I</t>
  </si>
  <si>
    <t>D21 - 11F - Klimatizace Služby II</t>
  </si>
  <si>
    <t>D22 - 11G - Klimatizace Služby V</t>
  </si>
  <si>
    <t>D23 - 11H - Klimatizace Služby IV</t>
  </si>
  <si>
    <t>D24 - 11I - Klimatizace Služby III</t>
  </si>
  <si>
    <t>D25 - Napojení klimatizace na nadřazený systém</t>
  </si>
  <si>
    <t>D26 - 12A - Klimatizace Pečivo - příprava</t>
  </si>
  <si>
    <t xml:space="preserve">D27 - 12B - Klimatizace Květinářství  - příprava</t>
  </si>
  <si>
    <t>D28 - 12C - Klimatizace Papírnictví - příprava</t>
  </si>
  <si>
    <t>D29 - 13 - Odvětrání výtahové šachty</t>
  </si>
  <si>
    <t xml:space="preserve">D3 - 3 - Větrání technické místnosti v 1.PP - přívod </t>
  </si>
  <si>
    <t xml:space="preserve">D30 - Ostatní </t>
  </si>
  <si>
    <t>D4 - 4A - Větrání o.j. Pečivo</t>
  </si>
  <si>
    <t xml:space="preserve">D5 - 4B - Větrání o.j. Květinářství </t>
  </si>
  <si>
    <t xml:space="preserve">D6 - 4C -  Větrání o.j. Papírnictví</t>
  </si>
  <si>
    <t>D7 - 4D - Větrání veterinární kliniky (1.NP)</t>
  </si>
  <si>
    <t>D8 - 5 - Větrání hyg. zázemí v 1.NP</t>
  </si>
  <si>
    <t>D9 - 6 - Větrání hyg. zázemí v 2.NP (m.č. 221-227)</t>
  </si>
  <si>
    <t>1 - Větrání chodby (m.č. 006 a 007) - odvod</t>
  </si>
  <si>
    <t>Pol1</t>
  </si>
  <si>
    <t>Diagonální ventilátor do kruhového potrubí 400 m3/hod; dp = 130 Pa P = 0,053 kW; 230 V; I = 0,21 A</t>
  </si>
  <si>
    <t>859366494</t>
  </si>
  <si>
    <t>Pol10</t>
  </si>
  <si>
    <t>Montážní a spojovací materiál</t>
  </si>
  <si>
    <t>-221702701</t>
  </si>
  <si>
    <t>Poznámka k položce:_x000d_
Poznámka: Ovládání (časový program + ruční) + doběhové relé ... dodávka profese SI, MaR</t>
  </si>
  <si>
    <t>Pol2</t>
  </si>
  <si>
    <t>Výfuková hlavice pozink, DN160</t>
  </si>
  <si>
    <t>-2076676813</t>
  </si>
  <si>
    <t>Pol3</t>
  </si>
  <si>
    <t>Pachutěsná zpětná klapka - magnetická DN160</t>
  </si>
  <si>
    <t>-847239562</t>
  </si>
  <si>
    <t>Pol4</t>
  </si>
  <si>
    <t>Regulační klapka - ruční 200x50</t>
  </si>
  <si>
    <t>-72809437</t>
  </si>
  <si>
    <t>Pol5</t>
  </si>
  <si>
    <t>Tlumič hluku kulisový 200x200x500 (1x 100*200*500)</t>
  </si>
  <si>
    <t>-759653335</t>
  </si>
  <si>
    <t>Pol6</t>
  </si>
  <si>
    <t>Mřížka z hliníku, pevné lamely 425x75</t>
  </si>
  <si>
    <t>709890315</t>
  </si>
  <si>
    <t>Pol7</t>
  </si>
  <si>
    <t>Čtyřhranné pozink potrubí sk. I do obvodu 1 m, 30% tvarovek</t>
  </si>
  <si>
    <t>-863455277</t>
  </si>
  <si>
    <t>Pol8</t>
  </si>
  <si>
    <t>Kruhové pozink Spiro potrubí do DN160, 30% tvarovek</t>
  </si>
  <si>
    <t>-1317115391</t>
  </si>
  <si>
    <t>Pol9</t>
  </si>
  <si>
    <t>Tepelná izolace - syntetický kaučuk samolepící pás šedý s povrchovou úpravou stříbrná fólie, tl. 12 mm</t>
  </si>
  <si>
    <t>877441536</t>
  </si>
  <si>
    <t>7 - Větrání hyg. zázemí v 2.NP (m.č. 219)</t>
  </si>
  <si>
    <t>Pol70</t>
  </si>
  <si>
    <t>Malý radiální ventilátor s doběhem 80 m3/hod; dp = 110 Pa P = 0,039 kW; 230 V</t>
  </si>
  <si>
    <t>-8283613</t>
  </si>
  <si>
    <t>Pol71</t>
  </si>
  <si>
    <t>Výfuková hlavice pozink, DN100</t>
  </si>
  <si>
    <t>-794968964</t>
  </si>
  <si>
    <t>Pol72</t>
  </si>
  <si>
    <t>Kruhové pozink Spiro potrubí do DN100, 30% tvarovek</t>
  </si>
  <si>
    <t>91866166</t>
  </si>
  <si>
    <t>Pol73</t>
  </si>
  <si>
    <t>1891367607</t>
  </si>
  <si>
    <t xml:space="preserve">Poznámka k položce:_x000d_
Poznámka: Ovládání (se světlem nebo pohybové čidlo)  + doběhové relé ... dodávka profese SI, MaR)</t>
  </si>
  <si>
    <t>-569719695</t>
  </si>
  <si>
    <t>8A - Větrání Rehabilitace (m.č. 228)</t>
  </si>
  <si>
    <t>Pol14</t>
  </si>
  <si>
    <t>Al hadice z Al fólie (Spirálovitě stáčený a profilovaný pás z hliníkové slitiny tloušťky 100mikronů) DN160</t>
  </si>
  <si>
    <t>-1223517992</t>
  </si>
  <si>
    <t>-1944801565</t>
  </si>
  <si>
    <t>Pol29</t>
  </si>
  <si>
    <t>Sací oblouk segmentový 90° pozink, DN160</t>
  </si>
  <si>
    <t>1435252218</t>
  </si>
  <si>
    <t>Pol30</t>
  </si>
  <si>
    <t>Pachutěsná zpětná klapka - magnetická, dvoukřídlá DN160</t>
  </si>
  <si>
    <t>-1749221762</t>
  </si>
  <si>
    <t>Pol38</t>
  </si>
  <si>
    <t>363408773</t>
  </si>
  <si>
    <t>Pol42</t>
  </si>
  <si>
    <t>Přívodní talířový ventil plastový (nastavitelný středový disk pro regulaci množství a tvaru proudu vzduchu) DN160 vč. montážního rámečku</t>
  </si>
  <si>
    <t>-455220601</t>
  </si>
  <si>
    <t>Pol43</t>
  </si>
  <si>
    <t>Odvodní talířový ventil plastový DN160 vč. montážního rámečku</t>
  </si>
  <si>
    <t>-612915950</t>
  </si>
  <si>
    <t>Pol45</t>
  </si>
  <si>
    <t>Tepelně a hlukově izolovaná ohebná hliníková hadice DN200</t>
  </si>
  <si>
    <t>-744964621</t>
  </si>
  <si>
    <t>Pol74</t>
  </si>
  <si>
    <t>Vzt jednotka s rekuperací (s el. předehřevem) 300/300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</si>
  <si>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-565491036</t>
  </si>
  <si>
    <t>Pol75</t>
  </si>
  <si>
    <t>-1318313522</t>
  </si>
  <si>
    <t>Poznámka k položce:_x000d_
Poznámka: Autonomní regulace (možnost napojení na nadřazený systém) - součástí dodávky vzt jednotky</t>
  </si>
  <si>
    <t>777881382</t>
  </si>
  <si>
    <t>8B - Větrání Ordinací (m.č. 231-233+234-235+230)</t>
  </si>
  <si>
    <t>Pol18</t>
  </si>
  <si>
    <t>Požární izolace odolnost dle PBŘ</t>
  </si>
  <si>
    <t>1076576980</t>
  </si>
  <si>
    <t>Pol32</t>
  </si>
  <si>
    <t>Přívodní talířový ventil plastový (nastavitelný středový disk pro regulaci množství a tvaru proudu vzduchu) DN100 vč. montážního rámečku</t>
  </si>
  <si>
    <t>1916393783</t>
  </si>
  <si>
    <t>Pol33</t>
  </si>
  <si>
    <t>Odvodní talířový ventil plastový DN125 vč. montážního rámečku</t>
  </si>
  <si>
    <t>-80139161</t>
  </si>
  <si>
    <t>Pol34</t>
  </si>
  <si>
    <t>Odvodní talířový ventil plastový DN100 vč. montážního rámečku</t>
  </si>
  <si>
    <t>328181467</t>
  </si>
  <si>
    <t>Pol37</t>
  </si>
  <si>
    <t>Tepelně a hlukově izolovaná ohebná hliníková hadice DN160</t>
  </si>
  <si>
    <t>1659343920</t>
  </si>
  <si>
    <t>1260050833</t>
  </si>
  <si>
    <t>-635865254</t>
  </si>
  <si>
    <t>494134595</t>
  </si>
  <si>
    <t>Pol58</t>
  </si>
  <si>
    <t>Odvodní talířový ventil plastový DN200 vč. montážního rámečku</t>
  </si>
  <si>
    <t>1492392124</t>
  </si>
  <si>
    <t>Pol76</t>
  </si>
  <si>
    <t>Vzt jednotka s rekuperací (s el. předehřevem) podstropní provedení 550/550 m3/hod (přívod/odvod) - Nízká výška - El. předhřev - Filtr F7/G4 (přívod/odvod) - Diagonální protiproudý rekuperátor s účinností až 93% - EC motory - Plášť jednotky vyroben z EPP - MaR ... autonomní (inteligentní plně vybavené ovládání pomocí dotykového displeje s režimy větrání CAV a DCV, BMS řízení přes ModBUS RTU, Modbus TCP nebo BACnet) - Sifon pro odvod kondenzátu je součástí balení jednotky Parametry … viz Tabulka výkonů</t>
  </si>
  <si>
    <t>593513626</t>
  </si>
  <si>
    <t>Pol77</t>
  </si>
  <si>
    <t>Zpětná klapka DN250</t>
  </si>
  <si>
    <t>-1715702960</t>
  </si>
  <si>
    <t>Pol78</t>
  </si>
  <si>
    <t>Požární klapka DN250 ovládání dle PBŘ (manuální aktivační mechanismus se zpětnou pružinou a tavnou tepelnou pojistkou)</t>
  </si>
  <si>
    <t>-1675164457</t>
  </si>
  <si>
    <t>Pol79</t>
  </si>
  <si>
    <t>Tepelně a hlukově izolovaná ohebná hliníková hadice DN250</t>
  </si>
  <si>
    <t>-333183657</t>
  </si>
  <si>
    <t>Pol80</t>
  </si>
  <si>
    <t>Tepelně a hlukově izolovaná ohebná hliníková hadice DN125</t>
  </si>
  <si>
    <t>-409789663</t>
  </si>
  <si>
    <t>Pol81</t>
  </si>
  <si>
    <t>Tepelně a hlukově izolovaná ohebná hliníková hadice DN100</t>
  </si>
  <si>
    <t>1278299465</t>
  </si>
  <si>
    <t>Pol82</t>
  </si>
  <si>
    <t>Kruhové pozink Spiro potrubí do DN250, 50% tvarovek</t>
  </si>
  <si>
    <t>-1325170578</t>
  </si>
  <si>
    <t>Pol83</t>
  </si>
  <si>
    <t>553761182</t>
  </si>
  <si>
    <t>-199544152</t>
  </si>
  <si>
    <t>8C - Větrání Veřejné prostory SO 02</t>
  </si>
  <si>
    <t>1350663398</t>
  </si>
  <si>
    <t>1992447135</t>
  </si>
  <si>
    <t>-1051612468</t>
  </si>
  <si>
    <t>Pol40</t>
  </si>
  <si>
    <t>Pachutěsná zpětná klapka - magnetická, dvoukřídlá DN200</t>
  </si>
  <si>
    <t>1807645510</t>
  </si>
  <si>
    <t>1705211729</t>
  </si>
  <si>
    <t>-443695991</t>
  </si>
  <si>
    <t>Pol44</t>
  </si>
  <si>
    <t>Al hadice z Al fólie (Spirálovitě stáčený a profilovaný pás z hliníkové slitiny tloušťky 100mikronů) DN100</t>
  </si>
  <si>
    <t>225114397</t>
  </si>
  <si>
    <t>Pol46</t>
  </si>
  <si>
    <t>Kruhové pozink Spiro potrubí do DN200, 30% tvarovek</t>
  </si>
  <si>
    <t>520032073</t>
  </si>
  <si>
    <t>Pol55</t>
  </si>
  <si>
    <t>Sací oblouk segmentový 90° pozink, DN200</t>
  </si>
  <si>
    <t>595045124</t>
  </si>
  <si>
    <t>Pol56</t>
  </si>
  <si>
    <t>Výfuková hlavice pozink, DN200</t>
  </si>
  <si>
    <t>1528314426</t>
  </si>
  <si>
    <t>1085535581</t>
  </si>
  <si>
    <t>Pol84</t>
  </si>
  <si>
    <t>Vzt jednotka s rekuperací (s el. předehřevem) 485/485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</si>
  <si>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1033033847</t>
  </si>
  <si>
    <t>Pol85</t>
  </si>
  <si>
    <t>2026582146</t>
  </si>
  <si>
    <t>2074650173</t>
  </si>
  <si>
    <t>9 - Větrání hyg. zázemí - byt č. 1</t>
  </si>
  <si>
    <t>Pol86</t>
  </si>
  <si>
    <t>Diagonální ventilátor do kruhového potrubí 140 m3/hod; dp = 85 Pa P = 0,026 kW; 230 V; I = 0,11 A</t>
  </si>
  <si>
    <t>1481976837</t>
  </si>
  <si>
    <t>Pol87</t>
  </si>
  <si>
    <t>Výfuková hlavice pozink, DN125</t>
  </si>
  <si>
    <t>-725220678</t>
  </si>
  <si>
    <t>Pol88</t>
  </si>
  <si>
    <t>Pachutěsná zpětná klapka - magnetická DN125</t>
  </si>
  <si>
    <t>1382213332</t>
  </si>
  <si>
    <t>Pol89</t>
  </si>
  <si>
    <t>169513884</t>
  </si>
  <si>
    <t>-1770957597</t>
  </si>
  <si>
    <t>Pol90</t>
  </si>
  <si>
    <t>872607771</t>
  </si>
  <si>
    <t>Pol91</t>
  </si>
  <si>
    <t>Kruhové pozink Spiro potrubí do DN125, 30% tvarovek</t>
  </si>
  <si>
    <t>-1164890858</t>
  </si>
  <si>
    <t>Pol92</t>
  </si>
  <si>
    <t>1059226862</t>
  </si>
  <si>
    <t>Poznámka k položce:_x000d_
Poznámka: Ovládání (tlačítko) + doběhové relé ... dodávka profese SI, MaR</t>
  </si>
  <si>
    <t>10 - Kuchyňský odsavač - byt č.1</t>
  </si>
  <si>
    <t>Pol60</t>
  </si>
  <si>
    <t>Al hadice z Al fólie (Spirálovitě stáčený a profilovaný pás z hliníkové slitiny tloušťky 100mikronů) DN125</t>
  </si>
  <si>
    <t>-66773608</t>
  </si>
  <si>
    <t>-633499937</t>
  </si>
  <si>
    <t>549297920</t>
  </si>
  <si>
    <t>911683971</t>
  </si>
  <si>
    <t>Pol93</t>
  </si>
  <si>
    <t>Kuchyňský odsavač nerezový 270 m3/hod - není součástí dodávky vzt - konkrétní typ bude upřesněn před realizací dle požadavků architekta</t>
  </si>
  <si>
    <t>-806474906</t>
  </si>
  <si>
    <t>Pol94</t>
  </si>
  <si>
    <t>Pachutěsná zpětná klapka - magnetická, dvoukřídlá DN125</t>
  </si>
  <si>
    <t>368254213</t>
  </si>
  <si>
    <t>Pol95</t>
  </si>
  <si>
    <t>1466924458</t>
  </si>
  <si>
    <t>Poznámka k položce:_x000d_
Poznámka: Ovládání součástí spotřebiče</t>
  </si>
  <si>
    <t>D16a</t>
  </si>
  <si>
    <t>11A - Klimatizace rehabilitace</t>
  </si>
  <si>
    <t xml:space="preserve">Venkovní split jednotka - Qch=5 kW, Qt=5,8kW </t>
  </si>
  <si>
    <t>1174340111</t>
  </si>
  <si>
    <t>Vnitřní nástěnná jednotka Qch=5kW, Qt=5,8kW, vč. infraovladače</t>
  </si>
  <si>
    <t>-2134498391</t>
  </si>
  <si>
    <t>CU potrubí vč. chladiva (R32) a komunikačního kabelu + izolace (6,35/12,7mm)</t>
  </si>
  <si>
    <t>1833967397</t>
  </si>
  <si>
    <t>el. deska P 1485</t>
  </si>
  <si>
    <t>311408523</t>
  </si>
  <si>
    <t>Doplnění chladiva R32</t>
  </si>
  <si>
    <t>1660913656</t>
  </si>
  <si>
    <t>Pol506a</t>
  </si>
  <si>
    <t>Sifon (odvod kondenzátu z vnitřních jednotek)</t>
  </si>
  <si>
    <t>70459197</t>
  </si>
  <si>
    <t>Pol506b</t>
  </si>
  <si>
    <t>Podkladový blok - gumový pražec</t>
  </si>
  <si>
    <t>sa</t>
  </si>
  <si>
    <t>-280626049</t>
  </si>
  <si>
    <t>Čerpadlo kondenzátu</t>
  </si>
  <si>
    <t>1209020470</t>
  </si>
  <si>
    <t>Evidenční kniha</t>
  </si>
  <si>
    <t>-487254018</t>
  </si>
  <si>
    <t>Kontrola těsnosti</t>
  </si>
  <si>
    <t>531060405</t>
  </si>
  <si>
    <t>1811860412</t>
  </si>
  <si>
    <t>Poznámka : MFA...16 A - infraovladač - součást dodávky zařízení</t>
  </si>
  <si>
    <t>882526205</t>
  </si>
  <si>
    <t xml:space="preserve">11B - Klimatizace Vyšetřovna I </t>
  </si>
  <si>
    <t>Pol100</t>
  </si>
  <si>
    <t>kg</t>
  </si>
  <si>
    <t>1444727851</t>
  </si>
  <si>
    <t>Pol101</t>
  </si>
  <si>
    <t>651952324</t>
  </si>
  <si>
    <t>Pol102</t>
  </si>
  <si>
    <t>-1716056439</t>
  </si>
  <si>
    <t>Pol103</t>
  </si>
  <si>
    <t>1113253087</t>
  </si>
  <si>
    <t>Pol104</t>
  </si>
  <si>
    <t>145503047</t>
  </si>
  <si>
    <t>Pol105</t>
  </si>
  <si>
    <t>801384662</t>
  </si>
  <si>
    <t>Pol107</t>
  </si>
  <si>
    <t>Venkovní split jednotka Qch = 2,5 kW Qt = 3,3 kW</t>
  </si>
  <si>
    <t>1292828342</t>
  </si>
  <si>
    <t>Pol108</t>
  </si>
  <si>
    <t>Vnitřní nástěnná jednotka Qch = 2,5 kW; Qt = 3,3 kW vč. infraovladače</t>
  </si>
  <si>
    <t>-196466091</t>
  </si>
  <si>
    <t>Pol109</t>
  </si>
  <si>
    <t>Cu potrubí vč. chladiva (R32) a komunikačního kabelu + izolace (6,35/9,52 mm)</t>
  </si>
  <si>
    <t>1121939835</t>
  </si>
  <si>
    <t>Pol110</t>
  </si>
  <si>
    <t>-1984477199</t>
  </si>
  <si>
    <t>Poznámka k položce:_x000d_
Poznámka: MFA … 10 A Infraovladač - součást dodávky zařízení</t>
  </si>
  <si>
    <t>Pol99</t>
  </si>
  <si>
    <t>El. deska PI485</t>
  </si>
  <si>
    <t>357703917</t>
  </si>
  <si>
    <t xml:space="preserve">11C - Klimatizace Vyšetřovna II </t>
  </si>
  <si>
    <t>1770315601</t>
  </si>
  <si>
    <t>-751448865</t>
  </si>
  <si>
    <t>-492664916</t>
  </si>
  <si>
    <t>1096445323</t>
  </si>
  <si>
    <t>1448187896</t>
  </si>
  <si>
    <t>1068738560</t>
  </si>
  <si>
    <t>723182827</t>
  </si>
  <si>
    <t>291371397</t>
  </si>
  <si>
    <t>-326846188</t>
  </si>
  <si>
    <t>Pol111</t>
  </si>
  <si>
    <t>2038702638</t>
  </si>
  <si>
    <t>1799534747</t>
  </si>
  <si>
    <t>11D - Klimatizace Vyšetřovna III</t>
  </si>
  <si>
    <t>1099587072</t>
  </si>
  <si>
    <t>2079663915</t>
  </si>
  <si>
    <t>323375825</t>
  </si>
  <si>
    <t>294452102</t>
  </si>
  <si>
    <t>-1567000759</t>
  </si>
  <si>
    <t>355495466</t>
  </si>
  <si>
    <t>105423520</t>
  </si>
  <si>
    <t>1210954272</t>
  </si>
  <si>
    <t>1574879740</t>
  </si>
  <si>
    <t>505958518</t>
  </si>
  <si>
    <t>-13970668</t>
  </si>
  <si>
    <t xml:space="preserve">2 - Větrání m.č. 001, 002, 004 a 005 - odvod </t>
  </si>
  <si>
    <t>Pol11</t>
  </si>
  <si>
    <t>Diagonální ventilátor do kruhového potrubí 470 m3/hod; dp = 180 Pa P = 0,133 kW; 230 V; I = 0,6 A</t>
  </si>
  <si>
    <t>1488537665</t>
  </si>
  <si>
    <t>Pol12</t>
  </si>
  <si>
    <t>Pachutěsná zpětná klapka - magnetická DN200</t>
  </si>
  <si>
    <t>1848105161</t>
  </si>
  <si>
    <t>Pol13</t>
  </si>
  <si>
    <t>Odvodní talířový ventil kovový DN160</t>
  </si>
  <si>
    <t>-1216292756</t>
  </si>
  <si>
    <t>1297711890</t>
  </si>
  <si>
    <t>Pol15</t>
  </si>
  <si>
    <t>Požární mřížka 200x100 (komplet ... BaTR tl. 30 mm + 2ks NOVA-L-1-2-200x100-UR-1-12,5-0 hliník s ELOX)</t>
  </si>
  <si>
    <t>252885012</t>
  </si>
  <si>
    <t>Pol16</t>
  </si>
  <si>
    <t>Stěnový uzávěr 150x250 ovl. manuální mřížka na 1 straně pozink</t>
  </si>
  <si>
    <t>537345967</t>
  </si>
  <si>
    <t>Pol17</t>
  </si>
  <si>
    <t>Ochranná mřížka pozink (tahokov) 150x250</t>
  </si>
  <si>
    <t>-398889196</t>
  </si>
  <si>
    <t>630638527</t>
  </si>
  <si>
    <t>Pol19</t>
  </si>
  <si>
    <t>2101024599</t>
  </si>
  <si>
    <t>1853063813</t>
  </si>
  <si>
    <t>588505184</t>
  </si>
  <si>
    <t>563552843</t>
  </si>
  <si>
    <t>-64619074</t>
  </si>
  <si>
    <t>-1733674680</t>
  </si>
  <si>
    <t>11E - Klimatizace Služby I</t>
  </si>
  <si>
    <t>-1473334495</t>
  </si>
  <si>
    <t>-242652264</t>
  </si>
  <si>
    <t>-201872446</t>
  </si>
  <si>
    <t>1218925124</t>
  </si>
  <si>
    <t>-782695050</t>
  </si>
  <si>
    <t>-1523248018</t>
  </si>
  <si>
    <t>-61272039</t>
  </si>
  <si>
    <t>-1494068368</t>
  </si>
  <si>
    <t>-1894116307</t>
  </si>
  <si>
    <t>-1679467962</t>
  </si>
  <si>
    <t>1853895653</t>
  </si>
  <si>
    <t>11F - Klimatizace Služby II</t>
  </si>
  <si>
    <t>1378828776</t>
  </si>
  <si>
    <t>1820925043</t>
  </si>
  <si>
    <t>-1672351489</t>
  </si>
  <si>
    <t>679238432</t>
  </si>
  <si>
    <t>-1730158146</t>
  </si>
  <si>
    <t>-729408065</t>
  </si>
  <si>
    <t>1221304401</t>
  </si>
  <si>
    <t>869331857</t>
  </si>
  <si>
    <t>501669820</t>
  </si>
  <si>
    <t>-767709825</t>
  </si>
  <si>
    <t>-1114497897</t>
  </si>
  <si>
    <t>11G - Klimatizace Služby V</t>
  </si>
  <si>
    <t>498667583</t>
  </si>
  <si>
    <t>-1638172368</t>
  </si>
  <si>
    <t>555103230</t>
  </si>
  <si>
    <t>-980038820</t>
  </si>
  <si>
    <t>711654907</t>
  </si>
  <si>
    <t>496792674</t>
  </si>
  <si>
    <t>1100113702</t>
  </si>
  <si>
    <t>536185816</t>
  </si>
  <si>
    <t>-304565596</t>
  </si>
  <si>
    <t>Pol112</t>
  </si>
  <si>
    <t>-765023661</t>
  </si>
  <si>
    <t>922059613</t>
  </si>
  <si>
    <t>11H - Klimatizace Služby IV</t>
  </si>
  <si>
    <t>-278702003</t>
  </si>
  <si>
    <t>-857431571</t>
  </si>
  <si>
    <t>-1663162841</t>
  </si>
  <si>
    <t>-1543157255</t>
  </si>
  <si>
    <t>207925437</t>
  </si>
  <si>
    <t>-868467433</t>
  </si>
  <si>
    <t>-921598350</t>
  </si>
  <si>
    <t>-2092910161</t>
  </si>
  <si>
    <t>-1778458692</t>
  </si>
  <si>
    <t>Pol113</t>
  </si>
  <si>
    <t>-1125811819</t>
  </si>
  <si>
    <t>-425466466</t>
  </si>
  <si>
    <t>11I - Klimatizace Služby III</t>
  </si>
  <si>
    <t>-2029742509</t>
  </si>
  <si>
    <t>2018277168</t>
  </si>
  <si>
    <t>1401906657</t>
  </si>
  <si>
    <t>448123010</t>
  </si>
  <si>
    <t>1777177415</t>
  </si>
  <si>
    <t>236807757</t>
  </si>
  <si>
    <t>-1084828568</t>
  </si>
  <si>
    <t>1606643576</t>
  </si>
  <si>
    <t>1043164028</t>
  </si>
  <si>
    <t>-1188458507</t>
  </si>
  <si>
    <t>-719033728</t>
  </si>
  <si>
    <t>Napojení klimatizace na nadřazený systém</t>
  </si>
  <si>
    <t>Pol114</t>
  </si>
  <si>
    <t>Brána Modbus RTU vč. příslušenství (převodník RTU-USB, zdroj 12VDC, sada propojovacích kabelů atd.), propojovací kabeláž</t>
  </si>
  <si>
    <t>304432049</t>
  </si>
  <si>
    <t>12A - Klimatizace Pečivo - příprava</t>
  </si>
  <si>
    <t>647287606</t>
  </si>
  <si>
    <t>1514702718</t>
  </si>
  <si>
    <t>Pol115</t>
  </si>
  <si>
    <t>Instalační box pro nástěnnou jednotku</t>
  </si>
  <si>
    <t>-328450477</t>
  </si>
  <si>
    <t>Pol116</t>
  </si>
  <si>
    <t>Vakuování a zaslepení Cu-potrubí</t>
  </si>
  <si>
    <t>879212066</t>
  </si>
  <si>
    <t>Pol117</t>
  </si>
  <si>
    <t>-1117562438</t>
  </si>
  <si>
    <t>Poznámka k položce:_x000d_
Poznámka: SI, MaR … příprava MFA … 10 A</t>
  </si>
  <si>
    <t xml:space="preserve">12B - Klimatizace Květinářství  - příprava</t>
  </si>
  <si>
    <t>2082198904</t>
  </si>
  <si>
    <t>2139261969</t>
  </si>
  <si>
    <t>1003774436</t>
  </si>
  <si>
    <t>Pol118</t>
  </si>
  <si>
    <t>Cu potrubí vč. chladiva (R32) a komunikačního kabelu + izolace (6,35/15,88 mm)</t>
  </si>
  <si>
    <t>-441503295</t>
  </si>
  <si>
    <t>Pol119</t>
  </si>
  <si>
    <t>901345069</t>
  </si>
  <si>
    <t>Poznámka k položce:_x000d_
Poznámka: SI, MaR … příprava MFA … 25 A</t>
  </si>
  <si>
    <t>12C - Klimatizace Papírnictví - příprava</t>
  </si>
  <si>
    <t>1896592189</t>
  </si>
  <si>
    <t>-829808299</t>
  </si>
  <si>
    <t>70791207</t>
  </si>
  <si>
    <t>985757850</t>
  </si>
  <si>
    <t>-1919982694</t>
  </si>
  <si>
    <t>D29</t>
  </si>
  <si>
    <t>13 - Odvětrání výtahové šachty</t>
  </si>
  <si>
    <t>Pol120</t>
  </si>
  <si>
    <t>Protidešťová stříška s lemem a mřížkou pozink, DN160</t>
  </si>
  <si>
    <t>-1220779996</t>
  </si>
  <si>
    <t>Pol121</t>
  </si>
  <si>
    <t>Kruhové pozink Spiro potrubí DN160, 10% tvarovek</t>
  </si>
  <si>
    <t>656162477</t>
  </si>
  <si>
    <t>Pol122</t>
  </si>
  <si>
    <t>997363448</t>
  </si>
  <si>
    <t>-413752331</t>
  </si>
  <si>
    <t xml:space="preserve">3 - Větrání technické místnosti v 1.PP - přívod </t>
  </si>
  <si>
    <t>-1417893167</t>
  </si>
  <si>
    <t>Pol20</t>
  </si>
  <si>
    <t>Diagonální ventilátor do kruhového potrubí 230 m3/hod; dp = 175 Pa P = 0,053 kW; 230 V; I = 0,21 A</t>
  </si>
  <si>
    <t>1522210218</t>
  </si>
  <si>
    <t>Pol21</t>
  </si>
  <si>
    <t>Protidešťová žaluzie plastová, DN160</t>
  </si>
  <si>
    <t>2058185743</t>
  </si>
  <si>
    <t>Pol22</t>
  </si>
  <si>
    <t>Uzavírací klapka - servopohon DN160</t>
  </si>
  <si>
    <t>-1238816065</t>
  </si>
  <si>
    <t>Pol23</t>
  </si>
  <si>
    <t>Ochranná mřížka na potrubí DN160</t>
  </si>
  <si>
    <t>-1675503357</t>
  </si>
  <si>
    <t>Pol24</t>
  </si>
  <si>
    <t>Ochranná mřížka na potrubí DN125</t>
  </si>
  <si>
    <t>36273636</t>
  </si>
  <si>
    <t>Pol25</t>
  </si>
  <si>
    <t>Plastové potrubí kruhové DN160, 50% tvarovek</t>
  </si>
  <si>
    <t>698050091</t>
  </si>
  <si>
    <t>Pol26</t>
  </si>
  <si>
    <t>353623924</t>
  </si>
  <si>
    <t>Pol27</t>
  </si>
  <si>
    <t>-2110196285</t>
  </si>
  <si>
    <t>Poznámka k položce:_x000d_
Poznámka: Ovládání (časový program + ruční) + doběhové relé ... dodávka profese SI, Mar Časový program … 2 režimy - letní (nižší otáčky) a zimní (vyšší otáčky)</t>
  </si>
  <si>
    <t>222028689</t>
  </si>
  <si>
    <t>-606524536</t>
  </si>
  <si>
    <t>1170493254</t>
  </si>
  <si>
    <t>D30</t>
  </si>
  <si>
    <t xml:space="preserve">Ostatní </t>
  </si>
  <si>
    <t>Pol123</t>
  </si>
  <si>
    <t>1496424848</t>
  </si>
  <si>
    <t>Pol124</t>
  </si>
  <si>
    <t>Komplexní vyzkoušení</t>
  </si>
  <si>
    <t>-767318800</t>
  </si>
  <si>
    <t>Pol125</t>
  </si>
  <si>
    <t>Zaškolení obsluhy</t>
  </si>
  <si>
    <t>-716006152</t>
  </si>
  <si>
    <t>Pol126</t>
  </si>
  <si>
    <t>Zaregulování zařízení</t>
  </si>
  <si>
    <t>1033717150</t>
  </si>
  <si>
    <t>4A - Větrání o.j. Pečivo</t>
  </si>
  <si>
    <t>56329229</t>
  </si>
  <si>
    <t>867535411</t>
  </si>
  <si>
    <t>Pol28</t>
  </si>
  <si>
    <t>Vzt jednotka s rekuperací (s el. předehřevem) podstropní provedení 160/160 m3/hod (přívod/odvod) - Nízká výška - El. předhřev - Filtr F7/G4 (přívod/odvod) - Diagonální protiproudý rekuperátor s účinností až 93% - EC motory - Plášť jednotky vyroben z EPP - MaR ... autonomní (inteligentní plně vybavené ovládání pomocí dotykového displeje s režimy větrání CAV a DCV, BMS řízení přes ModBUS RTU, Modbus TCP nebo BACnet) - Sifon pro odvod kondenzátu je součástí balení jednotky Parametry … viz Tabulka výkonů</t>
  </si>
  <si>
    <t>1835172259</t>
  </si>
  <si>
    <t>1186682126</t>
  </si>
  <si>
    <t>-1775646435</t>
  </si>
  <si>
    <t>Pol31</t>
  </si>
  <si>
    <t>Přívodní talířový ventil plastový (nastavitelný středový disk pro regulaci množství a tvaru proudu vzduchu) DN125 vč. montážního rámečku</t>
  </si>
  <si>
    <t>22759847</t>
  </si>
  <si>
    <t>1416592441</t>
  </si>
  <si>
    <t>325976175</t>
  </si>
  <si>
    <t>1526033749</t>
  </si>
  <si>
    <t>Pol35</t>
  </si>
  <si>
    <t>Al hadice z Al fólie (Spirálovitě stáčený a profilovaný pás z hliníkové slitiny tloušťky 100mikronů) DN125, L = 5 m</t>
  </si>
  <si>
    <t>-1486768848</t>
  </si>
  <si>
    <t>Pol36</t>
  </si>
  <si>
    <t>Al hadice z Al fólie (Spirálovitě stáčený a profilovaný pás z hliníkové slitiny tloušťky 100mikronů) DN100, L = 5 m</t>
  </si>
  <si>
    <t>-491510081</t>
  </si>
  <si>
    <t>1102366124</t>
  </si>
  <si>
    <t>-333742944</t>
  </si>
  <si>
    <t>853525443</t>
  </si>
  <si>
    <t xml:space="preserve">4B - Větrání o.j. Květinářství </t>
  </si>
  <si>
    <t>1158206022</t>
  </si>
  <si>
    <t>-1265769538</t>
  </si>
  <si>
    <t>-85199196</t>
  </si>
  <si>
    <t>-798851410</t>
  </si>
  <si>
    <t>1651474552</t>
  </si>
  <si>
    <t>-1632798371</t>
  </si>
  <si>
    <t>Pol39</t>
  </si>
  <si>
    <t>Vzt jednotka s rekuperací (s el. předehřevem) 370/370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</si>
  <si>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-1052341137</t>
  </si>
  <si>
    <t>1455842902</t>
  </si>
  <si>
    <t>Pol41</t>
  </si>
  <si>
    <t>Požární klapka DN160 ovládání dle PBŘ (manuální aktivační mechanismus se zpětnou pružinou a tavnou tepelnou pojistkou)</t>
  </si>
  <si>
    <t>2079901039</t>
  </si>
  <si>
    <t>-239572505</t>
  </si>
  <si>
    <t>-1713008210</t>
  </si>
  <si>
    <t>1209488691</t>
  </si>
  <si>
    <t>197622519</t>
  </si>
  <si>
    <t>1308914209</t>
  </si>
  <si>
    <t>Pol47</t>
  </si>
  <si>
    <t>384553669</t>
  </si>
  <si>
    <t>900313223</t>
  </si>
  <si>
    <t xml:space="preserve">4C -  Větrání o.j. Papírnictví</t>
  </si>
  <si>
    <t>734887308</t>
  </si>
  <si>
    <t>-1255188885</t>
  </si>
  <si>
    <t>-1637763438</t>
  </si>
  <si>
    <t>-1764434171</t>
  </si>
  <si>
    <t>-1231253273</t>
  </si>
  <si>
    <t>-56957605</t>
  </si>
  <si>
    <t>-1665152493</t>
  </si>
  <si>
    <t>525862162</t>
  </si>
  <si>
    <t>734161046</t>
  </si>
  <si>
    <t>1448800975</t>
  </si>
  <si>
    <t>Pol48</t>
  </si>
  <si>
    <t>Vzt jednotka s rekuperací (s el. předehřevem) 405/405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</si>
  <si>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2034923261</t>
  </si>
  <si>
    <t>Pol49</t>
  </si>
  <si>
    <t>Sací oblouk segmentový 90° pozink, DN250</t>
  </si>
  <si>
    <t>817482472</t>
  </si>
  <si>
    <t>Pol50</t>
  </si>
  <si>
    <t>Výfuková hlavice pozink, DN250</t>
  </si>
  <si>
    <t>629815241</t>
  </si>
  <si>
    <t>Pol51</t>
  </si>
  <si>
    <t>Požární klapka DN200 ovládání dle PBŘ (manuální aktivační mechanismus se zpětnou pružinou a tavnou tepelnou pojistkou)</t>
  </si>
  <si>
    <t>-1810652044</t>
  </si>
  <si>
    <t>Pol52</t>
  </si>
  <si>
    <t>Čtyřhranné pozink potrubí sk. I do obvodu 1 m, 20% tvarovek</t>
  </si>
  <si>
    <t>-267310574</t>
  </si>
  <si>
    <t>Pol53</t>
  </si>
  <si>
    <t>-970349167</t>
  </si>
  <si>
    <t>1928907954</t>
  </si>
  <si>
    <t>4D - Větrání veterinární kliniky (1.NP)</t>
  </si>
  <si>
    <t>2067270649</t>
  </si>
  <si>
    <t>1449210232</t>
  </si>
  <si>
    <t>1633890396</t>
  </si>
  <si>
    <t>-537934483</t>
  </si>
  <si>
    <t>-695874555</t>
  </si>
  <si>
    <t>1017781739</t>
  </si>
  <si>
    <t>29901744</t>
  </si>
  <si>
    <t>-2065919033</t>
  </si>
  <si>
    <t>936684536</t>
  </si>
  <si>
    <t>Pol54</t>
  </si>
  <si>
    <t>Vzt jednotka s rekuperací (s el. předehřevem) 435/435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</si>
  <si>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-1040287675</t>
  </si>
  <si>
    <t>1070846417</t>
  </si>
  <si>
    <t>70937680</t>
  </si>
  <si>
    <t>Pol57</t>
  </si>
  <si>
    <t>Přívodní talířový ventil plastový (nastavitelný středový disk pro regulaci množství a tvaru proudu vzduchu) DN80 vč. montážního rámečku</t>
  </si>
  <si>
    <t>1532492363</t>
  </si>
  <si>
    <t>1597896461</t>
  </si>
  <si>
    <t>Pol59</t>
  </si>
  <si>
    <t>Odvodní talířový ventil plastový DN80 vč. montážního rámečku</t>
  </si>
  <si>
    <t>-675816666</t>
  </si>
  <si>
    <t>1366555697</t>
  </si>
  <si>
    <t>Pol61</t>
  </si>
  <si>
    <t>Al hadice z Al fólie (Spirálovitě stáčený a profilovaný pás z hliníkové slitiny tloušťky 100mikronů) DN80</t>
  </si>
  <si>
    <t>1106866961</t>
  </si>
  <si>
    <t>Pol62</t>
  </si>
  <si>
    <t>-94781674</t>
  </si>
  <si>
    <t>1001283944</t>
  </si>
  <si>
    <t>5 - Větrání hyg. zázemí v 1.NP</t>
  </si>
  <si>
    <t>-1065134989</t>
  </si>
  <si>
    <t>-782166182</t>
  </si>
  <si>
    <t>1512661882</t>
  </si>
  <si>
    <t>2003616064</t>
  </si>
  <si>
    <t>Pol63</t>
  </si>
  <si>
    <t>Diagonální ventilátor do kruhového potrubí 235 m3/hod; dp = 130 Pa P = 0,053 kW; 230 V; I = 0,21 A</t>
  </si>
  <si>
    <t>38172205</t>
  </si>
  <si>
    <t>Pol64</t>
  </si>
  <si>
    <t>Tlumič hluku kruhový DN160, L = 600 mm</t>
  </si>
  <si>
    <t>1098714668</t>
  </si>
  <si>
    <t>Pol65</t>
  </si>
  <si>
    <t>-66383221</t>
  </si>
  <si>
    <t>Pol66</t>
  </si>
  <si>
    <t>-1263110249</t>
  </si>
  <si>
    <t>Pol67</t>
  </si>
  <si>
    <t>-1527091384</t>
  </si>
  <si>
    <t>Poznámka k položce:_x000d_
Poznámka: Ovládání (se světlem nebo pohybové čidlo) + doběhové relé ... dodávka profese SI, MaR</t>
  </si>
  <si>
    <t>-794763337</t>
  </si>
  <si>
    <t>-725737869</t>
  </si>
  <si>
    <t>6 - Větrání hyg. zázemí v 2.NP (m.č. 221-227)</t>
  </si>
  <si>
    <t>1961977955</t>
  </si>
  <si>
    <t>-951214273</t>
  </si>
  <si>
    <t>-749830709</t>
  </si>
  <si>
    <t>-405194782</t>
  </si>
  <si>
    <t>69116182</t>
  </si>
  <si>
    <t>Pol68</t>
  </si>
  <si>
    <t>Diagonální ventilátor do kruhového potrubí 340 m3/hod; dp = 130 Pa P = 0,053 kW; 230 V; I = 0,21 A</t>
  </si>
  <si>
    <t>-355917898</t>
  </si>
  <si>
    <t>Pol69</t>
  </si>
  <si>
    <t>-2062973388</t>
  </si>
  <si>
    <t>-1703985932</t>
  </si>
  <si>
    <t>1106258314</t>
  </si>
  <si>
    <t>ROU2326 - Měření a regulace</t>
  </si>
  <si>
    <t xml:space="preserve">D1 - Rozvaděč MR 1 </t>
  </si>
  <si>
    <t xml:space="preserve">D2 - Montážní materiál  </t>
  </si>
  <si>
    <t xml:space="preserve">D3 - Řídicí systém </t>
  </si>
  <si>
    <t>D4 - Kabeláž + kabel. trasy</t>
  </si>
  <si>
    <t>D5 - Montážní práce</t>
  </si>
  <si>
    <t>D6 - Hodinové zúčtovací sazby</t>
  </si>
  <si>
    <t xml:space="preserve">Rozvaděč MR 1 </t>
  </si>
  <si>
    <t>Pol128</t>
  </si>
  <si>
    <t>Nastěnný rozvaděč 600x1200x300, oceloplechový, včetně montážního panelu</t>
  </si>
  <si>
    <t>-889153355</t>
  </si>
  <si>
    <t>Pol129</t>
  </si>
  <si>
    <t>Náplň rozvaděče (hl. jistič, jističe, stykače, přepěťová ochrana, signálky, apod.)</t>
  </si>
  <si>
    <t>-1465429873</t>
  </si>
  <si>
    <t>Pol130</t>
  </si>
  <si>
    <t>Montáž a zapojení přístrojů v rozvaděči - dle náplně</t>
  </si>
  <si>
    <t>864930664</t>
  </si>
  <si>
    <t>Pol131</t>
  </si>
  <si>
    <t>Komplexní zkoušky a měření v rozvaděči ( 1x kusová zkouška )</t>
  </si>
  <si>
    <t>220065423</t>
  </si>
  <si>
    <t>Pol132</t>
  </si>
  <si>
    <t>Ostatní náplň rozvaděče dle zvyklostí výrobce ( spojovací materiál, lanka,žlaby,popisky atd.)</t>
  </si>
  <si>
    <t>-1677395962</t>
  </si>
  <si>
    <t xml:space="preserve">Montážní materiál  </t>
  </si>
  <si>
    <t>Pol133</t>
  </si>
  <si>
    <t>Snímač teploty, Ni 1000/6180 - venkovní</t>
  </si>
  <si>
    <t>188752612</t>
  </si>
  <si>
    <t>Pol134</t>
  </si>
  <si>
    <t>Snímač teploty, Ni 1000/6180 - jímkový, l=70 mm, s jímkou</t>
  </si>
  <si>
    <t>-34159615</t>
  </si>
  <si>
    <t>Pol135</t>
  </si>
  <si>
    <t>Snímač teploty, Ni 1000/6180, 5-55°C - prostorový</t>
  </si>
  <si>
    <t>-134066876</t>
  </si>
  <si>
    <t>Pol136</t>
  </si>
  <si>
    <t>Snímač tlaku analogový, 0-6bar, 0-10V, vč. ventil tlakoměr. zkušební</t>
  </si>
  <si>
    <t>-2043382776</t>
  </si>
  <si>
    <t>Pol137</t>
  </si>
  <si>
    <t>Sonda pro hlídač hladiny zaplavení</t>
  </si>
  <si>
    <t>1050336735</t>
  </si>
  <si>
    <t>Pol138</t>
  </si>
  <si>
    <t>Ústředna pro hlídač hladiny</t>
  </si>
  <si>
    <t>-1844540750</t>
  </si>
  <si>
    <t>Pol139</t>
  </si>
  <si>
    <t>Detektor úniku chladiva - dvoustupňový</t>
  </si>
  <si>
    <t>-1964364016</t>
  </si>
  <si>
    <t>Pol140</t>
  </si>
  <si>
    <t>Ústředna pro detektor</t>
  </si>
  <si>
    <t>958863000</t>
  </si>
  <si>
    <t>Pol141</t>
  </si>
  <si>
    <t>Trojc. reg. kulový ventil, Kv 16; DN 32 + pohon 24V, 0-10V</t>
  </si>
  <si>
    <t>-303610806</t>
  </si>
  <si>
    <t>Pol142</t>
  </si>
  <si>
    <t>Dvouc. uzav. kulový ventil, Kv 1,6; DN 15 + pohon 24V, on/off, hav.</t>
  </si>
  <si>
    <t>218861433</t>
  </si>
  <si>
    <t>Pol143</t>
  </si>
  <si>
    <t>Houkačka 230V, IP43</t>
  </si>
  <si>
    <t>-498325079</t>
  </si>
  <si>
    <t>Pol144</t>
  </si>
  <si>
    <t>Světelná signalizace, červená, 230V, IP65</t>
  </si>
  <si>
    <t>1672062097</t>
  </si>
  <si>
    <t>Pol145</t>
  </si>
  <si>
    <t>Ovládač v krabici se signalizaci</t>
  </si>
  <si>
    <t>-839415286</t>
  </si>
  <si>
    <t xml:space="preserve">Řídicí systém </t>
  </si>
  <si>
    <t>Pol146</t>
  </si>
  <si>
    <t>Kompakt. DDC říd. Stanice - 8DI, 8DO, 8AI, 4AO, RS232, RS485, Ethernet, displej 122x32 b., kláv., webserver</t>
  </si>
  <si>
    <t>1313476781</t>
  </si>
  <si>
    <t>Pol147</t>
  </si>
  <si>
    <t>Rozšiřující modul univerzální - 8UI/8AO</t>
  </si>
  <si>
    <t>-1510687634</t>
  </si>
  <si>
    <t>Pol148</t>
  </si>
  <si>
    <t>Rozšiřující modul univerzální -8UI/8DO</t>
  </si>
  <si>
    <t>-1565604868</t>
  </si>
  <si>
    <t>Pol149</t>
  </si>
  <si>
    <t>Komunikační převodník RS232 na RS485</t>
  </si>
  <si>
    <t>2073991078</t>
  </si>
  <si>
    <t>Pol150</t>
  </si>
  <si>
    <t>Napájecí zdroj 24Vdc, 5A,</t>
  </si>
  <si>
    <t>-384978467</t>
  </si>
  <si>
    <t>Pol151</t>
  </si>
  <si>
    <t>Převodník M-Bus/RS232+Ethernet / RS232, pro 125 zařízení</t>
  </si>
  <si>
    <t>1823016871</t>
  </si>
  <si>
    <t>Pol152</t>
  </si>
  <si>
    <t>Switch, 5× port, 10 Mbps, na DIN lištu, 24V, DC</t>
  </si>
  <si>
    <t>-1628414189</t>
  </si>
  <si>
    <t>Pol153</t>
  </si>
  <si>
    <t>SW za jeden datový bod</t>
  </si>
  <si>
    <t>db</t>
  </si>
  <si>
    <t>1149505667</t>
  </si>
  <si>
    <t>Pol154</t>
  </si>
  <si>
    <t>SW pro vyčítání dat měřičů M-bus</t>
  </si>
  <si>
    <t>-367371366</t>
  </si>
  <si>
    <t>Pol155</t>
  </si>
  <si>
    <t>Parametrizace dat. bodů komunikace MODBUS</t>
  </si>
  <si>
    <t>-254640999</t>
  </si>
  <si>
    <t>Pol156</t>
  </si>
  <si>
    <t>Parametrizace dat. bodů komunikace M-bus</t>
  </si>
  <si>
    <t>-800793871</t>
  </si>
  <si>
    <t>Pol157</t>
  </si>
  <si>
    <t>GSM modem</t>
  </si>
  <si>
    <t>-374073861</t>
  </si>
  <si>
    <t>Pol158</t>
  </si>
  <si>
    <t>Magnetická anténa</t>
  </si>
  <si>
    <t>1419982164</t>
  </si>
  <si>
    <t>Pol159</t>
  </si>
  <si>
    <t>SW pro webserver</t>
  </si>
  <si>
    <t>1249260452</t>
  </si>
  <si>
    <t>Kabeláž + kabel. trasy</t>
  </si>
  <si>
    <t>Pol160</t>
  </si>
  <si>
    <t>Kabel PVC stíněný pro MaR JYTY-O 2x1</t>
  </si>
  <si>
    <t>-1391971264</t>
  </si>
  <si>
    <t>Pol161</t>
  </si>
  <si>
    <t>Kabel PVC stíněný pro MaR JYTY-O 3x1</t>
  </si>
  <si>
    <t>1956291055</t>
  </si>
  <si>
    <t>Pol162</t>
  </si>
  <si>
    <t>Kabel PVC stíněný pro MaR JYTY-O 4x1</t>
  </si>
  <si>
    <t>-162111989</t>
  </si>
  <si>
    <t>Pol163</t>
  </si>
  <si>
    <t>Kabel PVC stíněný J-Y(ST)-Y 2x2x0,8</t>
  </si>
  <si>
    <t>-2135915497</t>
  </si>
  <si>
    <t>Pol164</t>
  </si>
  <si>
    <t>UTP cat 7 4x2x0,5</t>
  </si>
  <si>
    <t>188434330</t>
  </si>
  <si>
    <t>Pol165</t>
  </si>
  <si>
    <t>Kabel zemní TCEPKPFLE 3x4x0,8 telekomunikační</t>
  </si>
  <si>
    <t>106735595</t>
  </si>
  <si>
    <t>Pol166</t>
  </si>
  <si>
    <t>Kabel PVC silový CYKY-J,O 3x1,5</t>
  </si>
  <si>
    <t>182543602</t>
  </si>
  <si>
    <t>Pol167</t>
  </si>
  <si>
    <t>Kabel PVC silový CYKY-J 4x1,5</t>
  </si>
  <si>
    <t>411868921</t>
  </si>
  <si>
    <t>Pol168</t>
  </si>
  <si>
    <t>Kabel PVC silový CYKY-J 5x1,5</t>
  </si>
  <si>
    <t>20730678</t>
  </si>
  <si>
    <t>Pol169</t>
  </si>
  <si>
    <t>CY 6</t>
  </si>
  <si>
    <t>2143800081</t>
  </si>
  <si>
    <t>Pol170</t>
  </si>
  <si>
    <t>Kabelový žlab drátěný 100/50</t>
  </si>
  <si>
    <t>-1817789534</t>
  </si>
  <si>
    <t>Pol171</t>
  </si>
  <si>
    <t>Kabelový žlab drátěný 50/50</t>
  </si>
  <si>
    <t>-1922539895</t>
  </si>
  <si>
    <t>Pol172</t>
  </si>
  <si>
    <t>Nosník drátěného žlabu 100 mm</t>
  </si>
  <si>
    <t>1556687792</t>
  </si>
  <si>
    <t>Pol173</t>
  </si>
  <si>
    <t>Nosník drátěného žlabu 50 mm</t>
  </si>
  <si>
    <t>-372627471</t>
  </si>
  <si>
    <t>Pol174</t>
  </si>
  <si>
    <t>Přepážka žlabu 50</t>
  </si>
  <si>
    <t>1992894987</t>
  </si>
  <si>
    <t>Pol175</t>
  </si>
  <si>
    <t>Spojka žlabu</t>
  </si>
  <si>
    <t>1081644037</t>
  </si>
  <si>
    <t>Pol176</t>
  </si>
  <si>
    <t>Spojka žlabu uzemňovací</t>
  </si>
  <si>
    <t>357134046</t>
  </si>
  <si>
    <t>Pol177</t>
  </si>
  <si>
    <t>Spojovací sada (šroub, matka, podložka)</t>
  </si>
  <si>
    <t>sada</t>
  </si>
  <si>
    <t>1423185827</t>
  </si>
  <si>
    <t>Pol178</t>
  </si>
  <si>
    <t>Elektroinstalační trubka ohebná 750N, D40</t>
  </si>
  <si>
    <t>1949303680</t>
  </si>
  <si>
    <t>Pol179</t>
  </si>
  <si>
    <t>Elektroinst. trubka plastová tuhá D40mm, vč. držáků a koncovek</t>
  </si>
  <si>
    <t>-1656619194</t>
  </si>
  <si>
    <t>Pol180</t>
  </si>
  <si>
    <t>Příchytky na strop kovové</t>
  </si>
  <si>
    <t>-630641834</t>
  </si>
  <si>
    <t>Pol181</t>
  </si>
  <si>
    <t>Ohebná dvouplášťová chránička kabelů; Ø 50mm</t>
  </si>
  <si>
    <t>1598513067</t>
  </si>
  <si>
    <t>Pol182</t>
  </si>
  <si>
    <t>Ochranná fólie, šířka 33cm, červená</t>
  </si>
  <si>
    <t>-813094698</t>
  </si>
  <si>
    <t>Pol183</t>
  </si>
  <si>
    <t>Ocel. nosné konstr. do 5kg</t>
  </si>
  <si>
    <t>1430804265</t>
  </si>
  <si>
    <t>Pol184</t>
  </si>
  <si>
    <t>Protipožární ucpávky pro kabelové průchody stavební konstrukcí, velikost: do 100 x 100 mm (ucpávky musí vykazovat požární odolnost schodnou s požární odolností konstrukce, kterou rozvody prostupují)</t>
  </si>
  <si>
    <t>-412436323</t>
  </si>
  <si>
    <t>Pol185</t>
  </si>
  <si>
    <t>Zásuvka jednonásobná IP 54, s ochranným kolíkem, s víčkem</t>
  </si>
  <si>
    <t>-1621961061</t>
  </si>
  <si>
    <t>Pol186</t>
  </si>
  <si>
    <t>Pomocný montážní materiál</t>
  </si>
  <si>
    <t>961861698</t>
  </si>
  <si>
    <t>Montážní práce</t>
  </si>
  <si>
    <t>Pol187</t>
  </si>
  <si>
    <t>Mt. teplotní čidla</t>
  </si>
  <si>
    <t>2111134501</t>
  </si>
  <si>
    <t>Pol188</t>
  </si>
  <si>
    <t>Mt. čidla tlaku</t>
  </si>
  <si>
    <t>-1623465785</t>
  </si>
  <si>
    <t>Pol189</t>
  </si>
  <si>
    <t>Mt. detektoru úniku chladiva</t>
  </si>
  <si>
    <t>-1025322570</t>
  </si>
  <si>
    <t>Pol190</t>
  </si>
  <si>
    <t>Mt. snímače hladiny</t>
  </si>
  <si>
    <t>-11477980</t>
  </si>
  <si>
    <t>Pol191</t>
  </si>
  <si>
    <t>Mt. pohon ventilu DN 15-150</t>
  </si>
  <si>
    <t>326408372</t>
  </si>
  <si>
    <t>Pol192</t>
  </si>
  <si>
    <t>Mt. ovládačů</t>
  </si>
  <si>
    <t>488328284</t>
  </si>
  <si>
    <t>Pol193</t>
  </si>
  <si>
    <t>Mt. havarijní signalizace</t>
  </si>
  <si>
    <t>-1215445045</t>
  </si>
  <si>
    <t>Pol194</t>
  </si>
  <si>
    <t>Kabel stíněný pro MaR - volně</t>
  </si>
  <si>
    <t>1847787482</t>
  </si>
  <si>
    <t>Pol195</t>
  </si>
  <si>
    <t>Kabel silový CYKY - volně</t>
  </si>
  <si>
    <t>-42290272</t>
  </si>
  <si>
    <t>Pol196</t>
  </si>
  <si>
    <t>Uzemnění</t>
  </si>
  <si>
    <t>180651388</t>
  </si>
  <si>
    <t>Pol197</t>
  </si>
  <si>
    <t>Žlab ocel.</t>
  </si>
  <si>
    <t>-1441509091</t>
  </si>
  <si>
    <t>Pol198</t>
  </si>
  <si>
    <t>Elektroinstalační trubka</t>
  </si>
  <si>
    <t>2143191977</t>
  </si>
  <si>
    <t>Pol199</t>
  </si>
  <si>
    <t>Zřízení kabelového lože, pokládka chráničky a položení folie</t>
  </si>
  <si>
    <t>-599469981</t>
  </si>
  <si>
    <t>Pol200</t>
  </si>
  <si>
    <t>Mt. protipožární ucpávky</t>
  </si>
  <si>
    <t>529641114</t>
  </si>
  <si>
    <t>Pol201</t>
  </si>
  <si>
    <t>Připojení el. zařízení dodávaných ostatními profesemi (čerpadla, měřiče, ventily, VZT, TČ apod.)</t>
  </si>
  <si>
    <t>-1551964166</t>
  </si>
  <si>
    <t>Pol202</t>
  </si>
  <si>
    <t>Pomocné montážní práce</t>
  </si>
  <si>
    <t>30694374</t>
  </si>
  <si>
    <t>Pol204</t>
  </si>
  <si>
    <t>Oživení systému MaR (, HW, prvky měření, akční členy)</t>
  </si>
  <si>
    <t>hod</t>
  </si>
  <si>
    <t>-2113774675</t>
  </si>
  <si>
    <t>Pol205</t>
  </si>
  <si>
    <t>Doprava a přesun osob a materiálu v době zakázky</t>
  </si>
  <si>
    <t>1024</t>
  </si>
  <si>
    <t>1362237473</t>
  </si>
  <si>
    <t>Pol206</t>
  </si>
  <si>
    <t>Přesun materiálu v místě stavby</t>
  </si>
  <si>
    <t>-100644625</t>
  </si>
  <si>
    <t>Pol207</t>
  </si>
  <si>
    <t>Zaučeni obsluhy včetně vyhotovení návodu</t>
  </si>
  <si>
    <t>-1658137441</t>
  </si>
  <si>
    <t>Pol208</t>
  </si>
  <si>
    <t>Příprava ke komplexní zkoušce</t>
  </si>
  <si>
    <t>hod.</t>
  </si>
  <si>
    <t>1033269844</t>
  </si>
  <si>
    <t>Pol210</t>
  </si>
  <si>
    <t>Pomocné stavební práce (drážky, vrtání děr)</t>
  </si>
  <si>
    <t>-826229745</t>
  </si>
  <si>
    <t>Pol211</t>
  </si>
  <si>
    <t>Zkušební provoz</t>
  </si>
  <si>
    <t>651937654</t>
  </si>
  <si>
    <t>Pol212</t>
  </si>
  <si>
    <t>Koordinace zakázky, příprava zakázky, administrativa</t>
  </si>
  <si>
    <t>1976501570</t>
  </si>
  <si>
    <t>Pol214</t>
  </si>
  <si>
    <t>Revizní technik</t>
  </si>
  <si>
    <t>761750494</t>
  </si>
  <si>
    <t>ROU2327 - Přípojka vody, dešťové a splaškové kanalizace</t>
  </si>
  <si>
    <t>1 - Zemní práce</t>
  </si>
  <si>
    <t>5 - Komunikace</t>
  </si>
  <si>
    <t>91 - Doplňující práce na komunikaci</t>
  </si>
  <si>
    <t>97 - Prorážení otvorů</t>
  </si>
  <si>
    <t>999 - POZNÁMKA</t>
  </si>
  <si>
    <t>M21 - Elektromontáže</t>
  </si>
  <si>
    <t>113 10-6000.RAB</t>
  </si>
  <si>
    <t>Odstranění zám.dlažby 6 cm vč.podkladu,pl.do 50 m2, včetně naložení a odvozu na skládku do 1 km</t>
  </si>
  <si>
    <t>1186682096</t>
  </si>
  <si>
    <t>113 10-7120.RAB</t>
  </si>
  <si>
    <t>Odstranění bet.vozovky, kryt tl.20 cm, pl.do 50 m2, včetně naložení a odvozu na skládku do 1 km</t>
  </si>
  <si>
    <t>-617341667</t>
  </si>
  <si>
    <t>113 11-1120.R00</t>
  </si>
  <si>
    <t>Odstranění podkladu pl.50 m2,kam.zpev.cem.tl.20 cm</t>
  </si>
  <si>
    <t>2099909622</t>
  </si>
  <si>
    <t>113 15-2112.R00</t>
  </si>
  <si>
    <t>Odstranění podkladu z kameniva drceného</t>
  </si>
  <si>
    <t>589374888</t>
  </si>
  <si>
    <t>119 00-1402.R00</t>
  </si>
  <si>
    <t>Dočasné zajištění ocelového potrubí DN 200-500 mm</t>
  </si>
  <si>
    <t>1226520003</t>
  </si>
  <si>
    <t>119 00-1412.R00</t>
  </si>
  <si>
    <t>Dočasné zajištění beton.a plast.potrubí DN 200-500</t>
  </si>
  <si>
    <t>1277122557</t>
  </si>
  <si>
    <t>119 00-1422.R00</t>
  </si>
  <si>
    <t>Dočasné zajištění kabelů - v počtu 3 - 6 kabelů</t>
  </si>
  <si>
    <t>572522738</t>
  </si>
  <si>
    <t>120 00-1101.R00</t>
  </si>
  <si>
    <t>Příplatek za ztížení vykopávky v blízkosti vedení</t>
  </si>
  <si>
    <t>-368414493</t>
  </si>
  <si>
    <t>139 60-1102.R00</t>
  </si>
  <si>
    <t>-915278139</t>
  </si>
  <si>
    <t>151 10-1101.R00</t>
  </si>
  <si>
    <t>-524415564</t>
  </si>
  <si>
    <t>151 10-1102.R00</t>
  </si>
  <si>
    <t>-1984467637</t>
  </si>
  <si>
    <t>151 10-1111.R00</t>
  </si>
  <si>
    <t>1208346407</t>
  </si>
  <si>
    <t>151 10-1112.R00</t>
  </si>
  <si>
    <t>1636893184</t>
  </si>
  <si>
    <t>161 10-1101.R00</t>
  </si>
  <si>
    <t>-1640765156</t>
  </si>
  <si>
    <t>162 70-1105.R00</t>
  </si>
  <si>
    <t>971591731</t>
  </si>
  <si>
    <t>171 20-1201.R00</t>
  </si>
  <si>
    <t>-1112840022</t>
  </si>
  <si>
    <t>174 10-1101.R00</t>
  </si>
  <si>
    <t>Zásyp jam, rýh, šachet se zhutněním</t>
  </si>
  <si>
    <t>226018976</t>
  </si>
  <si>
    <t>175 10-1101.RT2</t>
  </si>
  <si>
    <t>-1062473519</t>
  </si>
  <si>
    <t>199 00-0002.R00</t>
  </si>
  <si>
    <t>-1415460649</t>
  </si>
  <si>
    <t>Komunikace</t>
  </si>
  <si>
    <t>564 87-1111.RT2</t>
  </si>
  <si>
    <t>Podklad ze štěrkodrti po zhutnění tloušťky 25 cm, štěrkodrť frakce 0-32 mm</t>
  </si>
  <si>
    <t>1186040772</t>
  </si>
  <si>
    <t>577 13-1111.R00</t>
  </si>
  <si>
    <t>Beton asfalt. ACO 11+ obrusný, š. do 3 m, tl. 4 cm</t>
  </si>
  <si>
    <t>-719341089</t>
  </si>
  <si>
    <t>577 15-1123.R00</t>
  </si>
  <si>
    <t>Beton asfalt. ACL 16+ ložný, š. do 3 m, tl. 6 cm</t>
  </si>
  <si>
    <t>236630450</t>
  </si>
  <si>
    <t>591 10-0020.RA0</t>
  </si>
  <si>
    <t>Chodník z dlažby zámkové, podklad štěrkodrť</t>
  </si>
  <si>
    <t>217805269</t>
  </si>
  <si>
    <t>286-971404R</t>
  </si>
  <si>
    <t>1378153433</t>
  </si>
  <si>
    <t>422-00750R</t>
  </si>
  <si>
    <t>Poklop uliční šoupátkový - voda</t>
  </si>
  <si>
    <t>31875996</t>
  </si>
  <si>
    <t>422-28156R</t>
  </si>
  <si>
    <t>Šoupátko DN 2" pro dom.příp. - voda</t>
  </si>
  <si>
    <t>-716643649</t>
  </si>
  <si>
    <t>422-91010R</t>
  </si>
  <si>
    <t>Souprava zemní tuháDN 50 1,5m</t>
  </si>
  <si>
    <t>499000954</t>
  </si>
  <si>
    <t>871 21-1121.R00</t>
  </si>
  <si>
    <t>Montáž trubek polyetylenových ve výkopu d 63 mm</t>
  </si>
  <si>
    <t>190850264</t>
  </si>
  <si>
    <t>877 37-5121.RT2</t>
  </si>
  <si>
    <t>Výřez a montáž tvarovky z plastu na potrubí DN 300, vč. dodávky PVC přesuvky 315 a odbočky 315/160</t>
  </si>
  <si>
    <t>176610824</t>
  </si>
  <si>
    <t>891 21-1111.R00</t>
  </si>
  <si>
    <t>Montáž vodovodních šoupátek ve výkopu DN 50</t>
  </si>
  <si>
    <t>96137269</t>
  </si>
  <si>
    <t>893 12-2111.R00</t>
  </si>
  <si>
    <t>Šachty armaturní zděné, strop z dílců, do 2,50 m2, (vodoměrná šachta 900*1500*1600mm)</t>
  </si>
  <si>
    <t>306699722</t>
  </si>
  <si>
    <t>894 43-2112.R00</t>
  </si>
  <si>
    <t>2078314901</t>
  </si>
  <si>
    <t>899 72-1112.R00</t>
  </si>
  <si>
    <t>Fólie výstražná z PVC bílá, šířka 30 cm</t>
  </si>
  <si>
    <t>515635280</t>
  </si>
  <si>
    <t>Adaptér teleskopický PP D 425</t>
  </si>
  <si>
    <t>1706076898</t>
  </si>
  <si>
    <t>Výřez a montáž tvarovky z plastu na potrubí DN 250, vč. dodávky PVC přesuvky a odbočky 250/160</t>
  </si>
  <si>
    <t>651491054</t>
  </si>
  <si>
    <t>PC-8</t>
  </si>
  <si>
    <t>Poklop D400 do šachtové rouryD425mm, s těsněním</t>
  </si>
  <si>
    <t>1736352822</t>
  </si>
  <si>
    <t>PC-8.1</t>
  </si>
  <si>
    <t>Dno šachtové výkyv. 425/150 průběžné pro korug., vč. těsnění</t>
  </si>
  <si>
    <t>-1052353789</t>
  </si>
  <si>
    <t>Doplňující práce na komunikaci</t>
  </si>
  <si>
    <t>919 73-5111.R00</t>
  </si>
  <si>
    <t>Řezání stávajícího živičného krytu tl. do 5 cm</t>
  </si>
  <si>
    <t>1056853569</t>
  </si>
  <si>
    <t>Prorážení otvorů</t>
  </si>
  <si>
    <t>979 08-4216.R00</t>
  </si>
  <si>
    <t>Vodorovná doprava vybour. hmot po suchu do 5 km</t>
  </si>
  <si>
    <t>173352468</t>
  </si>
  <si>
    <t>979 08-7212.R00</t>
  </si>
  <si>
    <t>Nakládání suti na dopravní prostředky - komunikace</t>
  </si>
  <si>
    <t>-630887513</t>
  </si>
  <si>
    <t>999</t>
  </si>
  <si>
    <t>POZNÁMKA</t>
  </si>
  <si>
    <t>SKLADBA KOMUNIKACE JE POUZE PŘEDPOKLÁDANÁ</t>
  </si>
  <si>
    <t>552765618</t>
  </si>
  <si>
    <t>M21</t>
  </si>
  <si>
    <t>Elektromontáže</t>
  </si>
  <si>
    <t>210 81-0363.R00</t>
  </si>
  <si>
    <t>Kabel silový CYY 6 mm2 pevně ulož.</t>
  </si>
  <si>
    <t>-2050373638</t>
  </si>
  <si>
    <t>721 29-0112.R00</t>
  </si>
  <si>
    <t>814113624</t>
  </si>
  <si>
    <t>Trubka PP DN200 SN8 +mont.</t>
  </si>
  <si>
    <t>-692373579</t>
  </si>
  <si>
    <t>722 28-0108.R00</t>
  </si>
  <si>
    <t>Tlaková zkouška vodovodního potrubí DN 50</t>
  </si>
  <si>
    <t>459716148</t>
  </si>
  <si>
    <t>722 29-0234.R00</t>
  </si>
  <si>
    <t>-542916124</t>
  </si>
  <si>
    <t>Potrubí z PE100RC SDR D 63 x 5,7 mm</t>
  </si>
  <si>
    <t>1692424645</t>
  </si>
  <si>
    <t>PC-722</t>
  </si>
  <si>
    <t>Vodoměrná sestava s ventily Qn 10 DN 50</t>
  </si>
  <si>
    <t>-821828566</t>
  </si>
  <si>
    <t>ROU2328 - Retenční nádrž</t>
  </si>
  <si>
    <t>131251103</t>
  </si>
  <si>
    <t>Hloubení nezapažených jam a zářezů strojně s urovnáním dna do předepsaného profilu a spádu v hornině třídy těžitelnosti I skupiny 3 přes 50 do 100 m3</t>
  </si>
  <si>
    <t>258098345</t>
  </si>
  <si>
    <t>https://podminky.urs.cz/item/CS_URS_2023_02/131251103</t>
  </si>
  <si>
    <t>(7*3,5+8,5*5)/2*2,7</t>
  </si>
  <si>
    <t>460413148</t>
  </si>
  <si>
    <t>" přebytečná zemina na skládku "</t>
  </si>
  <si>
    <t>90,45-38,529</t>
  </si>
  <si>
    <t>38,529*2</t>
  </si>
  <si>
    <t>2138730</t>
  </si>
  <si>
    <t>51,921*20</t>
  </si>
  <si>
    <t>38,529*2*10</t>
  </si>
  <si>
    <t>1250428025</t>
  </si>
  <si>
    <t>51,921*2</t>
  </si>
  <si>
    <t>-499091703</t>
  </si>
  <si>
    <t>350498908</t>
  </si>
  <si>
    <t>" výkop "</t>
  </si>
  <si>
    <t>90,45</t>
  </si>
  <si>
    <t>" podsyp "</t>
  </si>
  <si>
    <t>-4,9</t>
  </si>
  <si>
    <t>" nádrž "</t>
  </si>
  <si>
    <t>-6,38*2,68*2,75</t>
  </si>
  <si>
    <t>213311113</t>
  </si>
  <si>
    <t>Polštáře zhutněné pod základy z kameniva hrubého drceného, frakce 16 - 63 mm</t>
  </si>
  <si>
    <t>-715194215</t>
  </si>
  <si>
    <t>https://podminky.urs.cz/item/CS_URS_2023_02/213311113</t>
  </si>
  <si>
    <t>7*3,5*0,2</t>
  </si>
  <si>
    <t>382122123</t>
  </si>
  <si>
    <t>Montáž dílců prefabrikovaných pravoúhlých nádrží ze železobetonu šířky do 3 m dna včetně těsnění výšky přes 1 do 3 m hmotnosti do 22 t, délky přes 5 do 6,5 m</t>
  </si>
  <si>
    <t>1725407836</t>
  </si>
  <si>
    <t>https://podminky.urs.cz/item/CS_URS_2023_02/382122123</t>
  </si>
  <si>
    <t>593901(R)</t>
  </si>
  <si>
    <t xml:space="preserve"> dno nádrže 2400/6100/2380mm, tl. 140mm vč. dopravy</t>
  </si>
  <si>
    <t>1457142446</t>
  </si>
  <si>
    <t>382122313</t>
  </si>
  <si>
    <t>Montáž dílců prefabrikovaných pravoúhlých nádrží ze železobetonu šířky do 3 m zákrytové desky, délky přes 5 do 6,5 m</t>
  </si>
  <si>
    <t>1154541863</t>
  </si>
  <si>
    <t>https://podminky.urs.cz/item/CS_URS_2023_02/382122313</t>
  </si>
  <si>
    <t>593902(R)</t>
  </si>
  <si>
    <t>zákrytová deska 2400/6100mm, tl. 140mm vč. dopravy</t>
  </si>
  <si>
    <t>-1807088966</t>
  </si>
  <si>
    <t>325371384</t>
  </si>
  <si>
    <t>ROU2329 - Vrty pro TČ</t>
  </si>
  <si>
    <t>01 - Organizační, projektové, administrativní a provozní náklady spojené s provedením díla</t>
  </si>
  <si>
    <t>02 - Vrtné práce včetně vystrojení geotermálních vertikálních vrtů</t>
  </si>
  <si>
    <t>03 - Materiál pro dopojení geotermálních vertikálních vrtů do technické místnosti</t>
  </si>
  <si>
    <t>04 - Práce - napojení vrtů do technické místnosti</t>
  </si>
  <si>
    <t>132251101</t>
  </si>
  <si>
    <t>Hloubení nezapažených rýh šířky do 800 mm strojně s urovnáním dna do předepsaného profilu a spádu v hornině třídy těžitelnosti I skupiny 3 do 20 m3</t>
  </si>
  <si>
    <t>1048463432</t>
  </si>
  <si>
    <t>https://podminky.urs.cz/item/CS_URS_2023_02/132251101</t>
  </si>
  <si>
    <t>1238336737</t>
  </si>
  <si>
    <t>655151645</t>
  </si>
  <si>
    <t>" přebytek výkopu na skládku "</t>
  </si>
  <si>
    <t>55-39</t>
  </si>
  <si>
    <t>" zemina z vrtů "</t>
  </si>
  <si>
    <t>1542572521</t>
  </si>
  <si>
    <t>66*20</t>
  </si>
  <si>
    <t>82523350</t>
  </si>
  <si>
    <t>66*2</t>
  </si>
  <si>
    <t>1465222580</t>
  </si>
  <si>
    <t>Pol315</t>
  </si>
  <si>
    <t>Geodetické zeměření 9 vrtů + základní vytyčení tras horizontálních rozvodů dle projektu</t>
  </si>
  <si>
    <t>1649899007</t>
  </si>
  <si>
    <t>Pol316</t>
  </si>
  <si>
    <t>Osazení dodaných systémových prostupvých multipažnic do přesné polohy stavby před její betonáží + její napojení na hydroizolaci stavby</t>
  </si>
  <si>
    <t>-1013129756</t>
  </si>
  <si>
    <t>1785413996</t>
  </si>
  <si>
    <t>" požadavek na stavbu - dodávka stavební firmy "</t>
  </si>
  <si>
    <t>Organizační, projektové, administrativní a provozní náklady spojené s provedením díla</t>
  </si>
  <si>
    <t>Pol278</t>
  </si>
  <si>
    <t>Zpracování dokumentace pro provádění vrtů hornickým způsobem, ve smyslu přílohy č. 1 vyhlášky č. 239/1998 - nutný pro kontrolní orgán - OBÚ</t>
  </si>
  <si>
    <t>-393832873</t>
  </si>
  <si>
    <t>Pol279</t>
  </si>
  <si>
    <t>Hlášení prací na OBÚ (báňský úřad)</t>
  </si>
  <si>
    <t>-572086867</t>
  </si>
  <si>
    <t>Pol280</t>
  </si>
  <si>
    <t>Doprava materiálu na stavbu</t>
  </si>
  <si>
    <t>1003328500</t>
  </si>
  <si>
    <t>Pol281</t>
  </si>
  <si>
    <t>Doprava techniky na stavbu - vrtná souprava, technika</t>
  </si>
  <si>
    <t>1297145201</t>
  </si>
  <si>
    <t>Pol282</t>
  </si>
  <si>
    <t>Ubytování pracovníků případně cestovní náklady</t>
  </si>
  <si>
    <t>1378834676</t>
  </si>
  <si>
    <t>Pol283</t>
  </si>
  <si>
    <t>Autorský dozor projektanta včetně cestovních nákladů</t>
  </si>
  <si>
    <t>222383677</t>
  </si>
  <si>
    <t>Pol284</t>
  </si>
  <si>
    <t>Dozor hydrogeologa, včetně cestovních nákladů</t>
  </si>
  <si>
    <t>-1664133787</t>
  </si>
  <si>
    <t>Pol285</t>
  </si>
  <si>
    <t>Závěrečná technická zpráva primárního okruhu (kompletní dokladová část díla nutná k získání kolaudačního sohlasu stavby) - skutečné provedení</t>
  </si>
  <si>
    <t>-1155143008</t>
  </si>
  <si>
    <t>Vrtné práce včetně vystrojení geotermálních vertikálních vrtů</t>
  </si>
  <si>
    <t>Pol286</t>
  </si>
  <si>
    <t xml:space="preserve">Vrtné práce - 9 x 100 m • vrtání do vyprojektované hloubky - vrtaný průměr Ø 125 - 140 mm včetně předpažování nesoudržných hornin pracovními pažnicemi, které se po provedení vrtů vytěží • osazení závaží a instalace (zapuštění) geotermální vertikální sondy včetně všech předepsaných tlakových a průtočných zkoušek dle technické zprávy • včetně všech ostatních nákladů_x000d_
9ks - Materiál vystrojení vrtů - Geotermální vertikální sonda (4 x 32) - dvouokruhová • délka normované sondy 100 m • typ vystrojení: 4 x 32 x 3,0 mm, PE 100 RC, SDR11, • vratné U-koleno se separační jímkou z PE 100 RC, PN22 • bezpečnostní separační jímka u dna_x000d_
9ks - Závaží pro geotermální sondy • hmotnost 15,0 kg, litina • s aretačním kolíkem pro systémové uchycení k sondě_x000d_
9ks - Injektážní potrubí • Ø 25 x 2,3 mm, PE 100RC+, SDR 11, PN 16 • délka 152 m_x000d_
900m - Nemrznoucí termosměs (materiál včetně práce - injektáže) • ekologicky nezávadná, odolná vůči zamrzání a tání ( DIN 12371: 2010-07 ) • plní požadavky podle VDI 4640 • tepelná vodivost injektážní směsi = 2,00 W/(m.K) • spotřeba směsi na 1 m3 - 1 020 kg • balení 25 kg_x000d_
</t>
  </si>
  <si>
    <t>814205465</t>
  </si>
  <si>
    <t>Materiál pro dopojení geotermálních vertikálních vrtů do technické místnosti</t>
  </si>
  <si>
    <t>Pol291</t>
  </si>
  <si>
    <t>Redukce počtu větví vrtů - přímá (snížení počtu okruhů) • redukce HOSE 2 x Ø 32 → 1 x Ø 40 mm, PE 100 RC, SRD 11, PN16 • 2 x elektrospojka +GF+: Ø 32 mm, PE 100, SDR 11 • 1 x elektrospojka +GF+: Ø 40 mm, PE 100, SDR 11</t>
  </si>
  <si>
    <t>-200717401</t>
  </si>
  <si>
    <t>Pol292</t>
  </si>
  <si>
    <t>Celozelené potrubí PE-GT-RC • Ø 40 x 3,7 mm, tlaková odolnost 16 bar (SDR11, PN16) • vnější ochranná vrstva zelené barvy • vyrobeno dle normy PAS 1075 typ 2, náviny: 50, 100, 150 a 200 m • ukládka BEZ pískového lože</t>
  </si>
  <si>
    <t>-1852204816</t>
  </si>
  <si>
    <t>Pol293</t>
  </si>
  <si>
    <t>Elektrotvarovka pro spojení potrubí • elektrospojka: Ø 40 mm, PE 100, SDR 11</t>
  </si>
  <si>
    <t>1677416106</t>
  </si>
  <si>
    <t>Pol294</t>
  </si>
  <si>
    <t>Elektrotvarovka pro spojení potrubí • elektrokoleno 90° : Ø 40 mm, PE 100, SDR 11</t>
  </si>
  <si>
    <t>1945016675</t>
  </si>
  <si>
    <t>Pol295</t>
  </si>
  <si>
    <t>Elektrotvarovka pro spojení potrubí • elektrokoleno 45° : Ø 40 mm, PE 100, SDR 11</t>
  </si>
  <si>
    <t>-695461358</t>
  </si>
  <si>
    <t>Pol296</t>
  </si>
  <si>
    <t>Potrubí na prostup základovou deskou • Ø 40 x 3,7 mm, tlaková odolnost 16 bar (SDR11, PN16) • vnější ochranná vrstva • vyrobeno dle normy PAS 1075 typ 2 • 6 m tyč • ukládka BEZ pískového lože</t>
  </si>
  <si>
    <t>2034246758</t>
  </si>
  <si>
    <t>Pol297</t>
  </si>
  <si>
    <t>Systémová pažnice s pevnou a volnou přírubou pro prostup s návazností na hydroizolaci Systémová pažnice s pevnou a volnou přírubou pro prostup s návazností na hydroizolaci • specifikace: Multipažnice 10 x DN80 s návazností na černou vanu, tlak.odolnost min. 3 bar • rozteče pažnic 110mm-vodorovné, 185mm-svislé • tloušťka konstrukce 150mm • materiál: nerez 1.4301, ČSN 17 240, AISI 304 (pro tvrdé izolace doporučeno pryžové těsnění tl. 10 mm) • systémová deska bude společně s prostupujícím potrubím instalována před betonáží desky</t>
  </si>
  <si>
    <t>1446585207</t>
  </si>
  <si>
    <t>Pol298</t>
  </si>
  <si>
    <t>Systémová pažnice s pevnou a volnou přírubou pro prostup s návazností na hydroizolaci Systémová pažnice s pevnou a volnou přírubou pro prostup s návazností na hydroizolaci • specifikace: Multipažnice 8 x DN80 s návazností na černou vanu, tlak.odolnost min. 3 bar • rozteče pažnic 110mm-vodorovné, 300mm-svislé • tloušťka konstrukce 250mm • materiál: nerez 1.4301, ČSN 17 240, AISI 304 (pro tvrdé izolace doporučeno pryžové těsnění tl. 10 mm) • systémová deska bude společně s prostupujícím potrubím instalována před betonáží desky</t>
  </si>
  <si>
    <t>-2123823184</t>
  </si>
  <si>
    <t>Pol299</t>
  </si>
  <si>
    <t>Těsnící vložka 80/40 • vnitřní průměr pažnice DN/ID 80 • vnější průměr potrubí: 1x Ø 40 mm</t>
  </si>
  <si>
    <t>798304603</t>
  </si>
  <si>
    <t>Pol300</t>
  </si>
  <si>
    <t>Plně vybavený rozdělovač/sběrač pro 5 okruhů • rozdělovač bude dodán jako celoplastová technologie včetně vyvažovacích a uzavíracích armatur - kovové prvky jsou v rozporu s projektem • tělo R/S PE100 d90 • 1 x rozdělovač, PVC kulové kohouty DN25 – 5 výstupů • 1 x sběrač, celoplastový regulační ventil s průtokoměrem 5-42 l/min – 5 vstupů • 2 x napouštěcí / odvzdušňovací kohout s vnějším 1“ závitem pro možnost připojení plnicího zařízení • 10 x vývod potrubí Ø 40 mm • 2 x uzavírací kulový kohout DN50 na výstupu z RS • výstup (předávací bod): ukončení R/S vnějším závitem 2" z mosazi</t>
  </si>
  <si>
    <t>932181424</t>
  </si>
  <si>
    <t>Pol301</t>
  </si>
  <si>
    <t>Plně vybavený rozdělovač/sběrač pro 4 okruhy • rozdělovač bude dodán jako celoplastová technologie včetně vyvažovacích a uzavíracích armatur - kovové prvky jsou v rozporu s projektem • tělo R/S PE100 d90 • 1 x rozdělovač, PVC kulové kohouty DN25 – 4 výstupy • 1 x sběrač, celoplastový regulační ventil s průtokoměrem 5-42 l/min – 4 vstupy • 2 x napouštěcí / odvzdušňovací kohout s vnějším 1“ závitem pro možnost připojení plnicího zařízení • 8 x vývod potrubí Ø 40 mm • 2 x uzavírací kulový kohout DN50 na výstupu z RS • výstup (předávací bod): ukončení R/S vnějším závitem 2" z mosazi</t>
  </si>
  <si>
    <t>-875042886</t>
  </si>
  <si>
    <t>Pol302</t>
  </si>
  <si>
    <t>Materiál pro kotvení RS ke konstrukci • 2x konzola 400 mm, závitové tyče, spojovací materiál • 2x tepelně-izolační pouzdra + ocelové objímky s maticí</t>
  </si>
  <si>
    <t>2065823448</t>
  </si>
  <si>
    <t>Pol303</t>
  </si>
  <si>
    <t>Materiál pro kotvení RS ke konstrukci • 2x konzola 600 mm, závitové tyče, spojovací materiál • 2x tepelně-izolační pouzdra + ocelové objímky s maticí</t>
  </si>
  <si>
    <t>-1632344098</t>
  </si>
  <si>
    <t>Pol304</t>
  </si>
  <si>
    <t>Návleková izolace potrubí • Ø 42 x 13 mm, kaučuková izolace s komůrkovou strukturou</t>
  </si>
  <si>
    <t>-1830464707</t>
  </si>
  <si>
    <t>Pol305</t>
  </si>
  <si>
    <t>Chránička izolace potrubí , Ø 90 mm (vnější), PEHD</t>
  </si>
  <si>
    <t>381677280</t>
  </si>
  <si>
    <t>Pol306</t>
  </si>
  <si>
    <t>Smršťovací rukávy 115/34 s lepidlem pro zamezení vniku vlhkosti do tepelné izolace • smrštitelnost pro utěsnění chráničky d90 a vertikálního (prostupového) potrubí d40 • délka 1 m (po rozdělení utěsní až 4 ks potrubí)</t>
  </si>
  <si>
    <t>1464520527</t>
  </si>
  <si>
    <t>Pol307</t>
  </si>
  <si>
    <t>Nemrznoucí směs - KONCENTRÁT • chemická báze - monopropylenglykol, bez zápachu • koncentrát – poměr ředění 1 : 2,0 (monopropylenglykol / voda) • teplonosná antikorozní kapalina, přírodně odbouratelný je vhodný také jako náplň do primárních okruhů • delší životnost oběhových čerpadel, doporučená výrobci TČ v EU • množství koncentrátu počítáno pouze pro primární okruh (ukončeno za prostupem do technické místnosti)</t>
  </si>
  <si>
    <t>l</t>
  </si>
  <si>
    <t>-1198884359</t>
  </si>
  <si>
    <t>Práce - napojení vrtů do technické místnosti</t>
  </si>
  <si>
    <t>Pol308</t>
  </si>
  <si>
    <t>Montážní práce - pokládka a elektrosvařování potrubí: horizontální potrubí (celkem cca 200 m) od vrtů k místům prostupu, napojení R/S v technické místnosti (manipulace s náviny, svařování, pokládka, dočištění-odkopání zhlaví vrtu) - od každého vrtu 4x potrubí d32 zredukováno do 2x potrubí d40</t>
  </si>
  <si>
    <t>-716613412</t>
  </si>
  <si>
    <t>Pol309</t>
  </si>
  <si>
    <t>Montážní práce - osazení, instalace těsnicích vložek</t>
  </si>
  <si>
    <t>-1002034589</t>
  </si>
  <si>
    <t>Pol310</t>
  </si>
  <si>
    <t>Tlakové a průtočné zkoušky spojené s realizací geotermálních vrtů a napojení vrtů na rozdělovač/sběrač v rozsahu dle technické zprávy</t>
  </si>
  <si>
    <t>-1733552326</t>
  </si>
  <si>
    <t>Pol311</t>
  </si>
  <si>
    <t>Tepelné izolování těla rozdělovače/sběrače až po napojení části UT tl. izolace min. 13 mm (0,033 W/mK) - zajistí specializovaný dodavatel (včetně materiálu)</t>
  </si>
  <si>
    <t>547724463</t>
  </si>
  <si>
    <t>Pol312</t>
  </si>
  <si>
    <t>Kotvení RS k příčce pomocí konzol, izolačních objímek (včetně spojovacího materiálu)</t>
  </si>
  <si>
    <t>835116570</t>
  </si>
  <si>
    <t>Pol313</t>
  </si>
  <si>
    <t>Izolování potrubí návlekovou izolací včetně vložení do chráničky a zaizolování stahovacím rukávem</t>
  </si>
  <si>
    <t>913583417</t>
  </si>
  <si>
    <t>Pol314</t>
  </si>
  <si>
    <t>Míchání nemrznoucí kapaliny, plnění (celkový objem systému 2080l) a odvzdušnění systému s nemrznoucí kapalinou</t>
  </si>
  <si>
    <t>1672517124</t>
  </si>
  <si>
    <t>ROU2330 - FVE</t>
  </si>
  <si>
    <t>PSV - PSV</t>
  </si>
  <si>
    <t xml:space="preserve">    705 - FVE</t>
  </si>
  <si>
    <t>705</t>
  </si>
  <si>
    <t xml:space="preserve">montážní práce </t>
  </si>
  <si>
    <t>413514020</t>
  </si>
  <si>
    <t>FVE panel 450 WP</t>
  </si>
  <si>
    <t>1027537417</t>
  </si>
  <si>
    <t>recyklační poplatek za elektrozařízení</t>
  </si>
  <si>
    <t>-1749231765</t>
  </si>
  <si>
    <t>FVE - výkonný optimizer - max 700wp</t>
  </si>
  <si>
    <t>-495558618</t>
  </si>
  <si>
    <t>FVE Cloud</t>
  </si>
  <si>
    <t>1149549722</t>
  </si>
  <si>
    <t>FVE elektroměr 80A 220/380v 3-fáz.</t>
  </si>
  <si>
    <t>1551897621</t>
  </si>
  <si>
    <t>FVE střídač X3 hybrid 10-D(G4) Wifi 3 CT 3-fáz.</t>
  </si>
  <si>
    <t>-2050147213</t>
  </si>
  <si>
    <t xml:space="preserve">FVE baterie 5,8kWh </t>
  </si>
  <si>
    <t>1296830973</t>
  </si>
  <si>
    <t xml:space="preserve">FVE baterie Slave unit 5,8kWh </t>
  </si>
  <si>
    <t>844738392</t>
  </si>
  <si>
    <t>ETI rozvaděč RFVE DC2-2-T12, 2 stringy tř. ochrany I + II</t>
  </si>
  <si>
    <t>668133951</t>
  </si>
  <si>
    <t>413249370</t>
  </si>
  <si>
    <t>kabel solární H1Z2Z2-K 01x6, 0,6/1 černý</t>
  </si>
  <si>
    <t>1664217339</t>
  </si>
  <si>
    <t>kabel solární H1Z2Z2-K 01x6, 0,6/1 červený</t>
  </si>
  <si>
    <t>1966182603</t>
  </si>
  <si>
    <t>ROU2331 - Sgrafito + sochy na fasádě</t>
  </si>
  <si>
    <t xml:space="preserve">    705 - Sgrafito</t>
  </si>
  <si>
    <t xml:space="preserve">    706 - Sochy na fasádě </t>
  </si>
  <si>
    <t>Sgrafito</t>
  </si>
  <si>
    <t>ruční realizace sgrafita, plocha 1 + plocha 2 - rozkreslení vzoru na omítce, ruční proškrabání voru do omítky, doprava a autorský dozor - neoceňovat, zajišťuje investor</t>
  </si>
  <si>
    <t>1388651427</t>
  </si>
  <si>
    <t>materiál pro realizaci - nátisk motivu 1:1, dírkování nátisku pro přenos vzoru na omítku. pigment pro přenos vzoru, lešení - neoceňovat, zajišťuje investor</t>
  </si>
  <si>
    <t>1384371546</t>
  </si>
  <si>
    <t>706</t>
  </si>
  <si>
    <t xml:space="preserve">Sochy na fasádě </t>
  </si>
  <si>
    <t>materiál pro realizaci - nákup hliníkových desek, nerezových segmentů a doplňkový materiál - neoceňovat, zajišťuje investor</t>
  </si>
  <si>
    <t>-140834060</t>
  </si>
  <si>
    <t>laserování a povrchové strukturování - laserování hlin. desek, ruční odjehlení, ruční povrchové strukurování, autorský dozor - neoceňovat, zajišťuje investor</t>
  </si>
  <si>
    <t>689618033</t>
  </si>
  <si>
    <t>kompletace . výroba nerezových a hliníkových prokotvujících prvků, svrtání a montáž na dílně, zlacení, autorský dozor - neoceňovat, zajišťuje investor</t>
  </si>
  <si>
    <t>1897356809</t>
  </si>
  <si>
    <t>instalace na místě - instalace kotev do fasády, instalace atmosférického prvku, doprava, autorský dozor - neoceňovat, zajišťuje investor</t>
  </si>
  <si>
    <t>-485239560</t>
  </si>
  <si>
    <t>ROU2332 - Ostrůvek zeleně + vyrovnávací schody</t>
  </si>
  <si>
    <t>1090052321</t>
  </si>
  <si>
    <t>" betonáž do výkopu - viz pol zákl. pasy "</t>
  </si>
  <si>
    <t>2,604+11,842</t>
  </si>
  <si>
    <t>" rozšíření výkopu pro zídku "</t>
  </si>
  <si>
    <t>1,7*(0,75+0,25)/2*22</t>
  </si>
  <si>
    <t>-610502694</t>
  </si>
  <si>
    <t>" přebytek výkopu "</t>
  </si>
  <si>
    <t>33,146-13,2</t>
  </si>
  <si>
    <t>" zemina k zásypu na deponii a zpět "</t>
  </si>
  <si>
    <t>13,2*2</t>
  </si>
  <si>
    <t>-1434344370</t>
  </si>
  <si>
    <t>20*20</t>
  </si>
  <si>
    <t>13,2*2*10</t>
  </si>
  <si>
    <t>1340107276</t>
  </si>
  <si>
    <t>20*2</t>
  </si>
  <si>
    <t>-765050818</t>
  </si>
  <si>
    <t>" zemina k zásypu na deponii "</t>
  </si>
  <si>
    <t>13,2</t>
  </si>
  <si>
    <t>-1928905043</t>
  </si>
  <si>
    <t>" zásyp kolem zídky "</t>
  </si>
  <si>
    <t>(1,7-0,5)*(0,75+0,25)/2*22</t>
  </si>
  <si>
    <t>274321311</t>
  </si>
  <si>
    <t>Základy z betonu železového (bez výztuže) pasy z betonu bez zvláštních nároků na prostředí tř. C 16/20</t>
  </si>
  <si>
    <t>-1828546936</t>
  </si>
  <si>
    <t>https://podminky.urs.cz/item/CS_URS_2023_02/274321311</t>
  </si>
  <si>
    <t>" ostrůvek "</t>
  </si>
  <si>
    <t>" podkladní beton (vnější obvod zídky - 21,71m , vnitřní 16,4m ) "</t>
  </si>
  <si>
    <t>0,5*0,1*(21,71+16,44)</t>
  </si>
  <si>
    <t>" schody "</t>
  </si>
  <si>
    <t>0,4*0,1*(2,1+2,8)</t>
  </si>
  <si>
    <t>" pod schody "</t>
  </si>
  <si>
    <t>1*2,5*0,2</t>
  </si>
  <si>
    <t>1562089094</t>
  </si>
  <si>
    <t>" zídka "</t>
  </si>
  <si>
    <t>0,5*0,9*(21,71+16,44)/2</t>
  </si>
  <si>
    <t>0,4*1,48*2,8</t>
  </si>
  <si>
    <t>0,4*1,03*2,1</t>
  </si>
  <si>
    <t>"deska pod stupni "</t>
  </si>
  <si>
    <t>(2,8+2,1)/2*1,5*0,2</t>
  </si>
  <si>
    <t>379033886</t>
  </si>
  <si>
    <t>11,842*0,05</t>
  </si>
  <si>
    <t>311321814</t>
  </si>
  <si>
    <t>Nadzákladové zdi z betonu železového (bez výztuže) nosné pohledového (v přírodní barvě drtí a přísad) tř. C 25/30</t>
  </si>
  <si>
    <t>970578935</t>
  </si>
  <si>
    <t>https://podminky.urs.cz/item/CS_URS_2023_02/311321814</t>
  </si>
  <si>
    <t>0,25*1,35*(4,995+0,91)</t>
  </si>
  <si>
    <t>0,25*(1,35+0,71)/2*(6,2+4,786)</t>
  </si>
  <si>
    <t>0,25*0,71*(2,395+2,54)</t>
  </si>
  <si>
    <t>187493958</t>
  </si>
  <si>
    <t>2*(1,35+0,71)/2*(6,2+4,785)</t>
  </si>
  <si>
    <t>2*1,35*0,91</t>
  </si>
  <si>
    <t>2*0,71*2,395</t>
  </si>
  <si>
    <t>-1951355809</t>
  </si>
  <si>
    <t>311351411</t>
  </si>
  <si>
    <t>Bednění nadzákladových zdí nosných kruhové nebo obloukové oboustranné za každou stranu poloměru přes 1 do 2,5 m zřízení</t>
  </si>
  <si>
    <t>-200714117</t>
  </si>
  <si>
    <t>https://podminky.urs.cz/item/CS_URS_2023_02/311351411</t>
  </si>
  <si>
    <t>2*1,35*4,995</t>
  </si>
  <si>
    <t>2*0,71*2,54</t>
  </si>
  <si>
    <t>311351412</t>
  </si>
  <si>
    <t>Bednění nadzákladových zdí nosných kruhové nebo obloukové oboustranné za každou stranu poloměru přes 1 do 2,5 m odstranění</t>
  </si>
  <si>
    <t>-169118842</t>
  </si>
  <si>
    <t>https://podminky.urs.cz/item/CS_URS_2023_02/311351412</t>
  </si>
  <si>
    <t>-1733839336</t>
  </si>
  <si>
    <t>28,487+17,094</t>
  </si>
  <si>
    <t>-1869513274</t>
  </si>
  <si>
    <t>5,698*0,05</t>
  </si>
  <si>
    <t>-1875747033</t>
  </si>
  <si>
    <t>(2,1+2,8)/2*5</t>
  </si>
  <si>
    <t>-1208500731</t>
  </si>
  <si>
    <t>(2,1+2,8)/2*5*(0,3+0,2)</t>
  </si>
  <si>
    <t>1010721302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</si>
  <si>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</si>
  <si>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</si>
  <si>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-963689762</t>
  </si>
  <si>
    <t>https://podminky.urs.cz/item/CS_URS_2023_02/998153131</t>
  </si>
  <si>
    <t>711112001</t>
  </si>
  <si>
    <t>Provedení izolace proti zemní vlhkosti natěradly a tmely za studena na ploše svislé S nátěrem penetračním</t>
  </si>
  <si>
    <t>1722577155</t>
  </si>
  <si>
    <t>https://podminky.urs.cz/item/CS_URS_2023_02/711112001</t>
  </si>
  <si>
    <t>(1+0,5+1)*(21,71+16,44)</t>
  </si>
  <si>
    <t>11163150</t>
  </si>
  <si>
    <t>lak penetrační asfaltový</t>
  </si>
  <si>
    <t>-1039801052</t>
  </si>
  <si>
    <t>96*0,00034 'Přepočtené koeficientem množství</t>
  </si>
  <si>
    <t>1493696216</t>
  </si>
  <si>
    <t>-1940198664</t>
  </si>
  <si>
    <t>96*0,0011 'Přepočtené koeficientem množství</t>
  </si>
  <si>
    <t>-1327425970</t>
  </si>
  <si>
    <t>76602(R)</t>
  </si>
  <si>
    <t>T/02 - obklad zídky z masiv. tepelně opracovaných fošen , kotvených do jaklu 30*20mm vč. povrchové úpravy - viz výpis prvků</t>
  </si>
  <si>
    <t>-489540547</t>
  </si>
  <si>
    <t>0,4*(2,3+2,675)</t>
  </si>
  <si>
    <t>76603(R)</t>
  </si>
  <si>
    <t>T/03 - obklad zídky z masiv. tepelně opracovaných fošen , kotvených do jaklu 30*20mm vč. povrchové úpravy - viz výpis prvků</t>
  </si>
  <si>
    <t>516122455</t>
  </si>
  <si>
    <t>0,4*(4,655+0,865)</t>
  </si>
  <si>
    <t>-36174294</t>
  </si>
  <si>
    <t>1372198983</t>
  </si>
  <si>
    <t>12,25*0,5*1,1</t>
  </si>
  <si>
    <t>6,738*1,04 'Přepočtené koeficientem množství</t>
  </si>
  <si>
    <t>2119271621</t>
  </si>
  <si>
    <t>-294545249</t>
  </si>
  <si>
    <t>-1502641644</t>
  </si>
  <si>
    <t>1010586766</t>
  </si>
  <si>
    <t>1184336344</t>
  </si>
  <si>
    <t>ROU2333 - Sadové úpravy</t>
  </si>
  <si>
    <t>-1370173031</t>
  </si>
  <si>
    <t>" ornice ze skládky "</t>
  </si>
  <si>
    <t>19,659</t>
  </si>
  <si>
    <t>2106745071</t>
  </si>
  <si>
    <t>19,659*10</t>
  </si>
  <si>
    <t>1069318728</t>
  </si>
  <si>
    <t>" potřeba ornice na skládce "</t>
  </si>
  <si>
    <t>16,44*1</t>
  </si>
  <si>
    <t>10,73*0,3</t>
  </si>
  <si>
    <t>180901(R)</t>
  </si>
  <si>
    <t>údržba stromů po dobu 2 let (zálivka, řez aj.)</t>
  </si>
  <si>
    <t>4252728</t>
  </si>
  <si>
    <t>180902(R)</t>
  </si>
  <si>
    <t>údržba údržba keřů a popínavých rostlin po dobu 2 let(odplevelení 5x ročně, řez, zálivka)</t>
  </si>
  <si>
    <t>1868949308</t>
  </si>
  <si>
    <t>180903(R)</t>
  </si>
  <si>
    <t>údržba záhonů po dobu 2 let (5x ročně odplevelení, zálivka )</t>
  </si>
  <si>
    <t>1907783634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</si>
  <si>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</si>
  <si>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</si>
  <si>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478247901</t>
  </si>
  <si>
    <t>https://podminky.urs.cz/item/CS_URS_2023_02/181111121</t>
  </si>
  <si>
    <t>181311105</t>
  </si>
  <si>
    <t>Rozprostření a urovnání ornice v rovině nebo ve svahu sklonu do 1:5 ručně při souvislé ploše, tl. vrstvy přes 250 do 300 mm</t>
  </si>
  <si>
    <t>968815995</t>
  </si>
  <si>
    <t>https://podminky.urs.cz/item/CS_URS_2023_02/181311105</t>
  </si>
  <si>
    <t>" záhony s břečťanem "</t>
  </si>
  <si>
    <t>10,37</t>
  </si>
  <si>
    <t>181311107</t>
  </si>
  <si>
    <t>Rozprostření a urovnání ornice v rovině nebo ve svahu sklonu do 1:5 ručně při souvislé ploše, tl. vrstvy přes 400 do 500 mm</t>
  </si>
  <si>
    <t>1719115935</t>
  </si>
  <si>
    <t>https://podminky.urs.cz/item/CS_URS_2023_02/181311107</t>
  </si>
  <si>
    <t>" tl. 1m = 2 vrstvy "</t>
  </si>
  <si>
    <t>" záhon 1 "</t>
  </si>
  <si>
    <t>16,44</t>
  </si>
  <si>
    <t>183101214</t>
  </si>
  <si>
    <t>Hloubení jamek pro vysazování rostlin v zemině skupiny 1 až 4 s výměnou půdy z 50% v rovině nebo na svahu do 1:5, objemu přes 0,05 do 0,125 m3</t>
  </si>
  <si>
    <t>-433885837</t>
  </si>
  <si>
    <t>https://podminky.urs.cz/item/CS_URS_2023_02/183101214</t>
  </si>
  <si>
    <t>10371500</t>
  </si>
  <si>
    <t>substrát pro trávníky VL</t>
  </si>
  <si>
    <t>341506719</t>
  </si>
  <si>
    <t>57*0,0625 'Přepočtené koeficientem množství</t>
  </si>
  <si>
    <t>183101221</t>
  </si>
  <si>
    <t>Hloubení jamek pro vysazování rostlin v zemině skupiny 1 až 4 s výměnou půdy z 50% v rovině nebo na svahu do 1:5, objemu přes 0,40 do 1,00 m3</t>
  </si>
  <si>
    <t>359599786</t>
  </si>
  <si>
    <t>https://podminky.urs.cz/item/CS_URS_2023_02/183101221</t>
  </si>
  <si>
    <t>10321100</t>
  </si>
  <si>
    <t>zahradní substrát pro výsadbu VL</t>
  </si>
  <si>
    <t>-249909834</t>
  </si>
  <si>
    <t>2*0,5 'Přepočtené koeficientem množství</t>
  </si>
  <si>
    <t>183211312</t>
  </si>
  <si>
    <t>Výsadba květin do připravené půdy se zalitím do připravené půdy, se zalitím trvalek prostokořenných</t>
  </si>
  <si>
    <t>-1908840571</t>
  </si>
  <si>
    <t>https://podminky.urs.cz/item/CS_URS_2023_02/183211312</t>
  </si>
  <si>
    <t>00501(R)</t>
  </si>
  <si>
    <t xml:space="preserve">sazenice trvalek </t>
  </si>
  <si>
    <t>10937809</t>
  </si>
  <si>
    <t>183211313</t>
  </si>
  <si>
    <t>Výsadba květin do připravené půdy se zalitím do připravené půdy, se zalitím cibulí nebo hlíz</t>
  </si>
  <si>
    <t>-588751422</t>
  </si>
  <si>
    <t>https://podminky.urs.cz/item/CS_URS_2023_02/183211313</t>
  </si>
  <si>
    <t>00202(R)</t>
  </si>
  <si>
    <t>cibuloviny</t>
  </si>
  <si>
    <t>229740409</t>
  </si>
  <si>
    <t>183402121</t>
  </si>
  <si>
    <t>Rozrušení půdy na hloubku přes 50 do 150 mm souvislé plochy do 500 m2 v rovině nebo na svahu do 1:5</t>
  </si>
  <si>
    <t>1932814872</t>
  </si>
  <si>
    <t>https://podminky.urs.cz/item/CS_URS_2023_02/183402121</t>
  </si>
  <si>
    <t>10,73</t>
  </si>
  <si>
    <t>184102112</t>
  </si>
  <si>
    <t>Výsadba dřeviny s balem do předem vyhloubené jamky se zalitím v rovině nebo na svahu do 1:5, při průměru balu přes 200 do 300 mm</t>
  </si>
  <si>
    <t>-2122366127</t>
  </si>
  <si>
    <t>https://podminky.urs.cz/item/CS_URS_2023_02/184102112</t>
  </si>
  <si>
    <t>02603(R)</t>
  </si>
  <si>
    <t xml:space="preserve">hydrangea aeborescense Anabelle vel. 40-60cm </t>
  </si>
  <si>
    <t>659227555</t>
  </si>
  <si>
    <t>02604(R)</t>
  </si>
  <si>
    <t xml:space="preserve">hedera helix vel 40-60cm </t>
  </si>
  <si>
    <t>27174611</t>
  </si>
  <si>
    <t>184201112</t>
  </si>
  <si>
    <t>Výsadba stromů bez balu do předem vyhloubené jamky se zalitím v rovině nebo na svahu do 1:5, při výšce kmene přes 1,8 do 2,5 m</t>
  </si>
  <si>
    <t>477037226</t>
  </si>
  <si>
    <t>https://podminky.urs.cz/item/CS_URS_2023_02/184201112</t>
  </si>
  <si>
    <t>02601(R)</t>
  </si>
  <si>
    <t>Prunus avium Plena , ob. kmene 16-18cm</t>
  </si>
  <si>
    <t>388544364</t>
  </si>
  <si>
    <t>02602(R)</t>
  </si>
  <si>
    <t>Amelanchier arborea Robin Hill , ob.kmene 14-16cm</t>
  </si>
  <si>
    <t>958241557</t>
  </si>
  <si>
    <t>184215132</t>
  </si>
  <si>
    <t>Ukotvení dřeviny kůly v rovině nebo na svahu do 1:5 třemi kůly, délky přes 1 do 2 m</t>
  </si>
  <si>
    <t>173533139</t>
  </si>
  <si>
    <t>https://podminky.urs.cz/item/CS_URS_2023_02/184215132</t>
  </si>
  <si>
    <t>60591253</t>
  </si>
  <si>
    <t>kůl vyvazovací dřevěný impregnovaný D 8cm dl 2m</t>
  </si>
  <si>
    <t>108835769</t>
  </si>
  <si>
    <t>2*3 'Přepočtené koeficientem množství</t>
  </si>
  <si>
    <t>184215411</t>
  </si>
  <si>
    <t>Zhotovení závlahové mísy u solitérních dřevin v rovině nebo na svahu do 1:5, o průměru mísy do 0,5 m</t>
  </si>
  <si>
    <t>-382327805</t>
  </si>
  <si>
    <t>https://podminky.urs.cz/item/CS_URS_2023_02/184215411</t>
  </si>
  <si>
    <t>-630517221</t>
  </si>
  <si>
    <t>2*0,001 'Přepočtené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</si>
  <si>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</si>
  <si>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</si>
  <si>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850059618</t>
  </si>
  <si>
    <t>https://podminky.urs.cz/item/CS_URS_2023_02/184813511</t>
  </si>
  <si>
    <t>184852321</t>
  </si>
  <si>
    <t>Řez stromů prováděný lezeckou technikou výchovný (S-RV) špičáky a keřové stromy, výšky do 4 m</t>
  </si>
  <si>
    <t>-654052223</t>
  </si>
  <si>
    <t>https://podminky.urs.cz/item/CS_URS_2023_02/184852321</t>
  </si>
  <si>
    <t>184911151</t>
  </si>
  <si>
    <t>Mulčování záhonů kačírkem nebo drceným kamenivem tloušťky mulče přes 20 do 50 mm v rovině nebo na svahu do 1:5</t>
  </si>
  <si>
    <t>1192230004</t>
  </si>
  <si>
    <t>https://podminky.urs.cz/item/CS_URS_2023_02/184911151</t>
  </si>
  <si>
    <t>393933118</t>
  </si>
  <si>
    <t>16,440*0,05*2</t>
  </si>
  <si>
    <t>184911421</t>
  </si>
  <si>
    <t>Mulčování vysazených rostlin mulčovací kůrou, tl. do 100 mm v rovině nebo na svahu do 1:5</t>
  </si>
  <si>
    <t>945036372</t>
  </si>
  <si>
    <t>https://podminky.urs.cz/item/CS_URS_2023_02/184911421</t>
  </si>
  <si>
    <t>10391100</t>
  </si>
  <si>
    <t>kůra mulčovací VL</t>
  </si>
  <si>
    <t>-807080902</t>
  </si>
  <si>
    <t>10,37*0,103 'Přepočtené koeficientem množství</t>
  </si>
  <si>
    <t>185802114</t>
  </si>
  <si>
    <t>Hnojení půdy nebo trávníku v rovině nebo na svahu do 1:5 umělým hnojivem s rozdělením k jednotlivým rostlinám</t>
  </si>
  <si>
    <t>-588183899</t>
  </si>
  <si>
    <t>https://podminky.urs.cz/item/CS_URS_2023_02/185802114</t>
  </si>
  <si>
    <t>6,7*0,001</t>
  </si>
  <si>
    <t>101(R)</t>
  </si>
  <si>
    <t xml:space="preserve">hnojivové tablety </t>
  </si>
  <si>
    <t>1066231507</t>
  </si>
  <si>
    <t>" 15ks/strom "</t>
  </si>
  <si>
    <t>" 3 ks /rostlina "</t>
  </si>
  <si>
    <t>3*57</t>
  </si>
  <si>
    <t>102(R)</t>
  </si>
  <si>
    <t>půdní kondicioner</t>
  </si>
  <si>
    <t>256211878</t>
  </si>
  <si>
    <t>" 0,5kg/strom "</t>
  </si>
  <si>
    <t>2*0,5</t>
  </si>
  <si>
    <t>" 0,1kg/rostlina "</t>
  </si>
  <si>
    <t>57*0,1</t>
  </si>
  <si>
    <t>103(R)</t>
  </si>
  <si>
    <t xml:space="preserve">kotvicí páska </t>
  </si>
  <si>
    <t>724832836</t>
  </si>
  <si>
    <t>104(R)</t>
  </si>
  <si>
    <t>kůl příčný</t>
  </si>
  <si>
    <t>781190733</t>
  </si>
  <si>
    <t>105(R)</t>
  </si>
  <si>
    <t>chránička kmene z bambusu</t>
  </si>
  <si>
    <t>1595191596</t>
  </si>
  <si>
    <t>185804311</t>
  </si>
  <si>
    <t>Zalití rostlin vodou plochy záhonů jednotlivě do 20 m2</t>
  </si>
  <si>
    <t>931292202</t>
  </si>
  <si>
    <t>https://podminky.urs.cz/item/CS_URS_2023_02/185804311</t>
  </si>
  <si>
    <t>" 80l/strom "</t>
  </si>
  <si>
    <t>2*0,08</t>
  </si>
  <si>
    <t>" 5l rostlina "</t>
  </si>
  <si>
    <t>0,005*57</t>
  </si>
  <si>
    <t>" trvalky "</t>
  </si>
  <si>
    <t>0,272</t>
  </si>
  <si>
    <t>185851121</t>
  </si>
  <si>
    <t>Dovoz vody pro zálivku rostlin na vzdálenost do 1000 m</t>
  </si>
  <si>
    <t>830875962</t>
  </si>
  <si>
    <t>https://podminky.urs.cz/item/CS_URS_2023_02/185851121</t>
  </si>
  <si>
    <t>185851129</t>
  </si>
  <si>
    <t>Dovoz vody pro zálivku rostlin Příplatek k ceně za každých dalších i započatých 1000 m</t>
  </si>
  <si>
    <t>1879246194</t>
  </si>
  <si>
    <t>https://podminky.urs.cz/item/CS_URS_2023_02/185851129</t>
  </si>
  <si>
    <t>0,717*4</t>
  </si>
  <si>
    <t>002(R)</t>
  </si>
  <si>
    <t xml:space="preserve">dodání vody </t>
  </si>
  <si>
    <t>1726830065</t>
  </si>
  <si>
    <t>998231411</t>
  </si>
  <si>
    <t>Přesun hmot pro sadovnické a krajinářské úpravy - ručně bez užití mechanizace vodorovná dopravní vzdálenost do 100 m</t>
  </si>
  <si>
    <t>12154641</t>
  </si>
  <si>
    <t>https://podminky.urs.cz/item/CS_URS_2023_02/998231411</t>
  </si>
  <si>
    <t>ROU2334 - Oplocení</t>
  </si>
  <si>
    <t xml:space="preserve">    765 - Krytina skládaná</t>
  </si>
  <si>
    <t>2133619080</t>
  </si>
  <si>
    <t>" nový plot "</t>
  </si>
  <si>
    <t>0,4*1,1*(6,24+8,63)</t>
  </si>
  <si>
    <t>" odkop na straně souseda "</t>
  </si>
  <si>
    <t>0,8*0,6*(6,24+8,63)</t>
  </si>
  <si>
    <t>569243413</t>
  </si>
  <si>
    <t>13,681-5,353</t>
  </si>
  <si>
    <t>5,353*2</t>
  </si>
  <si>
    <t>1338583231</t>
  </si>
  <si>
    <t>(13,681-5,353)*20</t>
  </si>
  <si>
    <t>" zemina pro zásyp na deponii do 20km a zpět "</t>
  </si>
  <si>
    <t>5,353*2*10</t>
  </si>
  <si>
    <t>1196163225</t>
  </si>
  <si>
    <t>8,328*2</t>
  </si>
  <si>
    <t>1850878649</t>
  </si>
  <si>
    <t>5,353</t>
  </si>
  <si>
    <t>916513143</t>
  </si>
  <si>
    <t>" zásyp výkopu na pozemku souseda "</t>
  </si>
  <si>
    <t>0,6*0,6*(6,24+8,63)</t>
  </si>
  <si>
    <t>255241728</t>
  </si>
  <si>
    <t>" podkladní beton - nový plot "</t>
  </si>
  <si>
    <t>0,4*0,1*(6,24+8,63)</t>
  </si>
  <si>
    <t>655601126</t>
  </si>
  <si>
    <t>0,4*1*(6,24+8,63)</t>
  </si>
  <si>
    <t>-1187031649</t>
  </si>
  <si>
    <t>5,948*0,05</t>
  </si>
  <si>
    <t>311113152</t>
  </si>
  <si>
    <t>Nadzákladové zdi z tvárnic ztraceného bednění betonových hladkých, včetně výplně z betonu třídy C 25/30, tloušťky zdiva přes 150 do 200 mm</t>
  </si>
  <si>
    <t>-960478607</t>
  </si>
  <si>
    <t>https://podminky.urs.cz/item/CS_URS_2023_02/311113152</t>
  </si>
  <si>
    <t>(6,24+8,63)*3,75</t>
  </si>
  <si>
    <t>311231126</t>
  </si>
  <si>
    <t>Zdivo z cihel pálených nosné z cihel plných dl. 290 mm P 20 až 25, na maltu MC-5 nebo MC-10</t>
  </si>
  <si>
    <t>789728142</t>
  </si>
  <si>
    <t>https://podminky.urs.cz/item/CS_URS_2023_02/311231126</t>
  </si>
  <si>
    <t>" nadezdívka stáv. plotu "</t>
  </si>
  <si>
    <t>0,3*1*22</t>
  </si>
  <si>
    <t>2146272772</t>
  </si>
  <si>
    <t>55,763*0,2*0,05</t>
  </si>
  <si>
    <t>311901(R)</t>
  </si>
  <si>
    <t>D+M - smykový trn do dilatační spáry průměru 20mm, žárově zinkovaný s plastovým pouzdrem</t>
  </si>
  <si>
    <t>265863658</t>
  </si>
  <si>
    <t>622131101</t>
  </si>
  <si>
    <t>Podkladní a spojovací vrstva vnějších omítaných ploch cementový postřik nanášený ručně celoplošně stěn</t>
  </si>
  <si>
    <t>-462599393</t>
  </si>
  <si>
    <t>https://podminky.urs.cz/item/CS_URS_2023_02/622131101</t>
  </si>
  <si>
    <t>22*1</t>
  </si>
  <si>
    <t>622321141</t>
  </si>
  <si>
    <t>Omítka vápenocementová vnějších ploch nanášená ručně dvouvrstvá, tloušťky jádrové omítky do 15 mm a tloušťky štuku do 3 mm štuková stěn</t>
  </si>
  <si>
    <t>-630151259</t>
  </si>
  <si>
    <t>https://podminky.urs.cz/item/CS_URS_2023_02/622321141</t>
  </si>
  <si>
    <t>622325203</t>
  </si>
  <si>
    <t>Oprava vápenocementové omítky vnějších ploch stupně členitosti 1 štukové stěn, v rozsahu opravované plochy přes 30 do 50%</t>
  </si>
  <si>
    <t>1184363618</t>
  </si>
  <si>
    <t>https://podminky.urs.cz/item/CS_URS_2023_02/622325203</t>
  </si>
  <si>
    <t>" stáv. plot "</t>
  </si>
  <si>
    <t>22*2</t>
  </si>
  <si>
    <t>-1223872097</t>
  </si>
  <si>
    <t>1,2*(6,24+8,63)</t>
  </si>
  <si>
    <t>" oprava stáv. plotu "</t>
  </si>
  <si>
    <t>1,2*22</t>
  </si>
  <si>
    <t>-1586403858</t>
  </si>
  <si>
    <t>0,4*1*2</t>
  </si>
  <si>
    <t>0,2*3,75*2</t>
  </si>
  <si>
    <t>978015361</t>
  </si>
  <si>
    <t>Otlučení vápenných nebo vápenocementových omítek vnějších ploch s vyškrabáním spar a s očištěním zdiva stupně členitosti 1 a 2, v rozsahu přes 30 do 50 %</t>
  </si>
  <si>
    <t>1086291249</t>
  </si>
  <si>
    <t>https://podminky.urs.cz/item/CS_URS_2023_02/978015361</t>
  </si>
  <si>
    <t>997013111</t>
  </si>
  <si>
    <t>Vnitrostaveništní doprava suti a vybouraných hmot vodorovně do 50 m svisle s použitím mechanizace pro budovy a haly výšky do 6 m</t>
  </si>
  <si>
    <t>-1545756250</t>
  </si>
  <si>
    <t>https://podminky.urs.cz/item/CS_URS_2023_02/997013111</t>
  </si>
  <si>
    <t>997013501</t>
  </si>
  <si>
    <t>Odvoz suti a vybouraných hmot na skládku nebo meziskládku se složením, na vzdálenost do 1 km</t>
  </si>
  <si>
    <t>840501367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</si>
  <si>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</si>
  <si>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</si>
  <si>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</si>
  <si>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-145305124</t>
  </si>
  <si>
    <t>https://podminky.urs.cz/item/CS_URS_2023_02/997013509</t>
  </si>
  <si>
    <t>" odvoz na skládku do 20 km "</t>
  </si>
  <si>
    <t>1,67*19</t>
  </si>
  <si>
    <t>997101(R)</t>
  </si>
  <si>
    <t>148585403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</si>
  <si>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</si>
  <si>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</si>
  <si>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1054921969</t>
  </si>
  <si>
    <t>https://podminky.urs.cz/item/CS_URS_2023_02/998232110</t>
  </si>
  <si>
    <t>2018230924</t>
  </si>
  <si>
    <t>"nový plot "</t>
  </si>
  <si>
    <t>(0,8+0,2+0,8)*(6,24+8,63)</t>
  </si>
  <si>
    <t>-287624335</t>
  </si>
  <si>
    <t>26,766*0,00034 'Přepočtené koeficientem množství</t>
  </si>
  <si>
    <t>-56041256</t>
  </si>
  <si>
    <t>-510370420</t>
  </si>
  <si>
    <t>26,766*0,0011 'Přepočtené koeficientem množství</t>
  </si>
  <si>
    <t>1720494490</t>
  </si>
  <si>
    <t>764214607</t>
  </si>
  <si>
    <t>Oplechování horních ploch zdí a nadezdívek (atik) z pozinkovaného plechu s povrchovou úpravou mechanicky kotvené rš 670 mm</t>
  </si>
  <si>
    <t>-1973339345</t>
  </si>
  <si>
    <t>https://podminky.urs.cz/item/CS_URS_2023_02/764214607</t>
  </si>
  <si>
    <t>" K/41 "</t>
  </si>
  <si>
    <t>15,7</t>
  </si>
  <si>
    <t>" K/42 "</t>
  </si>
  <si>
    <t>-503907026</t>
  </si>
  <si>
    <t>765</t>
  </si>
  <si>
    <t>Krytina skládaná</t>
  </si>
  <si>
    <t>765211809</t>
  </si>
  <si>
    <t>Demontáž krytiny keramické na požárních zdech, římsách, atikách šířky do 40 cm drážkové s tvrdou maltou do suti</t>
  </si>
  <si>
    <t>73832016</t>
  </si>
  <si>
    <t>https://podminky.urs.cz/item/CS_URS_2023_02/765211809</t>
  </si>
  <si>
    <t>783801201</t>
  </si>
  <si>
    <t>Příprava podkladu omítek před provedením nátěru obroušení</t>
  </si>
  <si>
    <t>-965990977</t>
  </si>
  <si>
    <t>https://podminky.urs.cz/item/CS_URS_2023_02/783801201</t>
  </si>
  <si>
    <t>22*3</t>
  </si>
  <si>
    <t>1703606197</t>
  </si>
  <si>
    <t>545702633</t>
  </si>
  <si>
    <t>22*0,3</t>
  </si>
  <si>
    <t>783827425</t>
  </si>
  <si>
    <t>Krycí (ochranný ) nátěr omítek dvojnásobný hladkých omítek hladkých, zrnitých tenkovrstvých nebo štukových stupně členitosti 1 a 2 silikonový</t>
  </si>
  <si>
    <t>-264522903</t>
  </si>
  <si>
    <t>https://podminky.urs.cz/item/CS_URS_2023_02/783827425</t>
  </si>
  <si>
    <t xml:space="preserve">ROU233 - Komunikace  a zpevněné plochy</t>
  </si>
  <si>
    <t>394104056</t>
  </si>
  <si>
    <t>" slepecká dlažba "</t>
  </si>
  <si>
    <t>" ul. K. Čapka "</t>
  </si>
  <si>
    <t>2,5*0,8+15*0,4</t>
  </si>
  <si>
    <t>" pro slep. dl. přechodů na protější straně ulice Nádražní a u Alberta "</t>
  </si>
  <si>
    <t>5,6*0,4+4,5*0,8</t>
  </si>
  <si>
    <t>5,6*0,4+6,5*0,8</t>
  </si>
  <si>
    <t>" dtto, pro dl. přírodní 200/200/80mm - přechody na stáv. chodníku "</t>
  </si>
  <si>
    <t>0,4*(4,5*2+4,8)</t>
  </si>
  <si>
    <t>0,4*(6,5*2+4,8)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</si>
  <si>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</si>
  <si>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</si>
  <si>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-546007454</t>
  </si>
  <si>
    <t>https://podminky.urs.cz/item/CS_URS_2023_02/113106144</t>
  </si>
  <si>
    <t>" chodník - ulice, odpočet slepecké dl. v ul. K. Čapka "</t>
  </si>
  <si>
    <t>218,7-8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</si>
  <si>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</si>
  <si>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</si>
  <si>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1531237328</t>
  </si>
  <si>
    <t>https://podminky.urs.cz/item/CS_URS_2023_02/113107162</t>
  </si>
  <si>
    <t>" chodník - ulice "</t>
  </si>
  <si>
    <t>218,7</t>
  </si>
  <si>
    <t>" stupň. napojení asf. kom. "</t>
  </si>
  <si>
    <t>75*0,4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</si>
  <si>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</si>
  <si>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</si>
  <si>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1261012384</t>
  </si>
  <si>
    <t>https://podminky.urs.cz/item/CS_URS_2023_02/113107163</t>
  </si>
  <si>
    <t>" asf. záliv "</t>
  </si>
  <si>
    <t>62,6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</si>
  <si>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</si>
  <si>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</si>
  <si>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-1707456792</t>
  </si>
  <si>
    <t>https://podminky.urs.cz/item/CS_URS_2023_02/113107183</t>
  </si>
  <si>
    <t>113154254</t>
  </si>
  <si>
    <t>Frézování živičného podkladu nebo krytu s naložením na dopravní prostředek plochy přes 500 do 1 000 m2 s překážkami v trase pruhu šířky do 1 m, tloušťky vrstvy 100 mm</t>
  </si>
  <si>
    <t>983725974</t>
  </si>
  <si>
    <t>https://podminky.urs.cz/item/CS_URS_2023_02/113154254</t>
  </si>
  <si>
    <t>75*0,9</t>
  </si>
  <si>
    <t>113154255</t>
  </si>
  <si>
    <t>Frézování živičného podkladu nebo krytu s naložením na dopravní prostředek plochy přes 500 do 1 000 m2 s překážkami v trase pruhu šířky do 1 m, tloušťky vrstvy 200 mm</t>
  </si>
  <si>
    <t>-356411598</t>
  </si>
  <si>
    <t>https://podminky.urs.cz/item/CS_URS_2023_02/113154255</t>
  </si>
  <si>
    <t>75*0,6</t>
  </si>
  <si>
    <t>-855434197</t>
  </si>
  <si>
    <t>" kolem nového chodníku v ulici - viz situace "</t>
  </si>
  <si>
    <t>113203111</t>
  </si>
  <si>
    <t>Vytrhání obrub s vybouráním lože, s přemístěním hmot na skládku na vzdálenost do 3 m nebo s naložením na dopravní prostředek z dlažebních kostek</t>
  </si>
  <si>
    <t>1974268143</t>
  </si>
  <si>
    <t>https://podminky.urs.cz/item/CS_URS_2023_02/113203111</t>
  </si>
  <si>
    <t>2*24</t>
  </si>
  <si>
    <t>121112005</t>
  </si>
  <si>
    <t>Sejmutí ornice ručně při souvislé ploše, tl. vrstvy přes 250 do 300 mm</t>
  </si>
  <si>
    <t>-1032705175</t>
  </si>
  <si>
    <t>https://podminky.urs.cz/item/CS_URS_2023_02/121112005</t>
  </si>
  <si>
    <t>122251103</t>
  </si>
  <si>
    <t>Odkopávky a prokopávky nezapažené strojně v hornině třídy těžitelnosti I skupiny 3 přes 50 do 100 m3</t>
  </si>
  <si>
    <t>-1504398198</t>
  </si>
  <si>
    <t>https://podminky.urs.cz/item/CS_URS_2023_02/122251103</t>
  </si>
  <si>
    <t>" pod odstraňovaným chodníkem - ulice "</t>
  </si>
  <si>
    <t>218,7*0,1</t>
  </si>
  <si>
    <t>" plochy ve vnitrobloku "</t>
  </si>
  <si>
    <t>(13,5+188,6+73)*0,15</t>
  </si>
  <si>
    <t>" pod ornicí zel. pásu "</t>
  </si>
  <si>
    <t>12,3*0,1</t>
  </si>
  <si>
    <t>2056795329</t>
  </si>
  <si>
    <t>" trativod "</t>
  </si>
  <si>
    <t>0,6*0,6*54</t>
  </si>
  <si>
    <t>1809425321</t>
  </si>
  <si>
    <t>12,3*0,3</t>
  </si>
  <si>
    <t>64,4+19,4</t>
  </si>
  <si>
    <t>1087851456</t>
  </si>
  <si>
    <t>87,49*20</t>
  </si>
  <si>
    <t>2032617362</t>
  </si>
  <si>
    <t>87,49*2</t>
  </si>
  <si>
    <t>181951112</t>
  </si>
  <si>
    <t>Úprava pláně vyrovnáním výškových rozdílů strojně v hornině třídy těžitelnosti I, skupiny 1 až 3 se zhutněním</t>
  </si>
  <si>
    <t>-2049581071</t>
  </si>
  <si>
    <t>https://podminky.urs.cz/item/CS_URS_2023_02/181951112</t>
  </si>
  <si>
    <t>" dlažba "</t>
  </si>
  <si>
    <t>48,3+509,2+73</t>
  </si>
  <si>
    <t>-1417196354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</si>
  <si>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</si>
  <si>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</si>
  <si>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-641316812</t>
  </si>
  <si>
    <t>https://podminky.urs.cz/item/CS_URS_2023_02/211971121</t>
  </si>
  <si>
    <t>3*54</t>
  </si>
  <si>
    <t>629807596</t>
  </si>
  <si>
    <t>162*1,1845 'Přepočtené koeficientem množství</t>
  </si>
  <si>
    <t>-1254918031</t>
  </si>
  <si>
    <t>859172225</t>
  </si>
  <si>
    <t>" 2x15cm - dlažba "</t>
  </si>
  <si>
    <t>(48,3+509,2+73)*2</t>
  </si>
  <si>
    <t>573111111</t>
  </si>
  <si>
    <t>Postřik infiltrační PI z asfaltu silničního s posypem kamenivem, v množství 0,60 kg/m2</t>
  </si>
  <si>
    <t>1720376691</t>
  </si>
  <si>
    <t>https://podminky.urs.cz/item/CS_URS_2023_02/573111111</t>
  </si>
  <si>
    <t>573211106</t>
  </si>
  <si>
    <t>Postřik spojovací PS bez posypu kamenivem z asfaltu silničního, v množství 0,20 kg/m2</t>
  </si>
  <si>
    <t>1273203115</t>
  </si>
  <si>
    <t>https://podminky.urs.cz/item/CS_URS_2023_02/573211106</t>
  </si>
  <si>
    <t>75*0,6*2</t>
  </si>
  <si>
    <t>577134031</t>
  </si>
  <si>
    <t>Asfaltový beton vrstva obrusná ACO 11 (ABS) s rozprostřením a se zhutněním z modifikovaného asfaltu v pruhu šířky do 1,5 m, po zhutnění tl. 40 mm</t>
  </si>
  <si>
    <t>-1282505238</t>
  </si>
  <si>
    <t>https://podminky.urs.cz/item/CS_URS_2023_02/577134031</t>
  </si>
  <si>
    <t>577165032</t>
  </si>
  <si>
    <t>Asfaltový beton vrstva ložní ACL 16 (ABH) s rozprostřením a zhutněním z modifikovaného asfaltu v pruhu šířky do 1,5 m, po zhutnění tl. 70 mm</t>
  </si>
  <si>
    <t>-344697038</t>
  </si>
  <si>
    <t>https://podminky.urs.cz/item/CS_URS_2023_02/577165032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</si>
  <si>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</si>
  <si>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</si>
  <si>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-887302169</t>
  </si>
  <si>
    <t>https://podminky.urs.cz/item/CS_URS_2023_02/591211111</t>
  </si>
  <si>
    <t>" ulice "</t>
  </si>
  <si>
    <t>3,9+30,9</t>
  </si>
  <si>
    <t>" vnitroblok "</t>
  </si>
  <si>
    <t>13,5</t>
  </si>
  <si>
    <t>58381010(R)</t>
  </si>
  <si>
    <t>kostka řezanoštípaná dlažební žula 6x6x4cm</t>
  </si>
  <si>
    <t>1129874682</t>
  </si>
  <si>
    <t>48,3*1,02 'Přepočtené koeficientem množství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</si>
  <si>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</si>
  <si>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</si>
  <si>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2065920799</t>
  </si>
  <si>
    <t>https://podminky.urs.cz/item/CS_URS_2023_02/596212213</t>
  </si>
  <si>
    <t>"dlažba betonová přírodní "</t>
  </si>
  <si>
    <t>" parkovací záliv "</t>
  </si>
  <si>
    <t>55,3</t>
  </si>
  <si>
    <t xml:space="preserve">" chodník  - ulice "</t>
  </si>
  <si>
    <t>260+5,3</t>
  </si>
  <si>
    <t>" plocha ve vnitrobloku "</t>
  </si>
  <si>
    <t>188,6</t>
  </si>
  <si>
    <t>" dlažba betonová červená - vnitroblok ""</t>
  </si>
  <si>
    <t>38,1+34,9</t>
  </si>
  <si>
    <t>" přechody pro chodce - nový chodník "</t>
  </si>
  <si>
    <t>5,6*0,4+2,9*0,8+9*0,8</t>
  </si>
  <si>
    <t>5,6*0,4+3,26*0,8</t>
  </si>
  <si>
    <t>" přechody pro chodce - stávající chodník "</t>
  </si>
  <si>
    <t>" vjezd ul. Nádražní "</t>
  </si>
  <si>
    <t>(3,44+2*0,8)*0,4</t>
  </si>
  <si>
    <t>" dlažba betonová přírodní 200/200/80mm - přechody na stáv. chodníku "</t>
  </si>
  <si>
    <t>59245030</t>
  </si>
  <si>
    <t>dlažba tvar čtverec betonová 200x200x80mm přírodní</t>
  </si>
  <si>
    <t>254737248</t>
  </si>
  <si>
    <t>(509,2+12,64)*1,01</t>
  </si>
  <si>
    <t>527,058*1,01 'Přepočtené koeficientem množství</t>
  </si>
  <si>
    <t>59245004</t>
  </si>
  <si>
    <t>dlažba tvar čtverec betonová 200x200x80mm barevná</t>
  </si>
  <si>
    <t>599621585</t>
  </si>
  <si>
    <t>73*1,01 'Přepočtené koeficientem množství</t>
  </si>
  <si>
    <t>59245226</t>
  </si>
  <si>
    <t>dlažba tvar obdélník betonová pro nevidomé 200x100x80mm barevná</t>
  </si>
  <si>
    <t>-1274952773</t>
  </si>
  <si>
    <t>" odpočet dlažby ul. K. Čapka - použita stávající "</t>
  </si>
  <si>
    <t>(38,904-8)*1,01</t>
  </si>
  <si>
    <t xml:space="preserve">D+M uličních vpustí vč. mříže, připojení na kanalizaci a zemních prací </t>
  </si>
  <si>
    <t>1474616607</t>
  </si>
  <si>
    <t xml:space="preserve">přesunutí dopravních značek </t>
  </si>
  <si>
    <t>792042773</t>
  </si>
  <si>
    <t>" dle výkr. dopravního značení "</t>
  </si>
  <si>
    <t>" m.j. ks = 1 sloupek se značkami "</t>
  </si>
  <si>
    <t>914111111</t>
  </si>
  <si>
    <t>Montáž svislé dopravní značky základní velikosti do 1 m2 objímkami na sloupky nebo konzoly</t>
  </si>
  <si>
    <t>-258204674</t>
  </si>
  <si>
    <t>https://podminky.urs.cz/item/CS_URS_2023_02/914111111</t>
  </si>
  <si>
    <t>40445619</t>
  </si>
  <si>
    <t>zákazové, příkazové dopravní značky B1-B34, C1-15 500mm</t>
  </si>
  <si>
    <t>-175113923</t>
  </si>
  <si>
    <t>" B2 "</t>
  </si>
  <si>
    <t>" B 15 "</t>
  </si>
  <si>
    <t>" B16 "</t>
  </si>
  <si>
    <t>40445622</t>
  </si>
  <si>
    <t>informativní značky provozní IP1-IP3, IP4b-IP7, IP10a, b 750x750mm</t>
  </si>
  <si>
    <t>596169795</t>
  </si>
  <si>
    <t>" IP 4b "</t>
  </si>
  <si>
    <t>40445625</t>
  </si>
  <si>
    <t>informativní značky provozní IP8, IP9, IP11-IP13 500x700mm</t>
  </si>
  <si>
    <t>1707442321</t>
  </si>
  <si>
    <t>" IP12a "</t>
  </si>
  <si>
    <t>914511112</t>
  </si>
  <si>
    <t>Montáž sloupku dopravních značek délky do 3,5 m do hliníkové patky pro sloupek D 60 mm</t>
  </si>
  <si>
    <t>1478961361</t>
  </si>
  <si>
    <t>https://podminky.urs.cz/item/CS_URS_2023_02/914511112</t>
  </si>
  <si>
    <t>40445225</t>
  </si>
  <si>
    <t>sloupek pro dopravní značku Zn D 60mm v 3,5m</t>
  </si>
  <si>
    <t>-1272482907</t>
  </si>
  <si>
    <t>40445256</t>
  </si>
  <si>
    <t>svorka upínací na sloupek dopravní značky D 60mm</t>
  </si>
  <si>
    <t>-1416933216</t>
  </si>
  <si>
    <t>40445253</t>
  </si>
  <si>
    <t>víčko plastové na sloupek D 60mm</t>
  </si>
  <si>
    <t>-2114393505</t>
  </si>
  <si>
    <t>40445240</t>
  </si>
  <si>
    <t>patka pro sloupek Al D 60mm</t>
  </si>
  <si>
    <t>760779815</t>
  </si>
  <si>
    <t>914531112</t>
  </si>
  <si>
    <t>Montáž konzol nebo nástavců pro osazení dopravních značek velikosti do 1 m2 na zeď</t>
  </si>
  <si>
    <t>-1027708288</t>
  </si>
  <si>
    <t>https://podminky.urs.cz/item/CS_URS_2023_02/914531112</t>
  </si>
  <si>
    <t>40445220</t>
  </si>
  <si>
    <t>držák dopravní značky na stěnu D 60mm</t>
  </si>
  <si>
    <t>1695045265</t>
  </si>
  <si>
    <t>915111112</t>
  </si>
  <si>
    <t>Vodorovné dopravní značení stříkané barvou dělící čára šířky 125 mm souvislá bílá retroreflexní</t>
  </si>
  <si>
    <t>-136848724</t>
  </si>
  <si>
    <t>https://podminky.urs.cz/item/CS_URS_2023_02/915111112</t>
  </si>
  <si>
    <t>3*2,5</t>
  </si>
  <si>
    <t>915131112</t>
  </si>
  <si>
    <t>Vodorovné dopravní značení stříkané barvou přechody pro chodce, šipky, symboly bílé retroreflexní</t>
  </si>
  <si>
    <t>-815415896</t>
  </si>
  <si>
    <t>https://podminky.urs.cz/item/CS_URS_2023_02/915131112</t>
  </si>
  <si>
    <t>" parkování pro invalidy "</t>
  </si>
  <si>
    <t>" přechody pro chodce "</t>
  </si>
  <si>
    <t>4*7*0,5*2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</si>
  <si>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</si>
  <si>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</si>
  <si>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-665673436</t>
  </si>
  <si>
    <t>https://podminky.urs.cz/item/CS_URS_2023_02/916111122</t>
  </si>
  <si>
    <t>" ul.Nádražní - použity vybourané kostky "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</si>
  <si>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</si>
  <si>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</si>
  <si>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-1779799587</t>
  </si>
  <si>
    <t>https://podminky.urs.cz/item/CS_URS_2023_02/916111123</t>
  </si>
  <si>
    <t>" vnitroblok"</t>
  </si>
  <si>
    <t>" ul.Nádražní "</t>
  </si>
  <si>
    <t>58381015</t>
  </si>
  <si>
    <t>kostka řezanoštípaná dlažební žula 10x10x10cm</t>
  </si>
  <si>
    <t>710803053</t>
  </si>
  <si>
    <t>120*0,1*1,01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</si>
  <si>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</si>
  <si>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</si>
  <si>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638489808</t>
  </si>
  <si>
    <t>https://podminky.urs.cz/item/CS_URS_2023_02/916131213</t>
  </si>
  <si>
    <t>" zapuštěný obrubník - vjezd a výjezd z vnitrobloku "</t>
  </si>
  <si>
    <t>3,45+3,31</t>
  </si>
  <si>
    <t>" obrubník kolem chodníku - ulice, mimo nájezdové obr. "</t>
  </si>
  <si>
    <t>75-43-1-10</t>
  </si>
  <si>
    <t>2,5+26,5+2,5</t>
  </si>
  <si>
    <t>" obrubník ve vnitrobloku "</t>
  </si>
  <si>
    <t>59217031</t>
  </si>
  <si>
    <t>obrubník betonový silniční 1000x150x250mm</t>
  </si>
  <si>
    <t>-544849706</t>
  </si>
  <si>
    <t>107,26*1,02</t>
  </si>
  <si>
    <t>109,405*1,02 'Přepočtené koeficientem množství</t>
  </si>
  <si>
    <t>59217029</t>
  </si>
  <si>
    <t>obrubník betonový silniční nájezdový 1000x150x150mm</t>
  </si>
  <si>
    <t>-1599816256</t>
  </si>
  <si>
    <t xml:space="preserve">"  vjezd a výjezd z vnitrobloku "</t>
  </si>
  <si>
    <t>3+3</t>
  </si>
  <si>
    <t>4+4</t>
  </si>
  <si>
    <t>43*1,02 'Přepočtené koeficientem množství</t>
  </si>
  <si>
    <t>59217028</t>
  </si>
  <si>
    <t>obrubník betonový silniční nájezdový 500x150x150mm</t>
  </si>
  <si>
    <t>1122575100</t>
  </si>
  <si>
    <t>1*1,02 'Přepočtené koeficientem množství</t>
  </si>
  <si>
    <t>59217030</t>
  </si>
  <si>
    <t>obrubník betonový silniční přechodový 1000x150x150-250mm</t>
  </si>
  <si>
    <t>-121678456</t>
  </si>
  <si>
    <t>" vjezd a výjezd z vnitrobloku "</t>
  </si>
  <si>
    <t>2*2</t>
  </si>
  <si>
    <t>10*1,02 'Přepočtené koeficientem množství</t>
  </si>
  <si>
    <t>916431112</t>
  </si>
  <si>
    <t>Osazení betonového bezbariérového obrubníku s ložem betonovým tl. 150 mm úložná šířka do 400 mm s boční opěrou</t>
  </si>
  <si>
    <t>1285921081</t>
  </si>
  <si>
    <t>https://podminky.urs.cz/item/CS_URS_2023_02/916431112</t>
  </si>
  <si>
    <t>3+3+2*2</t>
  </si>
  <si>
    <t>29+2</t>
  </si>
  <si>
    <t>4+4+2*2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</si>
  <si>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</si>
  <si>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</si>
  <si>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234972612</t>
  </si>
  <si>
    <t>https://podminky.urs.cz/item/CS_URS_2023_02/919121132</t>
  </si>
  <si>
    <t>75+2*0,9</t>
  </si>
  <si>
    <t>919726123</t>
  </si>
  <si>
    <t>Geotextilie netkaná pro ochranu, separaci nebo filtraci měrná hmotnost přes 300 do 500 g/m2</t>
  </si>
  <si>
    <t>-1867997794</t>
  </si>
  <si>
    <t>https://podminky.urs.cz/item/CS_URS_2023_02/919726123</t>
  </si>
  <si>
    <t>919735111</t>
  </si>
  <si>
    <t>Řezání stávajícího živičného krytu nebo podkladu hloubky do 50 mm</t>
  </si>
  <si>
    <t>147943089</t>
  </si>
  <si>
    <t>https://podminky.urs.cz/item/CS_URS_2023_02/919735111</t>
  </si>
  <si>
    <t>0,9+75+0,9</t>
  </si>
  <si>
    <t>919735112</t>
  </si>
  <si>
    <t>Řezání stávajícího živičného krytu nebo podkladu hloubky přes 50 do 100 mm</t>
  </si>
  <si>
    <t>211685512</t>
  </si>
  <si>
    <t>https://podminky.urs.cz/item/CS_URS_2023_02/919735112</t>
  </si>
  <si>
    <t>0,6+75+0,6</t>
  </si>
  <si>
    <t>-859993207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</si>
  <si>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</si>
  <si>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</si>
  <si>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756160564</t>
  </si>
  <si>
    <t>https://podminky.urs.cz/item/CS_URS_2023_02/979054451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</si>
  <si>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</si>
  <si>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</si>
  <si>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-1463873996</t>
  </si>
  <si>
    <t>https://podminky.urs.cz/item/CS_URS_2023_02/979071122</t>
  </si>
  <si>
    <t>240176100</t>
  </si>
  <si>
    <t>" 3 x šachta "</t>
  </si>
  <si>
    <t>1388266555</t>
  </si>
  <si>
    <t>244,734*0,5</t>
  </si>
  <si>
    <t>1658643536</t>
  </si>
  <si>
    <t>997221551</t>
  </si>
  <si>
    <t>Vodorovná doprava suti bez naložení, ale se složením a s hrubým urovnáním ze sypkých materiálů, na vzdálenost do 1 km</t>
  </si>
  <si>
    <t>1271840893</t>
  </si>
  <si>
    <t>https://podminky.urs.cz/item/CS_URS_2023_02/997221551</t>
  </si>
  <si>
    <t>" kamenivo "</t>
  </si>
  <si>
    <t>72,123+27,544</t>
  </si>
  <si>
    <t>997221559</t>
  </si>
  <si>
    <t>Vodorovná doprava suti bez naložení, ale se složením a s hrubým urovnáním Příplatek k ceně za každý další i započatý 1 km přes 1 km</t>
  </si>
  <si>
    <t>-203701559</t>
  </si>
  <si>
    <t>https://podminky.urs.cz/item/CS_URS_2023_02/997221559</t>
  </si>
  <si>
    <t>" k recyklaci do 30km "</t>
  </si>
  <si>
    <t>99,667*29</t>
  </si>
  <si>
    <t>997221561</t>
  </si>
  <si>
    <t>Vodorovná doprava suti bez naložení, ale se složením a s hrubým urovnáním z kusových materiálů, na vzdálenost do 1 km</t>
  </si>
  <si>
    <t>386327799</t>
  </si>
  <si>
    <t>https://podminky.urs.cz/item/CS_URS_2023_02/997221561</t>
  </si>
  <si>
    <t>8,819+54,782+15,375+5,52+4,4</t>
  </si>
  <si>
    <t>" asfalt "</t>
  </si>
  <si>
    <t>(19,782+15,525+20,7)</t>
  </si>
  <si>
    <t>" dopr. značka "</t>
  </si>
  <si>
    <t>0,164</t>
  </si>
  <si>
    <t>997221569</t>
  </si>
  <si>
    <t>1693580737</t>
  </si>
  <si>
    <t>https://podminky.urs.cz/item/CS_URS_2023_02/997221569</t>
  </si>
  <si>
    <t>88,896*29</t>
  </si>
  <si>
    <t>(19,782+15,525+20,7)*29</t>
  </si>
  <si>
    <t>" dopr. značka do 20 km "</t>
  </si>
  <si>
    <t>0,164*19</t>
  </si>
  <si>
    <t>-1187087922</t>
  </si>
  <si>
    <t>"kusy vel. do 40/40cm "</t>
  </si>
  <si>
    <t>88,896</t>
  </si>
  <si>
    <t>-1304643938</t>
  </si>
  <si>
    <t>" štěrk "</t>
  </si>
  <si>
    <t>poplatek za skládku - asfalt k recyklaci</t>
  </si>
  <si>
    <t>32934038</t>
  </si>
  <si>
    <t>19,782+15,525+20,7</t>
  </si>
  <si>
    <t>998223011</t>
  </si>
  <si>
    <t>Přesun hmot pro pozemní komunikace s krytem dlážděným dopravní vzdálenost do 200 m jakékoliv délky objektu</t>
  </si>
  <si>
    <t>-1885246766</t>
  </si>
  <si>
    <t>https://podminky.urs.cz/item/CS_URS_2023_02/998223011</t>
  </si>
  <si>
    <t>ROU234 - VRN</t>
  </si>
  <si>
    <t>VRN - Vedlejší rozpočtové náklady</t>
  </si>
  <si>
    <t>Vedlejší rozpočtové náklady</t>
  </si>
  <si>
    <t>VRN1</t>
  </si>
  <si>
    <t>zařízení staveniště - (součástí ZS bude také plné oplocení stavby, úklid stavby dle požadavku OŽP, dočasné dopravní značení )</t>
  </si>
  <si>
    <t>1022928758</t>
  </si>
  <si>
    <t>VRN2</t>
  </si>
  <si>
    <t>kompletační činnost hl. dodavatele stavby</t>
  </si>
  <si>
    <t>835280401</t>
  </si>
  <si>
    <t>VRN3</t>
  </si>
  <si>
    <t>silniční provoz</t>
  </si>
  <si>
    <t>-1563182423</t>
  </si>
  <si>
    <t>VRN4</t>
  </si>
  <si>
    <t>dokumentace skutečného provedení stavby</t>
  </si>
  <si>
    <t>2016716833</t>
  </si>
  <si>
    <t>VRN5</t>
  </si>
  <si>
    <t>výrobní a dílenská dokumentace vč. výr. dokumentace žb. konstrukcí</t>
  </si>
  <si>
    <t>1411502728</t>
  </si>
  <si>
    <t>VRN6</t>
  </si>
  <si>
    <t>vytýčení stavby</t>
  </si>
  <si>
    <t>-1729497718</t>
  </si>
  <si>
    <t>VRN7</t>
  </si>
  <si>
    <t>vytýčení stávajících inž. sítí</t>
  </si>
  <si>
    <t>-567574617</t>
  </si>
  <si>
    <t>VRN8</t>
  </si>
  <si>
    <t>BOZP - během výstavby budou splněny podmínky BOZP</t>
  </si>
  <si>
    <t>-852053132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</si>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</sst>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2311" TargetMode="External" /><Relationship Id="rId2" Type="http://schemas.openxmlformats.org/officeDocument/2006/relationships/hyperlink" Target="https://podminky.urs.cz/item/CS_URS_2023_02/112151312" TargetMode="External" /><Relationship Id="rId3" Type="http://schemas.openxmlformats.org/officeDocument/2006/relationships/hyperlink" Target="https://podminky.urs.cz/item/CS_URS_2023_02/112151353" TargetMode="External" /><Relationship Id="rId4" Type="http://schemas.openxmlformats.org/officeDocument/2006/relationships/hyperlink" Target="https://podminky.urs.cz/item/CS_URS_2023_02/112201112" TargetMode="External" /><Relationship Id="rId5" Type="http://schemas.openxmlformats.org/officeDocument/2006/relationships/hyperlink" Target="https://podminky.urs.cz/item/CS_URS_2023_02/112201113" TargetMode="External" /><Relationship Id="rId6" Type="http://schemas.openxmlformats.org/officeDocument/2006/relationships/hyperlink" Target="https://podminky.urs.cz/item/CS_URS_2023_02/113106123" TargetMode="External" /><Relationship Id="rId7" Type="http://schemas.openxmlformats.org/officeDocument/2006/relationships/hyperlink" Target="https://podminky.urs.cz/item/CS_URS_2023_02/113107323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21151105" TargetMode="External" /><Relationship Id="rId10" Type="http://schemas.openxmlformats.org/officeDocument/2006/relationships/hyperlink" Target="https://podminky.urs.cz/item/CS_URS_2023_02/122151104" TargetMode="External" /><Relationship Id="rId11" Type="http://schemas.openxmlformats.org/officeDocument/2006/relationships/hyperlink" Target="https://podminky.urs.cz/item/CS_URS_2023_02/162201401" TargetMode="External" /><Relationship Id="rId12" Type="http://schemas.openxmlformats.org/officeDocument/2006/relationships/hyperlink" Target="https://podminky.urs.cz/item/CS_URS_2023_02/162201402" TargetMode="External" /><Relationship Id="rId13" Type="http://schemas.openxmlformats.org/officeDocument/2006/relationships/hyperlink" Target="https://podminky.urs.cz/item/CS_URS_2023_02/162201411" TargetMode="External" /><Relationship Id="rId14" Type="http://schemas.openxmlformats.org/officeDocument/2006/relationships/hyperlink" Target="https://podminky.urs.cz/item/CS_URS_2023_02/162201412" TargetMode="External" /><Relationship Id="rId15" Type="http://schemas.openxmlformats.org/officeDocument/2006/relationships/hyperlink" Target="https://podminky.urs.cz/item/CS_URS_2023_02/162201421" TargetMode="External" /><Relationship Id="rId16" Type="http://schemas.openxmlformats.org/officeDocument/2006/relationships/hyperlink" Target="https://podminky.urs.cz/item/CS_URS_2023_02/162201422" TargetMode="External" /><Relationship Id="rId17" Type="http://schemas.openxmlformats.org/officeDocument/2006/relationships/hyperlink" Target="https://podminky.urs.cz/item/CS_URS_2023_02/162301501" TargetMode="External" /><Relationship Id="rId18" Type="http://schemas.openxmlformats.org/officeDocument/2006/relationships/hyperlink" Target="https://podminky.urs.cz/item/CS_URS_2023_02/162301931" TargetMode="External" /><Relationship Id="rId19" Type="http://schemas.openxmlformats.org/officeDocument/2006/relationships/hyperlink" Target="https://podminky.urs.cz/item/CS_URS_2023_02/162301932" TargetMode="External" /><Relationship Id="rId20" Type="http://schemas.openxmlformats.org/officeDocument/2006/relationships/hyperlink" Target="https://podminky.urs.cz/item/CS_URS_2023_02/162301951" TargetMode="External" /><Relationship Id="rId21" Type="http://schemas.openxmlformats.org/officeDocument/2006/relationships/hyperlink" Target="https://podminky.urs.cz/item/CS_URS_2023_02/162301952" TargetMode="External" /><Relationship Id="rId22" Type="http://schemas.openxmlformats.org/officeDocument/2006/relationships/hyperlink" Target="https://podminky.urs.cz/item/CS_URS_2023_02/162301971" TargetMode="External" /><Relationship Id="rId23" Type="http://schemas.openxmlformats.org/officeDocument/2006/relationships/hyperlink" Target="https://podminky.urs.cz/item/CS_URS_2023_02/162301972" TargetMode="External" /><Relationship Id="rId24" Type="http://schemas.openxmlformats.org/officeDocument/2006/relationships/hyperlink" Target="https://podminky.urs.cz/item/CS_URS_2023_02/162301981" TargetMode="External" /><Relationship Id="rId25" Type="http://schemas.openxmlformats.org/officeDocument/2006/relationships/hyperlink" Target="https://podminky.urs.cz/item/CS_URS_2023_02/162751117" TargetMode="External" /><Relationship Id="rId26" Type="http://schemas.openxmlformats.org/officeDocument/2006/relationships/hyperlink" Target="https://podminky.urs.cz/item/CS_URS_2023_02/162751119" TargetMode="External" /><Relationship Id="rId27" Type="http://schemas.openxmlformats.org/officeDocument/2006/relationships/hyperlink" Target="https://podminky.urs.cz/item/CS_URS_2023_02/174151101" TargetMode="External" /><Relationship Id="rId28" Type="http://schemas.openxmlformats.org/officeDocument/2006/relationships/hyperlink" Target="https://podminky.urs.cz/item/CS_URS_2023_02/966001311" TargetMode="External" /><Relationship Id="rId29" Type="http://schemas.openxmlformats.org/officeDocument/2006/relationships/hyperlink" Target="https://podminky.urs.cz/item/CS_URS_2023_02/966006132" TargetMode="External" /><Relationship Id="rId30" Type="http://schemas.openxmlformats.org/officeDocument/2006/relationships/hyperlink" Target="https://podminky.urs.cz/item/CS_URS_2023_02/975022271" TargetMode="External" /><Relationship Id="rId31" Type="http://schemas.openxmlformats.org/officeDocument/2006/relationships/hyperlink" Target="https://podminky.urs.cz/item/CS_URS_2023_02/975022371" TargetMode="External" /><Relationship Id="rId32" Type="http://schemas.openxmlformats.org/officeDocument/2006/relationships/hyperlink" Target="https://podminky.urs.cz/item/CS_URS_2023_02/975022771" TargetMode="External" /><Relationship Id="rId33" Type="http://schemas.openxmlformats.org/officeDocument/2006/relationships/hyperlink" Target="https://podminky.urs.cz/item/CS_URS_2023_02/981011314" TargetMode="External" /><Relationship Id="rId34" Type="http://schemas.openxmlformats.org/officeDocument/2006/relationships/hyperlink" Target="https://podminky.urs.cz/item/CS_URS_2023_02/981511112" TargetMode="External" /><Relationship Id="rId35" Type="http://schemas.openxmlformats.org/officeDocument/2006/relationships/hyperlink" Target="https://podminky.urs.cz/item/CS_URS_2023_02/981511114" TargetMode="External" /><Relationship Id="rId36" Type="http://schemas.openxmlformats.org/officeDocument/2006/relationships/hyperlink" Target="https://podminky.urs.cz/item/CS_URS_2023_02/981511116" TargetMode="External" /><Relationship Id="rId37" Type="http://schemas.openxmlformats.org/officeDocument/2006/relationships/hyperlink" Target="https://podminky.urs.cz/item/CS_URS_2023_02/997006002" TargetMode="External" /><Relationship Id="rId38" Type="http://schemas.openxmlformats.org/officeDocument/2006/relationships/hyperlink" Target="https://podminky.urs.cz/item/CS_URS_2023_02/997006012" TargetMode="External" /><Relationship Id="rId39" Type="http://schemas.openxmlformats.org/officeDocument/2006/relationships/hyperlink" Target="https://podminky.urs.cz/item/CS_URS_2023_02/997006512" TargetMode="External" /><Relationship Id="rId40" Type="http://schemas.openxmlformats.org/officeDocument/2006/relationships/hyperlink" Target="https://podminky.urs.cz/item/CS_URS_2023_02/997006519" TargetMode="External" /><Relationship Id="rId41" Type="http://schemas.openxmlformats.org/officeDocument/2006/relationships/hyperlink" Target="https://podminky.urs.cz/item/CS_URS_2023_02/998001123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4" TargetMode="External" /><Relationship Id="rId2" Type="http://schemas.openxmlformats.org/officeDocument/2006/relationships/hyperlink" Target="https://podminky.urs.cz/item/CS_URS_2023_02/131251205" TargetMode="External" /><Relationship Id="rId3" Type="http://schemas.openxmlformats.org/officeDocument/2006/relationships/hyperlink" Target="https://podminky.urs.cz/item/CS_URS_2023_02/132212121" TargetMode="External" /><Relationship Id="rId4" Type="http://schemas.openxmlformats.org/officeDocument/2006/relationships/hyperlink" Target="https://podminky.urs.cz/item/CS_URS_2023_02/132251102" TargetMode="External" /><Relationship Id="rId5" Type="http://schemas.openxmlformats.org/officeDocument/2006/relationships/hyperlink" Target="https://podminky.urs.cz/item/CS_URS_2023_02/132251252" TargetMode="External" /><Relationship Id="rId6" Type="http://schemas.openxmlformats.org/officeDocument/2006/relationships/hyperlink" Target="https://podminky.urs.cz/item/CS_URS_2023_02/139951121" TargetMode="External" /><Relationship Id="rId7" Type="http://schemas.openxmlformats.org/officeDocument/2006/relationships/hyperlink" Target="https://podminky.urs.cz/item/CS_URS_2023_02/139951123" TargetMode="External" /><Relationship Id="rId8" Type="http://schemas.openxmlformats.org/officeDocument/2006/relationships/hyperlink" Target="https://podminky.urs.cz/item/CS_URS_2023_02/151711121" TargetMode="External" /><Relationship Id="rId9" Type="http://schemas.openxmlformats.org/officeDocument/2006/relationships/hyperlink" Target="https://podminky.urs.cz/item/CS_URS_2023_02/151711111" TargetMode="External" /><Relationship Id="rId10" Type="http://schemas.openxmlformats.org/officeDocument/2006/relationships/hyperlink" Target="https://podminky.urs.cz/item/CS_URS_2023_02/151721111" TargetMode="External" /><Relationship Id="rId11" Type="http://schemas.openxmlformats.org/officeDocument/2006/relationships/hyperlink" Target="https://podminky.urs.cz/item/CS_URS_2023_02/162251121" TargetMode="External" /><Relationship Id="rId12" Type="http://schemas.openxmlformats.org/officeDocument/2006/relationships/hyperlink" Target="https://podminky.urs.cz/item/CS_URS_2023_02/162751117" TargetMode="External" /><Relationship Id="rId13" Type="http://schemas.openxmlformats.org/officeDocument/2006/relationships/hyperlink" Target="https://podminky.urs.cz/item/CS_URS_2023_02/162751119" TargetMode="External" /><Relationship Id="rId14" Type="http://schemas.openxmlformats.org/officeDocument/2006/relationships/hyperlink" Target="https://podminky.urs.cz/item/CS_URS_2023_02/162751157" TargetMode="External" /><Relationship Id="rId15" Type="http://schemas.openxmlformats.org/officeDocument/2006/relationships/hyperlink" Target="https://podminky.urs.cz/item/CS_URS_2023_02/162751159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67151101" TargetMode="External" /><Relationship Id="rId18" Type="http://schemas.openxmlformats.org/officeDocument/2006/relationships/hyperlink" Target="https://podminky.urs.cz/item/CS_URS_2023_02/1741111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3_02/174151102" TargetMode="External" /><Relationship Id="rId21" Type="http://schemas.openxmlformats.org/officeDocument/2006/relationships/hyperlink" Target="https://podminky.urs.cz/item/CS_URS_2023_02/211531111" TargetMode="External" /><Relationship Id="rId22" Type="http://schemas.openxmlformats.org/officeDocument/2006/relationships/hyperlink" Target="https://podminky.urs.cz/item/CS_URS_2023_02/211971110" TargetMode="External" /><Relationship Id="rId23" Type="http://schemas.openxmlformats.org/officeDocument/2006/relationships/hyperlink" Target="https://podminky.urs.cz/item/CS_URS_2023_02/212755214" TargetMode="External" /><Relationship Id="rId24" Type="http://schemas.openxmlformats.org/officeDocument/2006/relationships/hyperlink" Target="https://podminky.urs.cz/item/CS_URS_2023_02/212755215" TargetMode="External" /><Relationship Id="rId25" Type="http://schemas.openxmlformats.org/officeDocument/2006/relationships/hyperlink" Target="https://podminky.urs.cz/item/CS_URS_2023_02/212755216" TargetMode="External" /><Relationship Id="rId26" Type="http://schemas.openxmlformats.org/officeDocument/2006/relationships/hyperlink" Target="https://podminky.urs.cz/item/CS_URS_2023_02/226112113" TargetMode="External" /><Relationship Id="rId27" Type="http://schemas.openxmlformats.org/officeDocument/2006/relationships/hyperlink" Target="https://podminky.urs.cz/item/CS_URS_2023_02/226112213" TargetMode="External" /><Relationship Id="rId28" Type="http://schemas.openxmlformats.org/officeDocument/2006/relationships/hyperlink" Target="https://podminky.urs.cz/item/CS_URS_2023_02/271532212" TargetMode="External" /><Relationship Id="rId29" Type="http://schemas.openxmlformats.org/officeDocument/2006/relationships/hyperlink" Target="https://podminky.urs.cz/item/CS_URS_2023_02/273313611" TargetMode="External" /><Relationship Id="rId30" Type="http://schemas.openxmlformats.org/officeDocument/2006/relationships/hyperlink" Target="https://podminky.urs.cz/item/CS_URS_2023_02/273321511" TargetMode="External" /><Relationship Id="rId31" Type="http://schemas.openxmlformats.org/officeDocument/2006/relationships/hyperlink" Target="https://podminky.urs.cz/item/CS_URS_2023_02/273321611" TargetMode="External" /><Relationship Id="rId32" Type="http://schemas.openxmlformats.org/officeDocument/2006/relationships/hyperlink" Target="https://podminky.urs.cz/item/CS_URS_2023_02/273351121" TargetMode="External" /><Relationship Id="rId33" Type="http://schemas.openxmlformats.org/officeDocument/2006/relationships/hyperlink" Target="https://podminky.urs.cz/item/CS_URS_2023_02/273351122" TargetMode="External" /><Relationship Id="rId34" Type="http://schemas.openxmlformats.org/officeDocument/2006/relationships/hyperlink" Target="https://podminky.urs.cz/item/CS_URS_2023_02/273361821" TargetMode="External" /><Relationship Id="rId35" Type="http://schemas.openxmlformats.org/officeDocument/2006/relationships/hyperlink" Target="https://podminky.urs.cz/item/CS_URS_2023_02/274313611" TargetMode="External" /><Relationship Id="rId36" Type="http://schemas.openxmlformats.org/officeDocument/2006/relationships/hyperlink" Target="https://podminky.urs.cz/item/CS_URS_2023_02/274321511" TargetMode="External" /><Relationship Id="rId37" Type="http://schemas.openxmlformats.org/officeDocument/2006/relationships/hyperlink" Target="https://podminky.urs.cz/item/CS_URS_2023_02/274351121" TargetMode="External" /><Relationship Id="rId38" Type="http://schemas.openxmlformats.org/officeDocument/2006/relationships/hyperlink" Target="https://podminky.urs.cz/item/CS_URS_2023_02/274351122" TargetMode="External" /><Relationship Id="rId39" Type="http://schemas.openxmlformats.org/officeDocument/2006/relationships/hyperlink" Target="https://podminky.urs.cz/item/CS_URS_2023_02/274352241" TargetMode="External" /><Relationship Id="rId40" Type="http://schemas.openxmlformats.org/officeDocument/2006/relationships/hyperlink" Target="https://podminky.urs.cz/item/CS_URS_2023_02/274352242" TargetMode="External" /><Relationship Id="rId41" Type="http://schemas.openxmlformats.org/officeDocument/2006/relationships/hyperlink" Target="https://podminky.urs.cz/item/CS_URS_2023_02/274361821" TargetMode="External" /><Relationship Id="rId42" Type="http://schemas.openxmlformats.org/officeDocument/2006/relationships/hyperlink" Target="https://podminky.urs.cz/item/CS_URS_2023_02/275313611" TargetMode="External" /><Relationship Id="rId43" Type="http://schemas.openxmlformats.org/officeDocument/2006/relationships/hyperlink" Target="https://podminky.urs.cz/item/CS_URS_2023_02/275321511" TargetMode="External" /><Relationship Id="rId44" Type="http://schemas.openxmlformats.org/officeDocument/2006/relationships/hyperlink" Target="https://podminky.urs.cz/item/CS_URS_2023_02/275351121" TargetMode="External" /><Relationship Id="rId45" Type="http://schemas.openxmlformats.org/officeDocument/2006/relationships/hyperlink" Target="https://podminky.urs.cz/item/CS_URS_2023_02/275351122" TargetMode="External" /><Relationship Id="rId46" Type="http://schemas.openxmlformats.org/officeDocument/2006/relationships/hyperlink" Target="https://podminky.urs.cz/item/CS_URS_2023_02/275361821" TargetMode="External" /><Relationship Id="rId47" Type="http://schemas.openxmlformats.org/officeDocument/2006/relationships/hyperlink" Target="https://podminky.urs.cz/item/CS_URS_2023_02/279113151" TargetMode="External" /><Relationship Id="rId48" Type="http://schemas.openxmlformats.org/officeDocument/2006/relationships/hyperlink" Target="https://podminky.urs.cz/item/CS_URS_2023_02/279113153" TargetMode="External" /><Relationship Id="rId49" Type="http://schemas.openxmlformats.org/officeDocument/2006/relationships/hyperlink" Target="https://podminky.urs.cz/item/CS_URS_2023_02/279113154" TargetMode="External" /><Relationship Id="rId50" Type="http://schemas.openxmlformats.org/officeDocument/2006/relationships/hyperlink" Target="https://podminky.urs.cz/item/CS_URS_2023_02/279361821" TargetMode="External" /><Relationship Id="rId51" Type="http://schemas.openxmlformats.org/officeDocument/2006/relationships/hyperlink" Target="https://podminky.urs.cz/item/CS_URS_2023_02/310201112" TargetMode="External" /><Relationship Id="rId52" Type="http://schemas.openxmlformats.org/officeDocument/2006/relationships/hyperlink" Target="https://podminky.urs.cz/item/CS_URS_2023_02/311101212" TargetMode="External" /><Relationship Id="rId53" Type="http://schemas.openxmlformats.org/officeDocument/2006/relationships/hyperlink" Target="https://podminky.urs.cz/item/CS_URS_2023_02/311101213" TargetMode="External" /><Relationship Id="rId54" Type="http://schemas.openxmlformats.org/officeDocument/2006/relationships/hyperlink" Target="https://podminky.urs.cz/item/CS_URS_2023_02/311101214" TargetMode="External" /><Relationship Id="rId55" Type="http://schemas.openxmlformats.org/officeDocument/2006/relationships/hyperlink" Target="https://podminky.urs.cz/item/CS_URS_2023_02/311113153" TargetMode="External" /><Relationship Id="rId56" Type="http://schemas.openxmlformats.org/officeDocument/2006/relationships/hyperlink" Target="https://podminky.urs.cz/item/CS_URS_2023_02/311113154" TargetMode="External" /><Relationship Id="rId57" Type="http://schemas.openxmlformats.org/officeDocument/2006/relationships/hyperlink" Target="https://podminky.urs.cz/item/CS_URS_2023_02/311235141" TargetMode="External" /><Relationship Id="rId58" Type="http://schemas.openxmlformats.org/officeDocument/2006/relationships/hyperlink" Target="https://podminky.urs.cz/item/CS_URS_2023_02/311235151" TargetMode="External" /><Relationship Id="rId59" Type="http://schemas.openxmlformats.org/officeDocument/2006/relationships/hyperlink" Target="https://podminky.urs.cz/item/CS_URS_2023_02/311236321" TargetMode="External" /><Relationship Id="rId60" Type="http://schemas.openxmlformats.org/officeDocument/2006/relationships/hyperlink" Target="https://podminky.urs.cz/item/CS_URS_2023_02/311238935" TargetMode="External" /><Relationship Id="rId61" Type="http://schemas.openxmlformats.org/officeDocument/2006/relationships/hyperlink" Target="https://podminky.urs.cz/item/CS_URS_2023_02/311238937" TargetMode="External" /><Relationship Id="rId62" Type="http://schemas.openxmlformats.org/officeDocument/2006/relationships/hyperlink" Target="https://podminky.urs.cz/item/CS_URS_2023_02/311272031" TargetMode="External" /><Relationship Id="rId63" Type="http://schemas.openxmlformats.org/officeDocument/2006/relationships/hyperlink" Target="https://podminky.urs.cz/item/CS_URS_2023_02/311321411" TargetMode="External" /><Relationship Id="rId64" Type="http://schemas.openxmlformats.org/officeDocument/2006/relationships/hyperlink" Target="https://podminky.urs.cz/item/CS_URS_2023_02/311321611" TargetMode="External" /><Relationship Id="rId65" Type="http://schemas.openxmlformats.org/officeDocument/2006/relationships/hyperlink" Target="https://podminky.urs.cz/item/CS_URS_2023_02/311351121" TargetMode="External" /><Relationship Id="rId66" Type="http://schemas.openxmlformats.org/officeDocument/2006/relationships/hyperlink" Target="https://podminky.urs.cz/item/CS_URS_2023_02/311351122" TargetMode="External" /><Relationship Id="rId67" Type="http://schemas.openxmlformats.org/officeDocument/2006/relationships/hyperlink" Target="https://podminky.urs.cz/item/CS_URS_2023_02/311351611" TargetMode="External" /><Relationship Id="rId68" Type="http://schemas.openxmlformats.org/officeDocument/2006/relationships/hyperlink" Target="https://podminky.urs.cz/item/CS_URS_2023_02/311351612" TargetMode="External" /><Relationship Id="rId69" Type="http://schemas.openxmlformats.org/officeDocument/2006/relationships/hyperlink" Target="https://podminky.urs.cz/item/CS_URS_2023_02/311351911" TargetMode="External" /><Relationship Id="rId70" Type="http://schemas.openxmlformats.org/officeDocument/2006/relationships/hyperlink" Target="https://podminky.urs.cz/item/CS_URS_2023_02/311361821" TargetMode="External" /><Relationship Id="rId71" Type="http://schemas.openxmlformats.org/officeDocument/2006/relationships/hyperlink" Target="https://podminky.urs.cz/item/CS_URS_2023_02/317168011" TargetMode="External" /><Relationship Id="rId72" Type="http://schemas.openxmlformats.org/officeDocument/2006/relationships/hyperlink" Target="https://podminky.urs.cz/item/CS_URS_2023_02/317168012" TargetMode="External" /><Relationship Id="rId73" Type="http://schemas.openxmlformats.org/officeDocument/2006/relationships/hyperlink" Target="https://podminky.urs.cz/item/CS_URS_2023_02/317168013" TargetMode="External" /><Relationship Id="rId74" Type="http://schemas.openxmlformats.org/officeDocument/2006/relationships/hyperlink" Target="https://podminky.urs.cz/item/CS_URS_2023_02/317168051" TargetMode="External" /><Relationship Id="rId75" Type="http://schemas.openxmlformats.org/officeDocument/2006/relationships/hyperlink" Target="https://podminky.urs.cz/item/CS_URS_2023_02/317168052" TargetMode="External" /><Relationship Id="rId76" Type="http://schemas.openxmlformats.org/officeDocument/2006/relationships/hyperlink" Target="https://podminky.urs.cz/item/CS_URS_2023_02/317168053" TargetMode="External" /><Relationship Id="rId77" Type="http://schemas.openxmlformats.org/officeDocument/2006/relationships/hyperlink" Target="https://podminky.urs.cz/item/CS_URS_2023_02/317168054" TargetMode="External" /><Relationship Id="rId78" Type="http://schemas.openxmlformats.org/officeDocument/2006/relationships/hyperlink" Target="https://podminky.urs.cz/item/CS_URS_2023_02/317168056" TargetMode="External" /><Relationship Id="rId79" Type="http://schemas.openxmlformats.org/officeDocument/2006/relationships/hyperlink" Target="https://podminky.urs.cz/item/CS_URS_2023_02/317168057" TargetMode="External" /><Relationship Id="rId80" Type="http://schemas.openxmlformats.org/officeDocument/2006/relationships/hyperlink" Target="https://podminky.urs.cz/item/CS_URS_2023_02/317168058" TargetMode="External" /><Relationship Id="rId81" Type="http://schemas.openxmlformats.org/officeDocument/2006/relationships/hyperlink" Target="https://podminky.urs.cz/item/CS_URS_2023_02/317321411" TargetMode="External" /><Relationship Id="rId82" Type="http://schemas.openxmlformats.org/officeDocument/2006/relationships/hyperlink" Target="https://podminky.urs.cz/item/CS_URS_2023_02/317351107" TargetMode="External" /><Relationship Id="rId83" Type="http://schemas.openxmlformats.org/officeDocument/2006/relationships/hyperlink" Target="https://podminky.urs.cz/item/CS_URS_2023_02/317351108" TargetMode="External" /><Relationship Id="rId84" Type="http://schemas.openxmlformats.org/officeDocument/2006/relationships/hyperlink" Target="https://podminky.urs.cz/item/CS_URS_2023_02/317361821" TargetMode="External" /><Relationship Id="rId85" Type="http://schemas.openxmlformats.org/officeDocument/2006/relationships/hyperlink" Target="https://podminky.urs.cz/item/CS_URS_2023_02/317998110" TargetMode="External" /><Relationship Id="rId86" Type="http://schemas.openxmlformats.org/officeDocument/2006/relationships/hyperlink" Target="https://podminky.urs.cz/item/CS_URS_2023_02/317998111" TargetMode="External" /><Relationship Id="rId87" Type="http://schemas.openxmlformats.org/officeDocument/2006/relationships/hyperlink" Target="https://podminky.urs.cz/item/CS_URS_2023_02/330321410" TargetMode="External" /><Relationship Id="rId88" Type="http://schemas.openxmlformats.org/officeDocument/2006/relationships/hyperlink" Target="https://podminky.urs.cz/item/CS_URS_2023_02/331351121" TargetMode="External" /><Relationship Id="rId89" Type="http://schemas.openxmlformats.org/officeDocument/2006/relationships/hyperlink" Target="https://podminky.urs.cz/item/CS_URS_2023_02/331351122" TargetMode="External" /><Relationship Id="rId90" Type="http://schemas.openxmlformats.org/officeDocument/2006/relationships/hyperlink" Target="https://podminky.urs.cz/item/CS_URS_2023_02/331351911" TargetMode="External" /><Relationship Id="rId91" Type="http://schemas.openxmlformats.org/officeDocument/2006/relationships/hyperlink" Target="https://podminky.urs.cz/item/CS_URS_2023_02/331361821" TargetMode="External" /><Relationship Id="rId92" Type="http://schemas.openxmlformats.org/officeDocument/2006/relationships/hyperlink" Target="https://podminky.urs.cz/item/CS_URS_2023_02/342244201" TargetMode="External" /><Relationship Id="rId93" Type="http://schemas.openxmlformats.org/officeDocument/2006/relationships/hyperlink" Target="https://podminky.urs.cz/item/CS_URS_2023_02/342244211" TargetMode="External" /><Relationship Id="rId94" Type="http://schemas.openxmlformats.org/officeDocument/2006/relationships/hyperlink" Target="https://podminky.urs.cz/item/CS_URS_2023_02/342272225" TargetMode="External" /><Relationship Id="rId95" Type="http://schemas.openxmlformats.org/officeDocument/2006/relationships/hyperlink" Target="https://podminky.urs.cz/item/CS_URS_2023_02/342291131" TargetMode="External" /><Relationship Id="rId96" Type="http://schemas.openxmlformats.org/officeDocument/2006/relationships/hyperlink" Target="https://podminky.urs.cz/item/CS_URS_2023_02/346272226" TargetMode="External" /><Relationship Id="rId97" Type="http://schemas.openxmlformats.org/officeDocument/2006/relationships/hyperlink" Target="https://podminky.urs.cz/item/CS_URS_2023_02/346272236" TargetMode="External" /><Relationship Id="rId98" Type="http://schemas.openxmlformats.org/officeDocument/2006/relationships/hyperlink" Target="https://podminky.urs.cz/item/CS_URS_2023_02/346272256" TargetMode="External" /><Relationship Id="rId99" Type="http://schemas.openxmlformats.org/officeDocument/2006/relationships/hyperlink" Target="https://podminky.urs.cz/item/CS_URS_2023_02/346272266" TargetMode="External" /><Relationship Id="rId100" Type="http://schemas.openxmlformats.org/officeDocument/2006/relationships/hyperlink" Target="https://podminky.urs.cz/item/CS_URS_2023_02/411321616" TargetMode="External" /><Relationship Id="rId101" Type="http://schemas.openxmlformats.org/officeDocument/2006/relationships/hyperlink" Target="https://podminky.urs.cz/item/CS_URS_2023_02/411351011" TargetMode="External" /><Relationship Id="rId102" Type="http://schemas.openxmlformats.org/officeDocument/2006/relationships/hyperlink" Target="https://podminky.urs.cz/item/CS_URS_2023_02/411351012" TargetMode="External" /><Relationship Id="rId103" Type="http://schemas.openxmlformats.org/officeDocument/2006/relationships/hyperlink" Target="https://podminky.urs.cz/item/CS_URS_2023_02/411354313" TargetMode="External" /><Relationship Id="rId104" Type="http://schemas.openxmlformats.org/officeDocument/2006/relationships/hyperlink" Target="https://podminky.urs.cz/item/CS_URS_2023_02/411354314" TargetMode="External" /><Relationship Id="rId105" Type="http://schemas.openxmlformats.org/officeDocument/2006/relationships/hyperlink" Target="https://podminky.urs.cz/item/CS_URS_2023_02/411361821" TargetMode="External" /><Relationship Id="rId106" Type="http://schemas.openxmlformats.org/officeDocument/2006/relationships/hyperlink" Target="https://podminky.urs.cz/item/CS_URS_2023_02/411386621" TargetMode="External" /><Relationship Id="rId107" Type="http://schemas.openxmlformats.org/officeDocument/2006/relationships/hyperlink" Target="https://podminky.urs.cz/item/CS_URS_2023_02/417321515" TargetMode="External" /><Relationship Id="rId108" Type="http://schemas.openxmlformats.org/officeDocument/2006/relationships/hyperlink" Target="https://podminky.urs.cz/item/CS_URS_2023_02/417351115" TargetMode="External" /><Relationship Id="rId109" Type="http://schemas.openxmlformats.org/officeDocument/2006/relationships/hyperlink" Target="https://podminky.urs.cz/item/CS_URS_2023_02/417351116" TargetMode="External" /><Relationship Id="rId110" Type="http://schemas.openxmlformats.org/officeDocument/2006/relationships/hyperlink" Target="https://podminky.urs.cz/item/CS_URS_2023_02/417361821" TargetMode="External" /><Relationship Id="rId111" Type="http://schemas.openxmlformats.org/officeDocument/2006/relationships/hyperlink" Target="https://podminky.urs.cz/item/CS_URS_2023_02/430321616" TargetMode="External" /><Relationship Id="rId112" Type="http://schemas.openxmlformats.org/officeDocument/2006/relationships/hyperlink" Target="https://podminky.urs.cz/item/CS_URS_2023_02/430361821" TargetMode="External" /><Relationship Id="rId113" Type="http://schemas.openxmlformats.org/officeDocument/2006/relationships/hyperlink" Target="https://podminky.urs.cz/item/CS_URS_2023_02/431351125" TargetMode="External" /><Relationship Id="rId114" Type="http://schemas.openxmlformats.org/officeDocument/2006/relationships/hyperlink" Target="https://podminky.urs.cz/item/CS_URS_2023_02/431351126" TargetMode="External" /><Relationship Id="rId115" Type="http://schemas.openxmlformats.org/officeDocument/2006/relationships/hyperlink" Target="https://podminky.urs.cz/item/CS_URS_2023_02/434311115" TargetMode="External" /><Relationship Id="rId116" Type="http://schemas.openxmlformats.org/officeDocument/2006/relationships/hyperlink" Target="https://podminky.urs.cz/item/CS_URS_2023_02/434351141" TargetMode="External" /><Relationship Id="rId117" Type="http://schemas.openxmlformats.org/officeDocument/2006/relationships/hyperlink" Target="https://podminky.urs.cz/item/CS_URS_2023_02/434351142" TargetMode="External" /><Relationship Id="rId118" Type="http://schemas.openxmlformats.org/officeDocument/2006/relationships/hyperlink" Target="https://podminky.urs.cz/item/CS_URS_2023_02/434351145" TargetMode="External" /><Relationship Id="rId119" Type="http://schemas.openxmlformats.org/officeDocument/2006/relationships/hyperlink" Target="https://podminky.urs.cz/item/CS_URS_2023_02/434351146" TargetMode="External" /><Relationship Id="rId120" Type="http://schemas.openxmlformats.org/officeDocument/2006/relationships/hyperlink" Target="https://podminky.urs.cz/item/CS_URS_2023_02/564851011" TargetMode="External" /><Relationship Id="rId121" Type="http://schemas.openxmlformats.org/officeDocument/2006/relationships/hyperlink" Target="https://podminky.urs.cz/item/CS_URS_2023_02/596211210" TargetMode="External" /><Relationship Id="rId122" Type="http://schemas.openxmlformats.org/officeDocument/2006/relationships/hyperlink" Target="https://podminky.urs.cz/item/CS_URS_2023_02/611131302" TargetMode="External" /><Relationship Id="rId123" Type="http://schemas.openxmlformats.org/officeDocument/2006/relationships/hyperlink" Target="https://podminky.urs.cz/item/CS_URS_2023_02/611131306" TargetMode="External" /><Relationship Id="rId124" Type="http://schemas.openxmlformats.org/officeDocument/2006/relationships/hyperlink" Target="https://podminky.urs.cz/item/CS_URS_2023_02/611321315" TargetMode="External" /><Relationship Id="rId125" Type="http://schemas.openxmlformats.org/officeDocument/2006/relationships/hyperlink" Target="https://podminky.urs.cz/item/CS_URS_2023_02/611321341" TargetMode="External" /><Relationship Id="rId126" Type="http://schemas.openxmlformats.org/officeDocument/2006/relationships/hyperlink" Target="https://podminky.urs.cz/item/CS_URS_2023_02/612131302" TargetMode="External" /><Relationship Id="rId127" Type="http://schemas.openxmlformats.org/officeDocument/2006/relationships/hyperlink" Target="https://podminky.urs.cz/item/CS_URS_2023_02/612142001" TargetMode="External" /><Relationship Id="rId128" Type="http://schemas.openxmlformats.org/officeDocument/2006/relationships/hyperlink" Target="https://podminky.urs.cz/item/CS_URS_2023_02/612321341" TargetMode="External" /><Relationship Id="rId129" Type="http://schemas.openxmlformats.org/officeDocument/2006/relationships/hyperlink" Target="https://podminky.urs.cz/item/CS_URS_2023_02/612331111" TargetMode="External" /><Relationship Id="rId130" Type="http://schemas.openxmlformats.org/officeDocument/2006/relationships/hyperlink" Target="https://podminky.urs.cz/item/CS_URS_2023_02/612331121" TargetMode="External" /><Relationship Id="rId131" Type="http://schemas.openxmlformats.org/officeDocument/2006/relationships/hyperlink" Target="https://podminky.urs.cz/item/CS_URS_2023_02/621151031" TargetMode="External" /><Relationship Id="rId132" Type="http://schemas.openxmlformats.org/officeDocument/2006/relationships/hyperlink" Target="https://podminky.urs.cz/item/CS_URS_2023_02/621211061" TargetMode="External" /><Relationship Id="rId133" Type="http://schemas.openxmlformats.org/officeDocument/2006/relationships/hyperlink" Target="https://podminky.urs.cz/item/CS_URS_2023_02/621531012" TargetMode="External" /><Relationship Id="rId134" Type="http://schemas.openxmlformats.org/officeDocument/2006/relationships/hyperlink" Target="https://podminky.urs.cz/item/CS_URS_2023_02/622142001" TargetMode="External" /><Relationship Id="rId135" Type="http://schemas.openxmlformats.org/officeDocument/2006/relationships/hyperlink" Target="https://podminky.urs.cz/item/CS_URS_2023_02/622151031" TargetMode="External" /><Relationship Id="rId136" Type="http://schemas.openxmlformats.org/officeDocument/2006/relationships/hyperlink" Target="https://podminky.urs.cz/item/CS_URS_2023_02/622211031" TargetMode="External" /><Relationship Id="rId137" Type="http://schemas.openxmlformats.org/officeDocument/2006/relationships/hyperlink" Target="https://podminky.urs.cz/item/CS_URS_2023_02/622211041" TargetMode="External" /><Relationship Id="rId138" Type="http://schemas.openxmlformats.org/officeDocument/2006/relationships/hyperlink" Target="https://podminky.urs.cz/item/CS_URS_2023_02/622212001" TargetMode="External" /><Relationship Id="rId139" Type="http://schemas.openxmlformats.org/officeDocument/2006/relationships/hyperlink" Target="https://podminky.urs.cz/item/CS_URS_2023_02/622231121" TargetMode="External" /><Relationship Id="rId140" Type="http://schemas.openxmlformats.org/officeDocument/2006/relationships/hyperlink" Target="https://podminky.urs.cz/item/CS_URS_2023_02/622252001" TargetMode="External" /><Relationship Id="rId141" Type="http://schemas.openxmlformats.org/officeDocument/2006/relationships/hyperlink" Target="https://podminky.urs.cz/item/CS_URS_2023_02/622252002" TargetMode="External" /><Relationship Id="rId142" Type="http://schemas.openxmlformats.org/officeDocument/2006/relationships/hyperlink" Target="https://podminky.urs.cz/item/CS_URS_2023_02/622531012" TargetMode="External" /><Relationship Id="rId143" Type="http://schemas.openxmlformats.org/officeDocument/2006/relationships/hyperlink" Target="https://podminky.urs.cz/item/CS_URS_2023_02/631311116" TargetMode="External" /><Relationship Id="rId144" Type="http://schemas.openxmlformats.org/officeDocument/2006/relationships/hyperlink" Target="https://podminky.urs.cz/item/CS_URS_2023_02/631311126" TargetMode="External" /><Relationship Id="rId145" Type="http://schemas.openxmlformats.org/officeDocument/2006/relationships/hyperlink" Target="https://podminky.urs.cz/item/CS_URS_2023_02/631319173" TargetMode="External" /><Relationship Id="rId146" Type="http://schemas.openxmlformats.org/officeDocument/2006/relationships/hyperlink" Target="https://podminky.urs.cz/item/CS_URS_2023_02/631362021" TargetMode="External" /><Relationship Id="rId147" Type="http://schemas.openxmlformats.org/officeDocument/2006/relationships/hyperlink" Target="https://podminky.urs.cz/item/CS_URS_2023_02/632451234" TargetMode="External" /><Relationship Id="rId148" Type="http://schemas.openxmlformats.org/officeDocument/2006/relationships/hyperlink" Target="https://podminky.urs.cz/item/CS_URS_2023_02/632451292" TargetMode="External" /><Relationship Id="rId149" Type="http://schemas.openxmlformats.org/officeDocument/2006/relationships/hyperlink" Target="https://podminky.urs.cz/item/CS_URS_2023_02/632451456" TargetMode="External" /><Relationship Id="rId150" Type="http://schemas.openxmlformats.org/officeDocument/2006/relationships/hyperlink" Target="https://podminky.urs.cz/item/CS_URS_2023_02/919726122" TargetMode="External" /><Relationship Id="rId151" Type="http://schemas.openxmlformats.org/officeDocument/2006/relationships/hyperlink" Target="https://podminky.urs.cz/item/CS_URS_2023_02/941111121" TargetMode="External" /><Relationship Id="rId152" Type="http://schemas.openxmlformats.org/officeDocument/2006/relationships/hyperlink" Target="https://podminky.urs.cz/item/CS_URS_2023_02/941111221" TargetMode="External" /><Relationship Id="rId153" Type="http://schemas.openxmlformats.org/officeDocument/2006/relationships/hyperlink" Target="https://podminky.urs.cz/item/CS_URS_2023_02/941111821" TargetMode="External" /><Relationship Id="rId154" Type="http://schemas.openxmlformats.org/officeDocument/2006/relationships/hyperlink" Target="https://podminky.urs.cz/item/CS_URS_2023_02/944611111" TargetMode="External" /><Relationship Id="rId155" Type="http://schemas.openxmlformats.org/officeDocument/2006/relationships/hyperlink" Target="https://podminky.urs.cz/item/CS_URS_2023_02/944611211" TargetMode="External" /><Relationship Id="rId156" Type="http://schemas.openxmlformats.org/officeDocument/2006/relationships/hyperlink" Target="https://podminky.urs.cz/item/CS_URS_2023_02/944611811" TargetMode="External" /><Relationship Id="rId157" Type="http://schemas.openxmlformats.org/officeDocument/2006/relationships/hyperlink" Target="https://podminky.urs.cz/item/CS_URS_2023_02/944711111" TargetMode="External" /><Relationship Id="rId158" Type="http://schemas.openxmlformats.org/officeDocument/2006/relationships/hyperlink" Target="https://podminky.urs.cz/item/CS_URS_2023_02/944711211" TargetMode="External" /><Relationship Id="rId159" Type="http://schemas.openxmlformats.org/officeDocument/2006/relationships/hyperlink" Target="https://podminky.urs.cz/item/CS_URS_2023_02/944711811" TargetMode="External" /><Relationship Id="rId160" Type="http://schemas.openxmlformats.org/officeDocument/2006/relationships/hyperlink" Target="https://podminky.urs.cz/item/CS_URS_2023_02/949101111" TargetMode="External" /><Relationship Id="rId161" Type="http://schemas.openxmlformats.org/officeDocument/2006/relationships/hyperlink" Target="https://podminky.urs.cz/item/CS_URS_2023_02/949101112" TargetMode="External" /><Relationship Id="rId162" Type="http://schemas.openxmlformats.org/officeDocument/2006/relationships/hyperlink" Target="https://podminky.urs.cz/item/CS_URS_2023_02/952901111" TargetMode="External" /><Relationship Id="rId163" Type="http://schemas.openxmlformats.org/officeDocument/2006/relationships/hyperlink" Target="https://podminky.urs.cz/item/CS_URS_2023_02/953312125" TargetMode="External" /><Relationship Id="rId164" Type="http://schemas.openxmlformats.org/officeDocument/2006/relationships/hyperlink" Target="https://podminky.urs.cz/item/CS_URS_2023_02/953943113" TargetMode="External" /><Relationship Id="rId165" Type="http://schemas.openxmlformats.org/officeDocument/2006/relationships/hyperlink" Target="https://podminky.urs.cz/item/CS_URS_2023_02/985331211" TargetMode="External" /><Relationship Id="rId166" Type="http://schemas.openxmlformats.org/officeDocument/2006/relationships/hyperlink" Target="https://podminky.urs.cz/item/CS_URS_2023_02/993111111" TargetMode="External" /><Relationship Id="rId167" Type="http://schemas.openxmlformats.org/officeDocument/2006/relationships/hyperlink" Target="https://podminky.urs.cz/item/CS_URS_2023_02/993111119" TargetMode="External" /><Relationship Id="rId168" Type="http://schemas.openxmlformats.org/officeDocument/2006/relationships/hyperlink" Target="https://podminky.urs.cz/item/CS_URS_2023_02/998011002" TargetMode="External" /><Relationship Id="rId169" Type="http://schemas.openxmlformats.org/officeDocument/2006/relationships/hyperlink" Target="https://podminky.urs.cz/item/CS_URS_2023_02/711111011" TargetMode="External" /><Relationship Id="rId170" Type="http://schemas.openxmlformats.org/officeDocument/2006/relationships/hyperlink" Target="https://podminky.urs.cz/item/CS_URS_2023_02/711112011" TargetMode="External" /><Relationship Id="rId171" Type="http://schemas.openxmlformats.org/officeDocument/2006/relationships/hyperlink" Target="https://podminky.urs.cz/item/CS_URS_2023_02/711132111" TargetMode="External" /><Relationship Id="rId172" Type="http://schemas.openxmlformats.org/officeDocument/2006/relationships/hyperlink" Target="https://podminky.urs.cz/item/CS_URS_2023_02/711141559" TargetMode="External" /><Relationship Id="rId173" Type="http://schemas.openxmlformats.org/officeDocument/2006/relationships/hyperlink" Target="https://podminky.urs.cz/item/CS_URS_2023_02/711142559" TargetMode="External" /><Relationship Id="rId174" Type="http://schemas.openxmlformats.org/officeDocument/2006/relationships/hyperlink" Target="https://podminky.urs.cz/item/CS_URS_2023_02/711161212" TargetMode="External" /><Relationship Id="rId175" Type="http://schemas.openxmlformats.org/officeDocument/2006/relationships/hyperlink" Target="https://podminky.urs.cz/item/CS_URS_2023_02/711161222" TargetMode="External" /><Relationship Id="rId176" Type="http://schemas.openxmlformats.org/officeDocument/2006/relationships/hyperlink" Target="https://podminky.urs.cz/item/CS_URS_2023_02/711161384" TargetMode="External" /><Relationship Id="rId177" Type="http://schemas.openxmlformats.org/officeDocument/2006/relationships/hyperlink" Target="https://podminky.urs.cz/item/CS_URS_2023_02/711192101" TargetMode="External" /><Relationship Id="rId178" Type="http://schemas.openxmlformats.org/officeDocument/2006/relationships/hyperlink" Target="https://podminky.urs.cz/item/CS_URS_2023_02/711491272" TargetMode="External" /><Relationship Id="rId179" Type="http://schemas.openxmlformats.org/officeDocument/2006/relationships/hyperlink" Target="https://podminky.urs.cz/item/CS_URS_2023_02/998711202" TargetMode="External" /><Relationship Id="rId180" Type="http://schemas.openxmlformats.org/officeDocument/2006/relationships/hyperlink" Target="https://podminky.urs.cz/item/CS_URS_2023_02/712311111" TargetMode="External" /><Relationship Id="rId181" Type="http://schemas.openxmlformats.org/officeDocument/2006/relationships/hyperlink" Target="https://podminky.urs.cz/item/CS_URS_2023_02/712341559" TargetMode="External" /><Relationship Id="rId182" Type="http://schemas.openxmlformats.org/officeDocument/2006/relationships/hyperlink" Target="https://podminky.urs.cz/item/CS_URS_2023_02/712341715" TargetMode="External" /><Relationship Id="rId183" Type="http://schemas.openxmlformats.org/officeDocument/2006/relationships/hyperlink" Target="https://podminky.urs.cz/item/CS_URS_2023_02/712391172" TargetMode="External" /><Relationship Id="rId184" Type="http://schemas.openxmlformats.org/officeDocument/2006/relationships/hyperlink" Target="https://podminky.urs.cz/item/CS_URS_2023_02/712771221" TargetMode="External" /><Relationship Id="rId185" Type="http://schemas.openxmlformats.org/officeDocument/2006/relationships/hyperlink" Target="https://podminky.urs.cz/item/CS_URS_2023_02/712771271" TargetMode="External" /><Relationship Id="rId186" Type="http://schemas.openxmlformats.org/officeDocument/2006/relationships/hyperlink" Target="https://podminky.urs.cz/item/CS_URS_2023_02/712771411" TargetMode="External" /><Relationship Id="rId187" Type="http://schemas.openxmlformats.org/officeDocument/2006/relationships/hyperlink" Target="https://podminky.urs.cz/item/CS_URS_2023_02/712771501" TargetMode="External" /><Relationship Id="rId188" Type="http://schemas.openxmlformats.org/officeDocument/2006/relationships/hyperlink" Target="https://podminky.urs.cz/item/CS_URS_2023_02/712771601" TargetMode="External" /><Relationship Id="rId189" Type="http://schemas.openxmlformats.org/officeDocument/2006/relationships/hyperlink" Target="https://podminky.urs.cz/item/CS_URS_2023_02/712771611" TargetMode="External" /><Relationship Id="rId190" Type="http://schemas.openxmlformats.org/officeDocument/2006/relationships/hyperlink" Target="https://podminky.urs.cz/item/CS_URS_2023_02/712998004" TargetMode="External" /><Relationship Id="rId191" Type="http://schemas.openxmlformats.org/officeDocument/2006/relationships/hyperlink" Target="https://podminky.urs.cz/item/CS_URS_2023_02/712998106" TargetMode="External" /><Relationship Id="rId192" Type="http://schemas.openxmlformats.org/officeDocument/2006/relationships/hyperlink" Target="https://podminky.urs.cz/item/CS_URS_2023_02/712998202" TargetMode="External" /><Relationship Id="rId193" Type="http://schemas.openxmlformats.org/officeDocument/2006/relationships/hyperlink" Target="https://podminky.urs.cz/item/CS_URS_2023_02/998712202" TargetMode="External" /><Relationship Id="rId194" Type="http://schemas.openxmlformats.org/officeDocument/2006/relationships/hyperlink" Target="https://podminky.urs.cz/item/CS_URS_2023_02/713121111" TargetMode="External" /><Relationship Id="rId195" Type="http://schemas.openxmlformats.org/officeDocument/2006/relationships/hyperlink" Target="https://podminky.urs.cz/item/CS_URS_2023_02/713121211" TargetMode="External" /><Relationship Id="rId196" Type="http://schemas.openxmlformats.org/officeDocument/2006/relationships/hyperlink" Target="https://podminky.urs.cz/item/CS_URS_2023_02/713131141" TargetMode="External" /><Relationship Id="rId197" Type="http://schemas.openxmlformats.org/officeDocument/2006/relationships/hyperlink" Target="https://podminky.urs.cz/item/CS_URS_2023_02/713131241" TargetMode="External" /><Relationship Id="rId198" Type="http://schemas.openxmlformats.org/officeDocument/2006/relationships/hyperlink" Target="https://podminky.urs.cz/item/CS_URS_2023_02/713141151" TargetMode="External" /><Relationship Id="rId199" Type="http://schemas.openxmlformats.org/officeDocument/2006/relationships/hyperlink" Target="https://podminky.urs.cz/item/CS_URS_2023_02/713141152" TargetMode="External" /><Relationship Id="rId200" Type="http://schemas.openxmlformats.org/officeDocument/2006/relationships/hyperlink" Target="https://podminky.urs.cz/item/CS_URS_2023_02/998713202" TargetMode="External" /><Relationship Id="rId201" Type="http://schemas.openxmlformats.org/officeDocument/2006/relationships/hyperlink" Target="https://podminky.urs.cz/item/CS_URS_2023_02/714451011" TargetMode="External" /><Relationship Id="rId202" Type="http://schemas.openxmlformats.org/officeDocument/2006/relationships/hyperlink" Target="https://podminky.urs.cz/item/CS_URS_2023_02/998714202" TargetMode="External" /><Relationship Id="rId203" Type="http://schemas.openxmlformats.org/officeDocument/2006/relationships/hyperlink" Target="https://podminky.urs.cz/item/CS_URS_2023_02/721239114" TargetMode="External" /><Relationship Id="rId204" Type="http://schemas.openxmlformats.org/officeDocument/2006/relationships/hyperlink" Target="https://podminky.urs.cz/item/CS_URS_2023_02/998721202" TargetMode="External" /><Relationship Id="rId205" Type="http://schemas.openxmlformats.org/officeDocument/2006/relationships/hyperlink" Target="https://podminky.urs.cz/item/CS_URS_2023_02/998762202" TargetMode="External" /><Relationship Id="rId206" Type="http://schemas.openxmlformats.org/officeDocument/2006/relationships/hyperlink" Target="https://podminky.urs.cz/item/CS_URS_2023_02/763111360" TargetMode="External" /><Relationship Id="rId207" Type="http://schemas.openxmlformats.org/officeDocument/2006/relationships/hyperlink" Target="https://podminky.urs.cz/item/CS_URS_2023_02/763111362" TargetMode="External" /><Relationship Id="rId208" Type="http://schemas.openxmlformats.org/officeDocument/2006/relationships/hyperlink" Target="https://podminky.urs.cz/item/CS_URS_2023_02/763112318" TargetMode="External" /><Relationship Id="rId209" Type="http://schemas.openxmlformats.org/officeDocument/2006/relationships/hyperlink" Target="https://podminky.urs.cz/item/CS_URS_2023_02/763131411" TargetMode="External" /><Relationship Id="rId210" Type="http://schemas.openxmlformats.org/officeDocument/2006/relationships/hyperlink" Target="https://podminky.urs.cz/item/CS_URS_2023_02/763131451" TargetMode="External" /><Relationship Id="rId211" Type="http://schemas.openxmlformats.org/officeDocument/2006/relationships/hyperlink" Target="https://podminky.urs.cz/item/CS_URS_2023_02/763164532" TargetMode="External" /><Relationship Id="rId212" Type="http://schemas.openxmlformats.org/officeDocument/2006/relationships/hyperlink" Target="https://podminky.urs.cz/item/CS_URS_2023_02/763164636" TargetMode="External" /><Relationship Id="rId213" Type="http://schemas.openxmlformats.org/officeDocument/2006/relationships/hyperlink" Target="https://podminky.urs.cz/item/CS_URS_2023_02/763172322" TargetMode="External" /><Relationship Id="rId214" Type="http://schemas.openxmlformats.org/officeDocument/2006/relationships/hyperlink" Target="https://podminky.urs.cz/item/CS_URS_2023_02/998763402" TargetMode="External" /><Relationship Id="rId215" Type="http://schemas.openxmlformats.org/officeDocument/2006/relationships/hyperlink" Target="https://podminky.urs.cz/item/CS_URS_2023_02/764011620" TargetMode="External" /><Relationship Id="rId216" Type="http://schemas.openxmlformats.org/officeDocument/2006/relationships/hyperlink" Target="https://podminky.urs.cz/item/CS_URS_2023_02/764216602" TargetMode="External" /><Relationship Id="rId217" Type="http://schemas.openxmlformats.org/officeDocument/2006/relationships/hyperlink" Target="https://podminky.urs.cz/item/CS_URS_2023_02/764216604" TargetMode="External" /><Relationship Id="rId218" Type="http://schemas.openxmlformats.org/officeDocument/2006/relationships/hyperlink" Target="https://podminky.urs.cz/item/CS_URS_2023_02/764218611" TargetMode="External" /><Relationship Id="rId219" Type="http://schemas.openxmlformats.org/officeDocument/2006/relationships/hyperlink" Target="https://podminky.urs.cz/item/CS_URS_2023_02/764518623" TargetMode="External" /><Relationship Id="rId220" Type="http://schemas.openxmlformats.org/officeDocument/2006/relationships/hyperlink" Target="https://podminky.urs.cz/item/CS_URS_2023_02/998764202" TargetMode="External" /><Relationship Id="rId221" Type="http://schemas.openxmlformats.org/officeDocument/2006/relationships/hyperlink" Target="https://podminky.urs.cz/item/CS_URS_2023_02/771111011" TargetMode="External" /><Relationship Id="rId222" Type="http://schemas.openxmlformats.org/officeDocument/2006/relationships/hyperlink" Target="https://podminky.urs.cz/item/CS_URS_2023_02/771121011" TargetMode="External" /><Relationship Id="rId223" Type="http://schemas.openxmlformats.org/officeDocument/2006/relationships/hyperlink" Target="https://podminky.urs.cz/item/CS_URS_2023_02/771161011" TargetMode="External" /><Relationship Id="rId224" Type="http://schemas.openxmlformats.org/officeDocument/2006/relationships/hyperlink" Target="https://podminky.urs.cz/item/CS_URS_2023_02/771161021" TargetMode="External" /><Relationship Id="rId225" Type="http://schemas.openxmlformats.org/officeDocument/2006/relationships/hyperlink" Target="https://podminky.urs.cz/item/CS_URS_2023_02/771274313" TargetMode="External" /><Relationship Id="rId226" Type="http://schemas.openxmlformats.org/officeDocument/2006/relationships/hyperlink" Target="https://podminky.urs.cz/item/CS_URS_2023_02/771274332" TargetMode="External" /><Relationship Id="rId227" Type="http://schemas.openxmlformats.org/officeDocument/2006/relationships/hyperlink" Target="https://podminky.urs.cz/item/CS_URS_2023_02/771574419" TargetMode="External" /><Relationship Id="rId228" Type="http://schemas.openxmlformats.org/officeDocument/2006/relationships/hyperlink" Target="https://podminky.urs.cz/item/CS_URS_2023_02/998771202" TargetMode="External" /><Relationship Id="rId229" Type="http://schemas.openxmlformats.org/officeDocument/2006/relationships/hyperlink" Target="https://podminky.urs.cz/item/CS_URS_2023_02/772231312" TargetMode="External" /><Relationship Id="rId230" Type="http://schemas.openxmlformats.org/officeDocument/2006/relationships/hyperlink" Target="https://podminky.urs.cz/item/CS_URS_2023_02/772231423" TargetMode="External" /><Relationship Id="rId231" Type="http://schemas.openxmlformats.org/officeDocument/2006/relationships/hyperlink" Target="https://podminky.urs.cz/item/CS_URS_2023_02/772421133" TargetMode="External" /><Relationship Id="rId232" Type="http://schemas.openxmlformats.org/officeDocument/2006/relationships/hyperlink" Target="https://podminky.urs.cz/item/CS_URS_2023_02/772422133" TargetMode="External" /><Relationship Id="rId233" Type="http://schemas.openxmlformats.org/officeDocument/2006/relationships/hyperlink" Target="https://podminky.urs.cz/item/CS_URS_2023_02/772521240" TargetMode="External" /><Relationship Id="rId234" Type="http://schemas.openxmlformats.org/officeDocument/2006/relationships/hyperlink" Target="https://podminky.urs.cz/item/CS_URS_2023_02/772991111" TargetMode="External" /><Relationship Id="rId235" Type="http://schemas.openxmlformats.org/officeDocument/2006/relationships/hyperlink" Target="https://podminky.urs.cz/item/CS_URS_2023_02/772991411" TargetMode="External" /><Relationship Id="rId236" Type="http://schemas.openxmlformats.org/officeDocument/2006/relationships/hyperlink" Target="https://podminky.urs.cz/item/CS_URS_2023_02/772991422" TargetMode="External" /><Relationship Id="rId237" Type="http://schemas.openxmlformats.org/officeDocument/2006/relationships/hyperlink" Target="https://podminky.urs.cz/item/CS_URS_2023_02/998772202" TargetMode="External" /><Relationship Id="rId238" Type="http://schemas.openxmlformats.org/officeDocument/2006/relationships/hyperlink" Target="https://podminky.urs.cz/item/CS_URS_2023_02/775111112" TargetMode="External" /><Relationship Id="rId239" Type="http://schemas.openxmlformats.org/officeDocument/2006/relationships/hyperlink" Target="https://podminky.urs.cz/item/CS_URS_2023_02/775111311" TargetMode="External" /><Relationship Id="rId240" Type="http://schemas.openxmlformats.org/officeDocument/2006/relationships/hyperlink" Target="https://podminky.urs.cz/item/CS_URS_2023_02/775541161" TargetMode="External" /><Relationship Id="rId241" Type="http://schemas.openxmlformats.org/officeDocument/2006/relationships/hyperlink" Target="https://podminky.urs.cz/item/CS_URS_2023_02/775591191" TargetMode="External" /><Relationship Id="rId242" Type="http://schemas.openxmlformats.org/officeDocument/2006/relationships/hyperlink" Target="https://podminky.urs.cz/item/CS_URS_2023_02/998775202" TargetMode="External" /><Relationship Id="rId243" Type="http://schemas.openxmlformats.org/officeDocument/2006/relationships/hyperlink" Target="https://podminky.urs.cz/item/CS_URS_2023_02/781121011" TargetMode="External" /><Relationship Id="rId244" Type="http://schemas.openxmlformats.org/officeDocument/2006/relationships/hyperlink" Target="https://podminky.urs.cz/item/CS_URS_2023_02/781474118" TargetMode="External" /><Relationship Id="rId245" Type="http://schemas.openxmlformats.org/officeDocument/2006/relationships/hyperlink" Target="https://podminky.urs.cz/item/CS_URS_2023_02/781492211" TargetMode="External" /><Relationship Id="rId246" Type="http://schemas.openxmlformats.org/officeDocument/2006/relationships/hyperlink" Target="https://podminky.urs.cz/item/CS_URS_2023_02/781492251" TargetMode="External" /><Relationship Id="rId247" Type="http://schemas.openxmlformats.org/officeDocument/2006/relationships/hyperlink" Target="https://podminky.urs.cz/item/CS_URS_2023_02/781495115" TargetMode="External" /><Relationship Id="rId248" Type="http://schemas.openxmlformats.org/officeDocument/2006/relationships/hyperlink" Target="https://podminky.urs.cz/item/CS_URS_2023_02/998781202" TargetMode="External" /><Relationship Id="rId249" Type="http://schemas.openxmlformats.org/officeDocument/2006/relationships/hyperlink" Target="https://podminky.urs.cz/item/CS_URS_2023_02/783823135" TargetMode="External" /><Relationship Id="rId250" Type="http://schemas.openxmlformats.org/officeDocument/2006/relationships/hyperlink" Target="https://podminky.urs.cz/item/CS_URS_2023_02/783826615" TargetMode="External" /><Relationship Id="rId251" Type="http://schemas.openxmlformats.org/officeDocument/2006/relationships/hyperlink" Target="https://podminky.urs.cz/item/CS_URS_2023_02/783827125" TargetMode="External" /><Relationship Id="rId252" Type="http://schemas.openxmlformats.org/officeDocument/2006/relationships/hyperlink" Target="https://podminky.urs.cz/item/CS_URS_2023_02/783846523" TargetMode="External" /><Relationship Id="rId253" Type="http://schemas.openxmlformats.org/officeDocument/2006/relationships/hyperlink" Target="https://podminky.urs.cz/item/CS_URS_2023_02/783901453" TargetMode="External" /><Relationship Id="rId254" Type="http://schemas.openxmlformats.org/officeDocument/2006/relationships/hyperlink" Target="https://podminky.urs.cz/item/CS_URS_2023_02/783943161" TargetMode="External" /><Relationship Id="rId255" Type="http://schemas.openxmlformats.org/officeDocument/2006/relationships/hyperlink" Target="https://podminky.urs.cz/item/CS_URS_2023_02/783947161" TargetMode="External" /><Relationship Id="rId256" Type="http://schemas.openxmlformats.org/officeDocument/2006/relationships/hyperlink" Target="https://podminky.urs.cz/item/CS_URS_2023_02/784111011" TargetMode="External" /><Relationship Id="rId257" Type="http://schemas.openxmlformats.org/officeDocument/2006/relationships/hyperlink" Target="https://podminky.urs.cz/item/CS_URS_2023_02/784181101" TargetMode="External" /><Relationship Id="rId258" Type="http://schemas.openxmlformats.org/officeDocument/2006/relationships/hyperlink" Target="https://podminky.urs.cz/item/CS_URS_2023_02/784211101" TargetMode="External" /><Relationship Id="rId25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3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213311113" TargetMode="External" /><Relationship Id="rId7" Type="http://schemas.openxmlformats.org/officeDocument/2006/relationships/hyperlink" Target="https://podminky.urs.cz/item/CS_URS_2023_02/382122123" TargetMode="External" /><Relationship Id="rId8" Type="http://schemas.openxmlformats.org/officeDocument/2006/relationships/hyperlink" Target="https://podminky.urs.cz/item/CS_URS_2023_02/382122313" TargetMode="External" /><Relationship Id="rId9" Type="http://schemas.openxmlformats.org/officeDocument/2006/relationships/hyperlink" Target="https://podminky.urs.cz/item/CS_URS_2023_02/998011002" TargetMode="External" /><Relationship Id="rId10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32251252" TargetMode="External" /><Relationship Id="rId3" Type="http://schemas.openxmlformats.org/officeDocument/2006/relationships/hyperlink" Target="https://podminky.urs.cz/item/CS_URS_2023_02/162751117" TargetMode="External" /><Relationship Id="rId4" Type="http://schemas.openxmlformats.org/officeDocument/2006/relationships/hyperlink" Target="https://podminky.urs.cz/item/CS_URS_2023_02/162751119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13311113" TargetMode="External" /><Relationship Id="rId7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4321311" TargetMode="External" /><Relationship Id="rId7" Type="http://schemas.openxmlformats.org/officeDocument/2006/relationships/hyperlink" Target="https://podminky.urs.cz/item/CS_URS_2023_02/274321511" TargetMode="External" /><Relationship Id="rId8" Type="http://schemas.openxmlformats.org/officeDocument/2006/relationships/hyperlink" Target="https://podminky.urs.cz/item/CS_URS_2023_02/274361821" TargetMode="External" /><Relationship Id="rId9" Type="http://schemas.openxmlformats.org/officeDocument/2006/relationships/hyperlink" Target="https://podminky.urs.cz/item/CS_URS_2023_02/311321814" TargetMode="External" /><Relationship Id="rId10" Type="http://schemas.openxmlformats.org/officeDocument/2006/relationships/hyperlink" Target="https://podminky.urs.cz/item/CS_URS_2023_02/311351121" TargetMode="External" /><Relationship Id="rId11" Type="http://schemas.openxmlformats.org/officeDocument/2006/relationships/hyperlink" Target="https://podminky.urs.cz/item/CS_URS_2023_02/311351122" TargetMode="External" /><Relationship Id="rId12" Type="http://schemas.openxmlformats.org/officeDocument/2006/relationships/hyperlink" Target="https://podminky.urs.cz/item/CS_URS_2023_02/311351411" TargetMode="External" /><Relationship Id="rId13" Type="http://schemas.openxmlformats.org/officeDocument/2006/relationships/hyperlink" Target="https://podminky.urs.cz/item/CS_URS_2023_02/311351412" TargetMode="External" /><Relationship Id="rId14" Type="http://schemas.openxmlformats.org/officeDocument/2006/relationships/hyperlink" Target="https://podminky.urs.cz/item/CS_URS_2023_02/311351911" TargetMode="External" /><Relationship Id="rId15" Type="http://schemas.openxmlformats.org/officeDocument/2006/relationships/hyperlink" Target="https://podminky.urs.cz/item/CS_URS_2023_02/311361821" TargetMode="External" /><Relationship Id="rId16" Type="http://schemas.openxmlformats.org/officeDocument/2006/relationships/hyperlink" Target="https://podminky.urs.cz/item/CS_URS_2023_02/434311115" TargetMode="External" /><Relationship Id="rId17" Type="http://schemas.openxmlformats.org/officeDocument/2006/relationships/hyperlink" Target="https://podminky.urs.cz/item/CS_URS_2023_02/434351141" TargetMode="External" /><Relationship Id="rId18" Type="http://schemas.openxmlformats.org/officeDocument/2006/relationships/hyperlink" Target="https://podminky.urs.cz/item/CS_URS_2023_02/434351142" TargetMode="External" /><Relationship Id="rId19" Type="http://schemas.openxmlformats.org/officeDocument/2006/relationships/hyperlink" Target="https://podminky.urs.cz/item/CS_URS_2023_02/998153131" TargetMode="External" /><Relationship Id="rId20" Type="http://schemas.openxmlformats.org/officeDocument/2006/relationships/hyperlink" Target="https://podminky.urs.cz/item/CS_URS_2023_02/711112001" TargetMode="External" /><Relationship Id="rId21" Type="http://schemas.openxmlformats.org/officeDocument/2006/relationships/hyperlink" Target="https://podminky.urs.cz/item/CS_URS_2023_02/711112011" TargetMode="External" /><Relationship Id="rId22" Type="http://schemas.openxmlformats.org/officeDocument/2006/relationships/hyperlink" Target="https://podminky.urs.cz/item/CS_URS_2023_02/998711202" TargetMode="External" /><Relationship Id="rId23" Type="http://schemas.openxmlformats.org/officeDocument/2006/relationships/hyperlink" Target="https://podminky.urs.cz/item/CS_URS_2023_02/772231312" TargetMode="External" /><Relationship Id="rId24" Type="http://schemas.openxmlformats.org/officeDocument/2006/relationships/hyperlink" Target="https://podminky.urs.cz/item/CS_URS_2023_02/772231423" TargetMode="External" /><Relationship Id="rId25" Type="http://schemas.openxmlformats.org/officeDocument/2006/relationships/hyperlink" Target="https://podminky.urs.cz/item/CS_URS_2023_02/772991111" TargetMode="External" /><Relationship Id="rId26" Type="http://schemas.openxmlformats.org/officeDocument/2006/relationships/hyperlink" Target="https://podminky.urs.cz/item/CS_URS_2023_02/772991411" TargetMode="External" /><Relationship Id="rId27" Type="http://schemas.openxmlformats.org/officeDocument/2006/relationships/hyperlink" Target="https://podminky.urs.cz/item/CS_URS_2023_02/772991422" TargetMode="External" /><Relationship Id="rId28" Type="http://schemas.openxmlformats.org/officeDocument/2006/relationships/hyperlink" Target="https://podminky.urs.cz/item/CS_URS_2023_02/998772202" TargetMode="External" /><Relationship Id="rId29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2751117" TargetMode="External" /><Relationship Id="rId2" Type="http://schemas.openxmlformats.org/officeDocument/2006/relationships/hyperlink" Target="https://podminky.urs.cz/item/CS_URS_2023_02/162751119" TargetMode="External" /><Relationship Id="rId3" Type="http://schemas.openxmlformats.org/officeDocument/2006/relationships/hyperlink" Target="https://podminky.urs.cz/item/CS_URS_2023_02/167151101" TargetMode="External" /><Relationship Id="rId4" Type="http://schemas.openxmlformats.org/officeDocument/2006/relationships/hyperlink" Target="https://podminky.urs.cz/item/CS_URS_2023_02/181111121" TargetMode="External" /><Relationship Id="rId5" Type="http://schemas.openxmlformats.org/officeDocument/2006/relationships/hyperlink" Target="https://podminky.urs.cz/item/CS_URS_2023_02/181311105" TargetMode="External" /><Relationship Id="rId6" Type="http://schemas.openxmlformats.org/officeDocument/2006/relationships/hyperlink" Target="https://podminky.urs.cz/item/CS_URS_2023_02/181311107" TargetMode="External" /><Relationship Id="rId7" Type="http://schemas.openxmlformats.org/officeDocument/2006/relationships/hyperlink" Target="https://podminky.urs.cz/item/CS_URS_2023_02/183101214" TargetMode="External" /><Relationship Id="rId8" Type="http://schemas.openxmlformats.org/officeDocument/2006/relationships/hyperlink" Target="https://podminky.urs.cz/item/CS_URS_2023_02/183101221" TargetMode="External" /><Relationship Id="rId9" Type="http://schemas.openxmlformats.org/officeDocument/2006/relationships/hyperlink" Target="https://podminky.urs.cz/item/CS_URS_2023_02/183211312" TargetMode="External" /><Relationship Id="rId10" Type="http://schemas.openxmlformats.org/officeDocument/2006/relationships/hyperlink" Target="https://podminky.urs.cz/item/CS_URS_2023_02/183211313" TargetMode="External" /><Relationship Id="rId11" Type="http://schemas.openxmlformats.org/officeDocument/2006/relationships/hyperlink" Target="https://podminky.urs.cz/item/CS_URS_2023_02/183402121" TargetMode="External" /><Relationship Id="rId12" Type="http://schemas.openxmlformats.org/officeDocument/2006/relationships/hyperlink" Target="https://podminky.urs.cz/item/CS_URS_2023_02/184102112" TargetMode="External" /><Relationship Id="rId13" Type="http://schemas.openxmlformats.org/officeDocument/2006/relationships/hyperlink" Target="https://podminky.urs.cz/item/CS_URS_2023_02/184201112" TargetMode="External" /><Relationship Id="rId14" Type="http://schemas.openxmlformats.org/officeDocument/2006/relationships/hyperlink" Target="https://podminky.urs.cz/item/CS_URS_2023_02/184215132" TargetMode="External" /><Relationship Id="rId15" Type="http://schemas.openxmlformats.org/officeDocument/2006/relationships/hyperlink" Target="https://podminky.urs.cz/item/CS_URS_2023_02/184215411" TargetMode="External" /><Relationship Id="rId16" Type="http://schemas.openxmlformats.org/officeDocument/2006/relationships/hyperlink" Target="https://podminky.urs.cz/item/CS_URS_2023_02/184813511" TargetMode="External" /><Relationship Id="rId17" Type="http://schemas.openxmlformats.org/officeDocument/2006/relationships/hyperlink" Target="https://podminky.urs.cz/item/CS_URS_2023_02/184852321" TargetMode="External" /><Relationship Id="rId18" Type="http://schemas.openxmlformats.org/officeDocument/2006/relationships/hyperlink" Target="https://podminky.urs.cz/item/CS_URS_2023_02/184911151" TargetMode="External" /><Relationship Id="rId19" Type="http://schemas.openxmlformats.org/officeDocument/2006/relationships/hyperlink" Target="https://podminky.urs.cz/item/CS_URS_2023_02/184911421" TargetMode="External" /><Relationship Id="rId20" Type="http://schemas.openxmlformats.org/officeDocument/2006/relationships/hyperlink" Target="https://podminky.urs.cz/item/CS_URS_2023_02/185802114" TargetMode="External" /><Relationship Id="rId21" Type="http://schemas.openxmlformats.org/officeDocument/2006/relationships/hyperlink" Target="https://podminky.urs.cz/item/CS_URS_2023_02/185804311" TargetMode="External" /><Relationship Id="rId22" Type="http://schemas.openxmlformats.org/officeDocument/2006/relationships/hyperlink" Target="https://podminky.urs.cz/item/CS_URS_2023_02/185851121" TargetMode="External" /><Relationship Id="rId23" Type="http://schemas.openxmlformats.org/officeDocument/2006/relationships/hyperlink" Target="https://podminky.urs.cz/item/CS_URS_2023_02/185851129" TargetMode="External" /><Relationship Id="rId24" Type="http://schemas.openxmlformats.org/officeDocument/2006/relationships/hyperlink" Target="https://podminky.urs.cz/item/CS_URS_2023_02/998231411" TargetMode="External" /><Relationship Id="rId25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4321311" TargetMode="External" /><Relationship Id="rId7" Type="http://schemas.openxmlformats.org/officeDocument/2006/relationships/hyperlink" Target="https://podminky.urs.cz/item/CS_URS_2023_02/274321511" TargetMode="External" /><Relationship Id="rId8" Type="http://schemas.openxmlformats.org/officeDocument/2006/relationships/hyperlink" Target="https://podminky.urs.cz/item/CS_URS_2023_02/274361821" TargetMode="External" /><Relationship Id="rId9" Type="http://schemas.openxmlformats.org/officeDocument/2006/relationships/hyperlink" Target="https://podminky.urs.cz/item/CS_URS_2023_02/311113152" TargetMode="External" /><Relationship Id="rId10" Type="http://schemas.openxmlformats.org/officeDocument/2006/relationships/hyperlink" Target="https://podminky.urs.cz/item/CS_URS_2023_02/311231126" TargetMode="External" /><Relationship Id="rId11" Type="http://schemas.openxmlformats.org/officeDocument/2006/relationships/hyperlink" Target="https://podminky.urs.cz/item/CS_URS_2023_02/311361821" TargetMode="External" /><Relationship Id="rId12" Type="http://schemas.openxmlformats.org/officeDocument/2006/relationships/hyperlink" Target="https://podminky.urs.cz/item/CS_URS_2023_02/622131101" TargetMode="External" /><Relationship Id="rId13" Type="http://schemas.openxmlformats.org/officeDocument/2006/relationships/hyperlink" Target="https://podminky.urs.cz/item/CS_URS_2023_02/622321141" TargetMode="External" /><Relationship Id="rId14" Type="http://schemas.openxmlformats.org/officeDocument/2006/relationships/hyperlink" Target="https://podminky.urs.cz/item/CS_URS_2023_02/622325203" TargetMode="External" /><Relationship Id="rId15" Type="http://schemas.openxmlformats.org/officeDocument/2006/relationships/hyperlink" Target="https://podminky.urs.cz/item/CS_URS_2023_02/949101112" TargetMode="External" /><Relationship Id="rId16" Type="http://schemas.openxmlformats.org/officeDocument/2006/relationships/hyperlink" Target="https://podminky.urs.cz/item/CS_URS_2023_02/953312125" TargetMode="External" /><Relationship Id="rId17" Type="http://schemas.openxmlformats.org/officeDocument/2006/relationships/hyperlink" Target="https://podminky.urs.cz/item/CS_URS_2023_02/978015361" TargetMode="External" /><Relationship Id="rId18" Type="http://schemas.openxmlformats.org/officeDocument/2006/relationships/hyperlink" Target="https://podminky.urs.cz/item/CS_URS_2023_02/997013111" TargetMode="External" /><Relationship Id="rId19" Type="http://schemas.openxmlformats.org/officeDocument/2006/relationships/hyperlink" Target="https://podminky.urs.cz/item/CS_URS_2023_02/997013501" TargetMode="External" /><Relationship Id="rId20" Type="http://schemas.openxmlformats.org/officeDocument/2006/relationships/hyperlink" Target="https://podminky.urs.cz/item/CS_URS_2023_02/997013509" TargetMode="External" /><Relationship Id="rId21" Type="http://schemas.openxmlformats.org/officeDocument/2006/relationships/hyperlink" Target="https://podminky.urs.cz/item/CS_URS_2023_02/998232110" TargetMode="External" /><Relationship Id="rId22" Type="http://schemas.openxmlformats.org/officeDocument/2006/relationships/hyperlink" Target="https://podminky.urs.cz/item/CS_URS_2023_02/711112001" TargetMode="External" /><Relationship Id="rId23" Type="http://schemas.openxmlformats.org/officeDocument/2006/relationships/hyperlink" Target="https://podminky.urs.cz/item/CS_URS_2023_02/711112011" TargetMode="External" /><Relationship Id="rId24" Type="http://schemas.openxmlformats.org/officeDocument/2006/relationships/hyperlink" Target="https://podminky.urs.cz/item/CS_URS_2023_02/998711202" TargetMode="External" /><Relationship Id="rId25" Type="http://schemas.openxmlformats.org/officeDocument/2006/relationships/hyperlink" Target="https://podminky.urs.cz/item/CS_URS_2023_02/764214607" TargetMode="External" /><Relationship Id="rId26" Type="http://schemas.openxmlformats.org/officeDocument/2006/relationships/hyperlink" Target="https://podminky.urs.cz/item/CS_URS_2023_02/998764202" TargetMode="External" /><Relationship Id="rId27" Type="http://schemas.openxmlformats.org/officeDocument/2006/relationships/hyperlink" Target="https://podminky.urs.cz/item/CS_URS_2023_02/765211809" TargetMode="External" /><Relationship Id="rId28" Type="http://schemas.openxmlformats.org/officeDocument/2006/relationships/hyperlink" Target="https://podminky.urs.cz/item/CS_URS_2023_02/783801201" TargetMode="External" /><Relationship Id="rId29" Type="http://schemas.openxmlformats.org/officeDocument/2006/relationships/hyperlink" Target="https://podminky.urs.cz/item/CS_URS_2023_02/783823135" TargetMode="External" /><Relationship Id="rId30" Type="http://schemas.openxmlformats.org/officeDocument/2006/relationships/hyperlink" Target="https://podminky.urs.cz/item/CS_URS_2023_02/783826615" TargetMode="External" /><Relationship Id="rId31" Type="http://schemas.openxmlformats.org/officeDocument/2006/relationships/hyperlink" Target="https://podminky.urs.cz/item/CS_URS_2023_02/783827425" TargetMode="External" /><Relationship Id="rId32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6144" TargetMode="External" /><Relationship Id="rId3" Type="http://schemas.openxmlformats.org/officeDocument/2006/relationships/hyperlink" Target="https://podminky.urs.cz/item/CS_URS_2023_02/113107162" TargetMode="External" /><Relationship Id="rId4" Type="http://schemas.openxmlformats.org/officeDocument/2006/relationships/hyperlink" Target="https://podminky.urs.cz/item/CS_URS_2023_02/113107163" TargetMode="External" /><Relationship Id="rId5" Type="http://schemas.openxmlformats.org/officeDocument/2006/relationships/hyperlink" Target="https://podminky.urs.cz/item/CS_URS_2023_02/113107183" TargetMode="External" /><Relationship Id="rId6" Type="http://schemas.openxmlformats.org/officeDocument/2006/relationships/hyperlink" Target="https://podminky.urs.cz/item/CS_URS_2023_02/113154254" TargetMode="External" /><Relationship Id="rId7" Type="http://schemas.openxmlformats.org/officeDocument/2006/relationships/hyperlink" Target="https://podminky.urs.cz/item/CS_URS_2023_02/113154255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13203111" TargetMode="External" /><Relationship Id="rId10" Type="http://schemas.openxmlformats.org/officeDocument/2006/relationships/hyperlink" Target="https://podminky.urs.cz/item/CS_URS_2023_02/121112005" TargetMode="External" /><Relationship Id="rId11" Type="http://schemas.openxmlformats.org/officeDocument/2006/relationships/hyperlink" Target="https://podminky.urs.cz/item/CS_URS_2023_02/122251103" TargetMode="External" /><Relationship Id="rId12" Type="http://schemas.openxmlformats.org/officeDocument/2006/relationships/hyperlink" Target="https://podminky.urs.cz/item/CS_URS_2023_02/132251101" TargetMode="External" /><Relationship Id="rId13" Type="http://schemas.openxmlformats.org/officeDocument/2006/relationships/hyperlink" Target="https://podminky.urs.cz/item/CS_URS_2023_02/162751117" TargetMode="External" /><Relationship Id="rId14" Type="http://schemas.openxmlformats.org/officeDocument/2006/relationships/hyperlink" Target="https://podminky.urs.cz/item/CS_URS_2023_02/162751119" TargetMode="External" /><Relationship Id="rId15" Type="http://schemas.openxmlformats.org/officeDocument/2006/relationships/hyperlink" Target="https://podminky.urs.cz/item/CS_URS_2023_02/181951112" TargetMode="External" /><Relationship Id="rId16" Type="http://schemas.openxmlformats.org/officeDocument/2006/relationships/hyperlink" Target="https://podminky.urs.cz/item/CS_URS_2023_02/211531111" TargetMode="External" /><Relationship Id="rId17" Type="http://schemas.openxmlformats.org/officeDocument/2006/relationships/hyperlink" Target="https://podminky.urs.cz/item/CS_URS_2023_02/211971121" TargetMode="External" /><Relationship Id="rId18" Type="http://schemas.openxmlformats.org/officeDocument/2006/relationships/hyperlink" Target="https://podminky.urs.cz/item/CS_URS_2023_02/212755214" TargetMode="External" /><Relationship Id="rId19" Type="http://schemas.openxmlformats.org/officeDocument/2006/relationships/hyperlink" Target="https://podminky.urs.cz/item/CS_URS_2023_02/564851011" TargetMode="External" /><Relationship Id="rId20" Type="http://schemas.openxmlformats.org/officeDocument/2006/relationships/hyperlink" Target="https://podminky.urs.cz/item/CS_URS_2023_02/573111111" TargetMode="External" /><Relationship Id="rId21" Type="http://schemas.openxmlformats.org/officeDocument/2006/relationships/hyperlink" Target="https://podminky.urs.cz/item/CS_URS_2023_02/573211106" TargetMode="External" /><Relationship Id="rId22" Type="http://schemas.openxmlformats.org/officeDocument/2006/relationships/hyperlink" Target="https://podminky.urs.cz/item/CS_URS_2023_02/577134031" TargetMode="External" /><Relationship Id="rId23" Type="http://schemas.openxmlformats.org/officeDocument/2006/relationships/hyperlink" Target="https://podminky.urs.cz/item/CS_URS_2023_02/577165032" TargetMode="External" /><Relationship Id="rId24" Type="http://schemas.openxmlformats.org/officeDocument/2006/relationships/hyperlink" Target="https://podminky.urs.cz/item/CS_URS_2023_02/591211111" TargetMode="External" /><Relationship Id="rId25" Type="http://schemas.openxmlformats.org/officeDocument/2006/relationships/hyperlink" Target="https://podminky.urs.cz/item/CS_URS_2023_02/596212213" TargetMode="External" /><Relationship Id="rId26" Type="http://schemas.openxmlformats.org/officeDocument/2006/relationships/hyperlink" Target="https://podminky.urs.cz/item/CS_URS_2023_02/914111111" TargetMode="External" /><Relationship Id="rId27" Type="http://schemas.openxmlformats.org/officeDocument/2006/relationships/hyperlink" Target="https://podminky.urs.cz/item/CS_URS_2023_02/914511112" TargetMode="External" /><Relationship Id="rId28" Type="http://schemas.openxmlformats.org/officeDocument/2006/relationships/hyperlink" Target="https://podminky.urs.cz/item/CS_URS_2023_02/914531112" TargetMode="External" /><Relationship Id="rId29" Type="http://schemas.openxmlformats.org/officeDocument/2006/relationships/hyperlink" Target="https://podminky.urs.cz/item/CS_URS_2023_02/915111112" TargetMode="External" /><Relationship Id="rId30" Type="http://schemas.openxmlformats.org/officeDocument/2006/relationships/hyperlink" Target="https://podminky.urs.cz/item/CS_URS_2023_02/915131112" TargetMode="External" /><Relationship Id="rId31" Type="http://schemas.openxmlformats.org/officeDocument/2006/relationships/hyperlink" Target="https://podminky.urs.cz/item/CS_URS_2023_02/916111122" TargetMode="External" /><Relationship Id="rId32" Type="http://schemas.openxmlformats.org/officeDocument/2006/relationships/hyperlink" Target="https://podminky.urs.cz/item/CS_URS_2023_02/916111123" TargetMode="External" /><Relationship Id="rId33" Type="http://schemas.openxmlformats.org/officeDocument/2006/relationships/hyperlink" Target="https://podminky.urs.cz/item/CS_URS_2023_02/916131213" TargetMode="External" /><Relationship Id="rId34" Type="http://schemas.openxmlformats.org/officeDocument/2006/relationships/hyperlink" Target="https://podminky.urs.cz/item/CS_URS_2023_02/916431112" TargetMode="External" /><Relationship Id="rId35" Type="http://schemas.openxmlformats.org/officeDocument/2006/relationships/hyperlink" Target="https://podminky.urs.cz/item/CS_URS_2023_02/919121132" TargetMode="External" /><Relationship Id="rId36" Type="http://schemas.openxmlformats.org/officeDocument/2006/relationships/hyperlink" Target="https://podminky.urs.cz/item/CS_URS_2023_02/919726123" TargetMode="External" /><Relationship Id="rId37" Type="http://schemas.openxmlformats.org/officeDocument/2006/relationships/hyperlink" Target="https://podminky.urs.cz/item/CS_URS_2023_02/919735111" TargetMode="External" /><Relationship Id="rId38" Type="http://schemas.openxmlformats.org/officeDocument/2006/relationships/hyperlink" Target="https://podminky.urs.cz/item/CS_URS_2023_02/919735112" TargetMode="External" /><Relationship Id="rId39" Type="http://schemas.openxmlformats.org/officeDocument/2006/relationships/hyperlink" Target="https://podminky.urs.cz/item/CS_URS_2023_02/966006132" TargetMode="External" /><Relationship Id="rId40" Type="http://schemas.openxmlformats.org/officeDocument/2006/relationships/hyperlink" Target="https://podminky.urs.cz/item/CS_URS_2023_02/979054451" TargetMode="External" /><Relationship Id="rId41" Type="http://schemas.openxmlformats.org/officeDocument/2006/relationships/hyperlink" Target="https://podminky.urs.cz/item/CS_URS_2023_02/979071122" TargetMode="External" /><Relationship Id="rId42" Type="http://schemas.openxmlformats.org/officeDocument/2006/relationships/hyperlink" Target="https://podminky.urs.cz/item/CS_URS_2023_02/981511116" TargetMode="External" /><Relationship Id="rId43" Type="http://schemas.openxmlformats.org/officeDocument/2006/relationships/hyperlink" Target="https://podminky.urs.cz/item/CS_URS_2023_02/997006002" TargetMode="External" /><Relationship Id="rId44" Type="http://schemas.openxmlformats.org/officeDocument/2006/relationships/hyperlink" Target="https://podminky.urs.cz/item/CS_URS_2023_02/997006012" TargetMode="External" /><Relationship Id="rId45" Type="http://schemas.openxmlformats.org/officeDocument/2006/relationships/hyperlink" Target="https://podminky.urs.cz/item/CS_URS_2023_02/997221551" TargetMode="External" /><Relationship Id="rId46" Type="http://schemas.openxmlformats.org/officeDocument/2006/relationships/hyperlink" Target="https://podminky.urs.cz/item/CS_URS_2023_02/997221559" TargetMode="External" /><Relationship Id="rId47" Type="http://schemas.openxmlformats.org/officeDocument/2006/relationships/hyperlink" Target="https://podminky.urs.cz/item/CS_URS_2023_02/997221561" TargetMode="External" /><Relationship Id="rId48" Type="http://schemas.openxmlformats.org/officeDocument/2006/relationships/hyperlink" Target="https://podminky.urs.cz/item/CS_URS_2023_02/997221569" TargetMode="External" /><Relationship Id="rId49" Type="http://schemas.openxmlformats.org/officeDocument/2006/relationships/hyperlink" Target="https://podminky.urs.cz/item/CS_URS_2023_02/998223011" TargetMode="External" /><Relationship Id="rId50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ROU23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Projekt budovy v Čechově ulici ve Šlapanicích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Šlapanice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3. 9. 2023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Šlapanice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Studio Zlamal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ROUND(AG55+AG56+AG77+AG78,2)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ROUND(AS55+AS56+AS77+AS78,2)</f>
        <v>0</v>
      </c>
      <c r="AT54" s="108">
        <f>ROUND(SUM(AV54:AW54),2)</f>
        <v>0</v>
      </c>
      <c r="AU54" s="109">
        <f>ROUND(AU55+AU56+AU77+AU78,5)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ROUND(AZ55+AZ56+AZ77+AZ78,2)</f>
        <v>0</v>
      </c>
      <c r="BA54" s="108">
        <f>ROUND(BA55+BA56+BA77+BA78,2)</f>
        <v>0</v>
      </c>
      <c r="BB54" s="108">
        <f>ROUND(BB55+BB56+BB77+BB78,2)</f>
        <v>0</v>
      </c>
      <c r="BC54" s="108">
        <f>ROUND(BC55+BC56+BC77+BC78,2)</f>
        <v>0</v>
      </c>
      <c r="BD54" s="110">
        <f>ROUND(BD55+BD56+BD77+BD78,2)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'ROU231 - Demolice obj. č....'!J30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'ROU231 - Demolice obj. č....'!P84</f>
        <v>0</v>
      </c>
      <c r="AV55" s="122">
        <f>'ROU231 - Demolice obj. č....'!J33</f>
        <v>0</v>
      </c>
      <c r="AW55" s="122">
        <f>'ROU231 - Demolice obj. č....'!J34</f>
        <v>0</v>
      </c>
      <c r="AX55" s="122">
        <f>'ROU231 - Demolice obj. č....'!J35</f>
        <v>0</v>
      </c>
      <c r="AY55" s="122">
        <f>'ROU231 - Demolice obj. č....'!J36</f>
        <v>0</v>
      </c>
      <c r="AZ55" s="122">
        <f>'ROU231 - Demolice obj. č....'!F33</f>
        <v>0</v>
      </c>
      <c r="BA55" s="122">
        <f>'ROU231 - Demolice obj. č....'!F34</f>
        <v>0</v>
      </c>
      <c r="BB55" s="122">
        <f>'ROU231 - Demolice obj. č....'!F35</f>
        <v>0</v>
      </c>
      <c r="BC55" s="122">
        <f>'ROU231 - Demolice obj. č....'!F36</f>
        <v>0</v>
      </c>
      <c r="BD55" s="124">
        <f>'ROU231 - Demolice obj. č....'!F37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ROUND(AG57+SUM(AG58:AG60)+SUM(AG67:AG76),2)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f>ROUND(AS57+SUM(AS58:AS60)+SUM(AS67:AS76),2)</f>
        <v>0</v>
      </c>
      <c r="AT56" s="122">
        <f>ROUND(SUM(AV56:AW56),2)</f>
        <v>0</v>
      </c>
      <c r="AU56" s="123">
        <f>ROUND(AU57+SUM(AU58:AU60)+SUM(AU67:AU76),5)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ROUND(AZ57+SUM(AZ58:AZ60)+SUM(AZ67:AZ76),2)</f>
        <v>0</v>
      </c>
      <c r="BA56" s="122">
        <f>ROUND(BA57+SUM(BA58:BA60)+SUM(BA67:BA76),2)</f>
        <v>0</v>
      </c>
      <c r="BB56" s="122">
        <f>ROUND(BB57+SUM(BB58:BB60)+SUM(BB67:BB76),2)</f>
        <v>0</v>
      </c>
      <c r="BC56" s="122">
        <f>ROUND(BC57+SUM(BC58:BC60)+SUM(BC67:BC76),2)</f>
        <v>0</v>
      </c>
      <c r="BD56" s="124">
        <f>ROUND(BD57+SUM(BD58:BD60)+SUM(BD67:BD76),2)</f>
        <v>0</v>
      </c>
      <c r="BE56" s="7"/>
      <c r="BS56" s="125" t="s">
        <v>71</v>
      </c>
      <c r="BT56" s="125" t="s">
        <v>80</v>
      </c>
      <c r="BU56" s="125" t="s">
        <v>73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76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'ROU2321 - Budova - staveb...'!J32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'ROU2321 - Budova - staveb...'!P114</f>
        <v>0</v>
      </c>
      <c r="AV57" s="132">
        <f>'ROU2321 - Budova - staveb...'!J35</f>
        <v>0</v>
      </c>
      <c r="AW57" s="132">
        <f>'ROU2321 - Budova - staveb...'!J36</f>
        <v>0</v>
      </c>
      <c r="AX57" s="132">
        <f>'ROU2321 - Budova - staveb...'!J37</f>
        <v>0</v>
      </c>
      <c r="AY57" s="132">
        <f>'ROU2321 - Budova - staveb...'!J38</f>
        <v>0</v>
      </c>
      <c r="AZ57" s="132">
        <f>'ROU2321 - Budova - staveb...'!F35</f>
        <v>0</v>
      </c>
      <c r="BA57" s="132">
        <f>'ROU2321 - Budova - staveb...'!F36</f>
        <v>0</v>
      </c>
      <c r="BB57" s="132">
        <f>'ROU2321 - Budova - staveb...'!F37</f>
        <v>0</v>
      </c>
      <c r="BC57" s="132">
        <f>'ROU2321 - Budova - staveb...'!F38</f>
        <v>0</v>
      </c>
      <c r="BD57" s="134">
        <f>'ROU2321 - Budova - staveb...'!F39</f>
        <v>0</v>
      </c>
      <c r="BE57" s="4"/>
      <c r="BT57" s="135" t="s">
        <v>82</v>
      </c>
      <c r="BV57" s="135" t="s">
        <v>74</v>
      </c>
      <c r="BW57" s="135" t="s">
        <v>89</v>
      </c>
      <c r="BX57" s="135" t="s">
        <v>85</v>
      </c>
      <c r="CL57" s="135" t="s">
        <v>19</v>
      </c>
    </row>
    <row r="58" s="4" customFormat="1" ht="16.5" customHeight="1">
      <c r="A58" s="113" t="s">
        <v>76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'ROU2322 - Zdravotechnika'!J32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'ROU2322 - Zdravotechnika'!P92</f>
        <v>0</v>
      </c>
      <c r="AV58" s="132">
        <f>'ROU2322 - Zdravotechnika'!J35</f>
        <v>0</v>
      </c>
      <c r="AW58" s="132">
        <f>'ROU2322 - Zdravotechnika'!J36</f>
        <v>0</v>
      </c>
      <c r="AX58" s="132">
        <f>'ROU2322 - Zdravotechnika'!J37</f>
        <v>0</v>
      </c>
      <c r="AY58" s="132">
        <f>'ROU2322 - Zdravotechnika'!J38</f>
        <v>0</v>
      </c>
      <c r="AZ58" s="132">
        <f>'ROU2322 - Zdravotechnika'!F35</f>
        <v>0</v>
      </c>
      <c r="BA58" s="132">
        <f>'ROU2322 - Zdravotechnika'!F36</f>
        <v>0</v>
      </c>
      <c r="BB58" s="132">
        <f>'ROU2322 - Zdravotechnika'!F37</f>
        <v>0</v>
      </c>
      <c r="BC58" s="132">
        <f>'ROU2322 - Zdravotechnika'!F38</f>
        <v>0</v>
      </c>
      <c r="BD58" s="134">
        <f>'ROU2322 - Zdravotechnika'!F39</f>
        <v>0</v>
      </c>
      <c r="BE58" s="4"/>
      <c r="BT58" s="135" t="s">
        <v>82</v>
      </c>
      <c r="BV58" s="135" t="s">
        <v>74</v>
      </c>
      <c r="BW58" s="135" t="s">
        <v>92</v>
      </c>
      <c r="BX58" s="135" t="s">
        <v>85</v>
      </c>
      <c r="CL58" s="135" t="s">
        <v>19</v>
      </c>
    </row>
    <row r="59" s="4" customFormat="1" ht="16.5" customHeight="1">
      <c r="A59" s="113" t="s">
        <v>76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'ROU2323 - Zařízení pro vy...'!J32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88</v>
      </c>
      <c r="AR59" s="67"/>
      <c r="AS59" s="131">
        <v>0</v>
      </c>
      <c r="AT59" s="132">
        <f>ROUND(SUM(AV59:AW59),2)</f>
        <v>0</v>
      </c>
      <c r="AU59" s="133">
        <f>'ROU2323 - Zařízení pro vy...'!P94</f>
        <v>0</v>
      </c>
      <c r="AV59" s="132">
        <f>'ROU2323 - Zařízení pro vy...'!J35</f>
        <v>0</v>
      </c>
      <c r="AW59" s="132">
        <f>'ROU2323 - Zařízení pro vy...'!J36</f>
        <v>0</v>
      </c>
      <c r="AX59" s="132">
        <f>'ROU2323 - Zařízení pro vy...'!J37</f>
        <v>0</v>
      </c>
      <c r="AY59" s="132">
        <f>'ROU2323 - Zařízení pro vy...'!J38</f>
        <v>0</v>
      </c>
      <c r="AZ59" s="132">
        <f>'ROU2323 - Zařízení pro vy...'!F35</f>
        <v>0</v>
      </c>
      <c r="BA59" s="132">
        <f>'ROU2323 - Zařízení pro vy...'!F36</f>
        <v>0</v>
      </c>
      <c r="BB59" s="132">
        <f>'ROU2323 - Zařízení pro vy...'!F37</f>
        <v>0</v>
      </c>
      <c r="BC59" s="132">
        <f>'ROU2323 - Zařízení pro vy...'!F38</f>
        <v>0</v>
      </c>
      <c r="BD59" s="134">
        <f>'ROU2323 - Zařízení pro vy...'!F39</f>
        <v>0</v>
      </c>
      <c r="BE59" s="4"/>
      <c r="BT59" s="135" t="s">
        <v>82</v>
      </c>
      <c r="BV59" s="135" t="s">
        <v>74</v>
      </c>
      <c r="BW59" s="135" t="s">
        <v>95</v>
      </c>
      <c r="BX59" s="135" t="s">
        <v>85</v>
      </c>
      <c r="CL59" s="135" t="s">
        <v>19</v>
      </c>
    </row>
    <row r="60" s="4" customFormat="1" ht="16.5" customHeight="1">
      <c r="A60" s="4"/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6">
        <f>ROUND(SUM(AG61:AG66),2)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f>ROUND(SUM(AS61:AS66),2)</f>
        <v>0</v>
      </c>
      <c r="AT60" s="132">
        <f>ROUND(SUM(AV60:AW60),2)</f>
        <v>0</v>
      </c>
      <c r="AU60" s="133">
        <f>ROUND(SUM(AU61:AU66),5)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ROUND(SUM(AZ61:AZ66),2)</f>
        <v>0</v>
      </c>
      <c r="BA60" s="132">
        <f>ROUND(SUM(BA61:BA66),2)</f>
        <v>0</v>
      </c>
      <c r="BB60" s="132">
        <f>ROUND(SUM(BB61:BB66),2)</f>
        <v>0</v>
      </c>
      <c r="BC60" s="132">
        <f>ROUND(SUM(BC61:BC66),2)</f>
        <v>0</v>
      </c>
      <c r="BD60" s="134">
        <f>ROUND(SUM(BD61:BD66),2)</f>
        <v>0</v>
      </c>
      <c r="BE60" s="4"/>
      <c r="BS60" s="135" t="s">
        <v>71</v>
      </c>
      <c r="BT60" s="135" t="s">
        <v>82</v>
      </c>
      <c r="BU60" s="135" t="s">
        <v>73</v>
      </c>
      <c r="BV60" s="135" t="s">
        <v>74</v>
      </c>
      <c r="BW60" s="135" t="s">
        <v>98</v>
      </c>
      <c r="BX60" s="135" t="s">
        <v>85</v>
      </c>
      <c r="CL60" s="135" t="s">
        <v>19</v>
      </c>
    </row>
    <row r="61" s="4" customFormat="1" ht="23.25" customHeight="1">
      <c r="A61" s="113" t="s">
        <v>76</v>
      </c>
      <c r="B61" s="65"/>
      <c r="C61" s="127"/>
      <c r="D61" s="127"/>
      <c r="E61" s="127"/>
      <c r="F61" s="128" t="s">
        <v>99</v>
      </c>
      <c r="G61" s="128"/>
      <c r="H61" s="128"/>
      <c r="I61" s="128"/>
      <c r="J61" s="128"/>
      <c r="K61" s="127"/>
      <c r="L61" s="128" t="s">
        <v>97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'ROU23241 - Elektroinstalace'!J34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'ROU23241 - Elektroinstalace'!P112</f>
        <v>0</v>
      </c>
      <c r="AV61" s="132">
        <f>'ROU23241 - Elektroinstalace'!J37</f>
        <v>0</v>
      </c>
      <c r="AW61" s="132">
        <f>'ROU23241 - Elektroinstalace'!J38</f>
        <v>0</v>
      </c>
      <c r="AX61" s="132">
        <f>'ROU23241 - Elektroinstalace'!J39</f>
        <v>0</v>
      </c>
      <c r="AY61" s="132">
        <f>'ROU23241 - Elektroinstalace'!J40</f>
        <v>0</v>
      </c>
      <c r="AZ61" s="132">
        <f>'ROU23241 - Elektroinstalace'!F37</f>
        <v>0</v>
      </c>
      <c r="BA61" s="132">
        <f>'ROU23241 - Elektroinstalace'!F38</f>
        <v>0</v>
      </c>
      <c r="BB61" s="132">
        <f>'ROU23241 - Elektroinstalace'!F39</f>
        <v>0</v>
      </c>
      <c r="BC61" s="132">
        <f>'ROU23241 - Elektroinstalace'!F40</f>
        <v>0</v>
      </c>
      <c r="BD61" s="134">
        <f>'ROU23241 - Elektroinstalace'!F41</f>
        <v>0</v>
      </c>
      <c r="BE61" s="4"/>
      <c r="BT61" s="135" t="s">
        <v>100</v>
      </c>
      <c r="BV61" s="135" t="s">
        <v>74</v>
      </c>
      <c r="BW61" s="135" t="s">
        <v>101</v>
      </c>
      <c r="BX61" s="135" t="s">
        <v>98</v>
      </c>
      <c r="CL61" s="135" t="s">
        <v>19</v>
      </c>
    </row>
    <row r="62" s="4" customFormat="1" ht="23.25" customHeight="1">
      <c r="A62" s="113" t="s">
        <v>76</v>
      </c>
      <c r="B62" s="65"/>
      <c r="C62" s="127"/>
      <c r="D62" s="127"/>
      <c r="E62" s="127"/>
      <c r="F62" s="128" t="s">
        <v>102</v>
      </c>
      <c r="G62" s="128"/>
      <c r="H62" s="128"/>
      <c r="I62" s="128"/>
      <c r="J62" s="128"/>
      <c r="K62" s="127"/>
      <c r="L62" s="128" t="s">
        <v>103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'ROU23242 - Rozvodnice'!J34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'ROU23242 - Rozvodnice'!P119</f>
        <v>0</v>
      </c>
      <c r="AV62" s="132">
        <f>'ROU23242 - Rozvodnice'!J37</f>
        <v>0</v>
      </c>
      <c r="AW62" s="132">
        <f>'ROU23242 - Rozvodnice'!J38</f>
        <v>0</v>
      </c>
      <c r="AX62" s="132">
        <f>'ROU23242 - Rozvodnice'!J39</f>
        <v>0</v>
      </c>
      <c r="AY62" s="132">
        <f>'ROU23242 - Rozvodnice'!J40</f>
        <v>0</v>
      </c>
      <c r="AZ62" s="132">
        <f>'ROU23242 - Rozvodnice'!F37</f>
        <v>0</v>
      </c>
      <c r="BA62" s="132">
        <f>'ROU23242 - Rozvodnice'!F38</f>
        <v>0</v>
      </c>
      <c r="BB62" s="132">
        <f>'ROU23242 - Rozvodnice'!F39</f>
        <v>0</v>
      </c>
      <c r="BC62" s="132">
        <f>'ROU23242 - Rozvodnice'!F40</f>
        <v>0</v>
      </c>
      <c r="BD62" s="134">
        <f>'ROU23242 - Rozvodnice'!F41</f>
        <v>0</v>
      </c>
      <c r="BE62" s="4"/>
      <c r="BT62" s="135" t="s">
        <v>100</v>
      </c>
      <c r="BV62" s="135" t="s">
        <v>74</v>
      </c>
      <c r="BW62" s="135" t="s">
        <v>104</v>
      </c>
      <c r="BX62" s="135" t="s">
        <v>98</v>
      </c>
      <c r="CL62" s="135" t="s">
        <v>19</v>
      </c>
    </row>
    <row r="63" s="4" customFormat="1" ht="23.25" customHeight="1">
      <c r="A63" s="113" t="s">
        <v>76</v>
      </c>
      <c r="B63" s="65"/>
      <c r="C63" s="127"/>
      <c r="D63" s="127"/>
      <c r="E63" s="127"/>
      <c r="F63" s="128" t="s">
        <v>105</v>
      </c>
      <c r="G63" s="128"/>
      <c r="H63" s="128"/>
      <c r="I63" s="128"/>
      <c r="J63" s="128"/>
      <c r="K63" s="127"/>
      <c r="L63" s="128" t="s">
        <v>106</v>
      </c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'ROU23243 - Bleskosvod'!J34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'ROU23243 - Bleskosvod'!P93</f>
        <v>0</v>
      </c>
      <c r="AV63" s="132">
        <f>'ROU23243 - Bleskosvod'!J37</f>
        <v>0</v>
      </c>
      <c r="AW63" s="132">
        <f>'ROU23243 - Bleskosvod'!J38</f>
        <v>0</v>
      </c>
      <c r="AX63" s="132">
        <f>'ROU23243 - Bleskosvod'!J39</f>
        <v>0</v>
      </c>
      <c r="AY63" s="132">
        <f>'ROU23243 - Bleskosvod'!J40</f>
        <v>0</v>
      </c>
      <c r="AZ63" s="132">
        <f>'ROU23243 - Bleskosvod'!F37</f>
        <v>0</v>
      </c>
      <c r="BA63" s="132">
        <f>'ROU23243 - Bleskosvod'!F38</f>
        <v>0</v>
      </c>
      <c r="BB63" s="132">
        <f>'ROU23243 - Bleskosvod'!F39</f>
        <v>0</v>
      </c>
      <c r="BC63" s="132">
        <f>'ROU23243 - Bleskosvod'!F40</f>
        <v>0</v>
      </c>
      <c r="BD63" s="134">
        <f>'ROU23243 - Bleskosvod'!F41</f>
        <v>0</v>
      </c>
      <c r="BE63" s="4"/>
      <c r="BT63" s="135" t="s">
        <v>100</v>
      </c>
      <c r="BV63" s="135" t="s">
        <v>74</v>
      </c>
      <c r="BW63" s="135" t="s">
        <v>107</v>
      </c>
      <c r="BX63" s="135" t="s">
        <v>98</v>
      </c>
      <c r="CL63" s="135" t="s">
        <v>19</v>
      </c>
    </row>
    <row r="64" s="4" customFormat="1" ht="23.25" customHeight="1">
      <c r="A64" s="113" t="s">
        <v>76</v>
      </c>
      <c r="B64" s="65"/>
      <c r="C64" s="127"/>
      <c r="D64" s="127"/>
      <c r="E64" s="127"/>
      <c r="F64" s="128" t="s">
        <v>108</v>
      </c>
      <c r="G64" s="128"/>
      <c r="H64" s="128"/>
      <c r="I64" s="128"/>
      <c r="J64" s="128"/>
      <c r="K64" s="127"/>
      <c r="L64" s="128" t="s">
        <v>109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'ROU23244 - DDS Audio'!J34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v>0</v>
      </c>
      <c r="AT64" s="132">
        <f>ROUND(SUM(AV64:AW64),2)</f>
        <v>0</v>
      </c>
      <c r="AU64" s="133">
        <f>'ROU23244 - DDS Audio'!P96</f>
        <v>0</v>
      </c>
      <c r="AV64" s="132">
        <f>'ROU23244 - DDS Audio'!J37</f>
        <v>0</v>
      </c>
      <c r="AW64" s="132">
        <f>'ROU23244 - DDS Audio'!J38</f>
        <v>0</v>
      </c>
      <c r="AX64" s="132">
        <f>'ROU23244 - DDS Audio'!J39</f>
        <v>0</v>
      </c>
      <c r="AY64" s="132">
        <f>'ROU23244 - DDS Audio'!J40</f>
        <v>0</v>
      </c>
      <c r="AZ64" s="132">
        <f>'ROU23244 - DDS Audio'!F37</f>
        <v>0</v>
      </c>
      <c r="BA64" s="132">
        <f>'ROU23244 - DDS Audio'!F38</f>
        <v>0</v>
      </c>
      <c r="BB64" s="132">
        <f>'ROU23244 - DDS Audio'!F39</f>
        <v>0</v>
      </c>
      <c r="BC64" s="132">
        <f>'ROU23244 - DDS Audio'!F40</f>
        <v>0</v>
      </c>
      <c r="BD64" s="134">
        <f>'ROU23244 - DDS Audio'!F41</f>
        <v>0</v>
      </c>
      <c r="BE64" s="4"/>
      <c r="BT64" s="135" t="s">
        <v>100</v>
      </c>
      <c r="BV64" s="135" t="s">
        <v>74</v>
      </c>
      <c r="BW64" s="135" t="s">
        <v>110</v>
      </c>
      <c r="BX64" s="135" t="s">
        <v>98</v>
      </c>
      <c r="CL64" s="135" t="s">
        <v>19</v>
      </c>
    </row>
    <row r="65" s="4" customFormat="1" ht="23.25" customHeight="1">
      <c r="A65" s="113" t="s">
        <v>76</v>
      </c>
      <c r="B65" s="65"/>
      <c r="C65" s="127"/>
      <c r="D65" s="127"/>
      <c r="E65" s="127"/>
      <c r="F65" s="128" t="s">
        <v>111</v>
      </c>
      <c r="G65" s="128"/>
      <c r="H65" s="128"/>
      <c r="I65" s="128"/>
      <c r="J65" s="128"/>
      <c r="K65" s="127"/>
      <c r="L65" s="128" t="s">
        <v>112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'ROU23245 - SK'!J34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88</v>
      </c>
      <c r="AR65" s="67"/>
      <c r="AS65" s="131">
        <v>0</v>
      </c>
      <c r="AT65" s="132">
        <f>ROUND(SUM(AV65:AW65),2)</f>
        <v>0</v>
      </c>
      <c r="AU65" s="133">
        <f>'ROU23245 - SK'!P96</f>
        <v>0</v>
      </c>
      <c r="AV65" s="132">
        <f>'ROU23245 - SK'!J37</f>
        <v>0</v>
      </c>
      <c r="AW65" s="132">
        <f>'ROU23245 - SK'!J38</f>
        <v>0</v>
      </c>
      <c r="AX65" s="132">
        <f>'ROU23245 - SK'!J39</f>
        <v>0</v>
      </c>
      <c r="AY65" s="132">
        <f>'ROU23245 - SK'!J40</f>
        <v>0</v>
      </c>
      <c r="AZ65" s="132">
        <f>'ROU23245 - SK'!F37</f>
        <v>0</v>
      </c>
      <c r="BA65" s="132">
        <f>'ROU23245 - SK'!F38</f>
        <v>0</v>
      </c>
      <c r="BB65" s="132">
        <f>'ROU23245 - SK'!F39</f>
        <v>0</v>
      </c>
      <c r="BC65" s="132">
        <f>'ROU23245 - SK'!F40</f>
        <v>0</v>
      </c>
      <c r="BD65" s="134">
        <f>'ROU23245 - SK'!F41</f>
        <v>0</v>
      </c>
      <c r="BE65" s="4"/>
      <c r="BT65" s="135" t="s">
        <v>100</v>
      </c>
      <c r="BV65" s="135" t="s">
        <v>74</v>
      </c>
      <c r="BW65" s="135" t="s">
        <v>113</v>
      </c>
      <c r="BX65" s="135" t="s">
        <v>98</v>
      </c>
      <c r="CL65" s="135" t="s">
        <v>19</v>
      </c>
    </row>
    <row r="66" s="4" customFormat="1" ht="23.25" customHeight="1">
      <c r="A66" s="113" t="s">
        <v>76</v>
      </c>
      <c r="B66" s="65"/>
      <c r="C66" s="127"/>
      <c r="D66" s="127"/>
      <c r="E66" s="127"/>
      <c r="F66" s="128" t="s">
        <v>114</v>
      </c>
      <c r="G66" s="128"/>
      <c r="H66" s="128"/>
      <c r="I66" s="128"/>
      <c r="J66" s="128"/>
      <c r="K66" s="127"/>
      <c r="L66" s="128" t="s">
        <v>115</v>
      </c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'ROU23246 - CCTV'!J34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'ROU23246 - CCTV'!P94</f>
        <v>0</v>
      </c>
      <c r="AV66" s="132">
        <f>'ROU23246 - CCTV'!J37</f>
        <v>0</v>
      </c>
      <c r="AW66" s="132">
        <f>'ROU23246 - CCTV'!J38</f>
        <v>0</v>
      </c>
      <c r="AX66" s="132">
        <f>'ROU23246 - CCTV'!J39</f>
        <v>0</v>
      </c>
      <c r="AY66" s="132">
        <f>'ROU23246 - CCTV'!J40</f>
        <v>0</v>
      </c>
      <c r="AZ66" s="132">
        <f>'ROU23246 - CCTV'!F37</f>
        <v>0</v>
      </c>
      <c r="BA66" s="132">
        <f>'ROU23246 - CCTV'!F38</f>
        <v>0</v>
      </c>
      <c r="BB66" s="132">
        <f>'ROU23246 - CCTV'!F39</f>
        <v>0</v>
      </c>
      <c r="BC66" s="132">
        <f>'ROU23246 - CCTV'!F40</f>
        <v>0</v>
      </c>
      <c r="BD66" s="134">
        <f>'ROU23246 - CCTV'!F41</f>
        <v>0</v>
      </c>
      <c r="BE66" s="4"/>
      <c r="BT66" s="135" t="s">
        <v>100</v>
      </c>
      <c r="BV66" s="135" t="s">
        <v>74</v>
      </c>
      <c r="BW66" s="135" t="s">
        <v>116</v>
      </c>
      <c r="BX66" s="135" t="s">
        <v>98</v>
      </c>
      <c r="CL66" s="135" t="s">
        <v>19</v>
      </c>
    </row>
    <row r="67" s="4" customFormat="1" ht="16.5" customHeight="1">
      <c r="A67" s="113" t="s">
        <v>76</v>
      </c>
      <c r="B67" s="65"/>
      <c r="C67" s="127"/>
      <c r="D67" s="127"/>
      <c r="E67" s="128" t="s">
        <v>117</v>
      </c>
      <c r="F67" s="128"/>
      <c r="G67" s="128"/>
      <c r="H67" s="128"/>
      <c r="I67" s="128"/>
      <c r="J67" s="127"/>
      <c r="K67" s="128" t="s">
        <v>118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'ROU2325 - Vzduchotechnika...'!J32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'ROU2325 - Vzduchotechnika...'!P115</f>
        <v>0</v>
      </c>
      <c r="AV67" s="132">
        <f>'ROU2325 - Vzduchotechnika...'!J35</f>
        <v>0</v>
      </c>
      <c r="AW67" s="132">
        <f>'ROU2325 - Vzduchotechnika...'!J36</f>
        <v>0</v>
      </c>
      <c r="AX67" s="132">
        <f>'ROU2325 - Vzduchotechnika...'!J37</f>
        <v>0</v>
      </c>
      <c r="AY67" s="132">
        <f>'ROU2325 - Vzduchotechnika...'!J38</f>
        <v>0</v>
      </c>
      <c r="AZ67" s="132">
        <f>'ROU2325 - Vzduchotechnika...'!F35</f>
        <v>0</v>
      </c>
      <c r="BA67" s="132">
        <f>'ROU2325 - Vzduchotechnika...'!F36</f>
        <v>0</v>
      </c>
      <c r="BB67" s="132">
        <f>'ROU2325 - Vzduchotechnika...'!F37</f>
        <v>0</v>
      </c>
      <c r="BC67" s="132">
        <f>'ROU2325 - Vzduchotechnika...'!F38</f>
        <v>0</v>
      </c>
      <c r="BD67" s="134">
        <f>'ROU2325 - Vzduchotechnika...'!F39</f>
        <v>0</v>
      </c>
      <c r="BE67" s="4"/>
      <c r="BT67" s="135" t="s">
        <v>82</v>
      </c>
      <c r="BV67" s="135" t="s">
        <v>74</v>
      </c>
      <c r="BW67" s="135" t="s">
        <v>119</v>
      </c>
      <c r="BX67" s="135" t="s">
        <v>85</v>
      </c>
      <c r="CL67" s="135" t="s">
        <v>19</v>
      </c>
    </row>
    <row r="68" s="4" customFormat="1" ht="16.5" customHeight="1">
      <c r="A68" s="113" t="s">
        <v>76</v>
      </c>
      <c r="B68" s="65"/>
      <c r="C68" s="127"/>
      <c r="D68" s="127"/>
      <c r="E68" s="128" t="s">
        <v>120</v>
      </c>
      <c r="F68" s="128"/>
      <c r="G68" s="128"/>
      <c r="H68" s="128"/>
      <c r="I68" s="128"/>
      <c r="J68" s="127"/>
      <c r="K68" s="128" t="s">
        <v>121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'ROU2326 - Měření a regulace'!J32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88</v>
      </c>
      <c r="AR68" s="67"/>
      <c r="AS68" s="131">
        <v>0</v>
      </c>
      <c r="AT68" s="132">
        <f>ROUND(SUM(AV68:AW68),2)</f>
        <v>0</v>
      </c>
      <c r="AU68" s="133">
        <f>'ROU2326 - Měření a regulace'!P91</f>
        <v>0</v>
      </c>
      <c r="AV68" s="132">
        <f>'ROU2326 - Měření a regulace'!J35</f>
        <v>0</v>
      </c>
      <c r="AW68" s="132">
        <f>'ROU2326 - Měření a regulace'!J36</f>
        <v>0</v>
      </c>
      <c r="AX68" s="132">
        <f>'ROU2326 - Měření a regulace'!J37</f>
        <v>0</v>
      </c>
      <c r="AY68" s="132">
        <f>'ROU2326 - Měření a regulace'!J38</f>
        <v>0</v>
      </c>
      <c r="AZ68" s="132">
        <f>'ROU2326 - Měření a regulace'!F35</f>
        <v>0</v>
      </c>
      <c r="BA68" s="132">
        <f>'ROU2326 - Měření a regulace'!F36</f>
        <v>0</v>
      </c>
      <c r="BB68" s="132">
        <f>'ROU2326 - Měření a regulace'!F37</f>
        <v>0</v>
      </c>
      <c r="BC68" s="132">
        <f>'ROU2326 - Měření a regulace'!F38</f>
        <v>0</v>
      </c>
      <c r="BD68" s="134">
        <f>'ROU2326 - Měření a regulace'!F39</f>
        <v>0</v>
      </c>
      <c r="BE68" s="4"/>
      <c r="BT68" s="135" t="s">
        <v>82</v>
      </c>
      <c r="BV68" s="135" t="s">
        <v>74</v>
      </c>
      <c r="BW68" s="135" t="s">
        <v>122</v>
      </c>
      <c r="BX68" s="135" t="s">
        <v>85</v>
      </c>
      <c r="CL68" s="135" t="s">
        <v>19</v>
      </c>
    </row>
    <row r="69" s="4" customFormat="1" ht="23.25" customHeight="1">
      <c r="A69" s="113" t="s">
        <v>76</v>
      </c>
      <c r="B69" s="65"/>
      <c r="C69" s="127"/>
      <c r="D69" s="127"/>
      <c r="E69" s="128" t="s">
        <v>123</v>
      </c>
      <c r="F69" s="128"/>
      <c r="G69" s="128"/>
      <c r="H69" s="128"/>
      <c r="I69" s="128"/>
      <c r="J69" s="127"/>
      <c r="K69" s="128" t="s">
        <v>124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'ROU2327 - Přípojka vody, 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88</v>
      </c>
      <c r="AR69" s="67"/>
      <c r="AS69" s="131">
        <v>0</v>
      </c>
      <c r="AT69" s="132">
        <f>ROUND(SUM(AV69:AW69),2)</f>
        <v>0</v>
      </c>
      <c r="AU69" s="133">
        <f>'ROU2327 - Přípojka vody, ...'!P94</f>
        <v>0</v>
      </c>
      <c r="AV69" s="132">
        <f>'ROU2327 - Přípojka vody, ...'!J35</f>
        <v>0</v>
      </c>
      <c r="AW69" s="132">
        <f>'ROU2327 - Přípojka vody, ...'!J36</f>
        <v>0</v>
      </c>
      <c r="AX69" s="132">
        <f>'ROU2327 - Přípojka vody, ...'!J37</f>
        <v>0</v>
      </c>
      <c r="AY69" s="132">
        <f>'ROU2327 - Přípojka vody, ...'!J38</f>
        <v>0</v>
      </c>
      <c r="AZ69" s="132">
        <f>'ROU2327 - Přípojka vody, ...'!F35</f>
        <v>0</v>
      </c>
      <c r="BA69" s="132">
        <f>'ROU2327 - Přípojka vody, ...'!F36</f>
        <v>0</v>
      </c>
      <c r="BB69" s="132">
        <f>'ROU2327 - Přípojka vody, ...'!F37</f>
        <v>0</v>
      </c>
      <c r="BC69" s="132">
        <f>'ROU2327 - Přípojka vody, ...'!F38</f>
        <v>0</v>
      </c>
      <c r="BD69" s="134">
        <f>'ROU2327 - Přípojka vody, ...'!F39</f>
        <v>0</v>
      </c>
      <c r="BE69" s="4"/>
      <c r="BT69" s="135" t="s">
        <v>82</v>
      </c>
      <c r="BV69" s="135" t="s">
        <v>74</v>
      </c>
      <c r="BW69" s="135" t="s">
        <v>125</v>
      </c>
      <c r="BX69" s="135" t="s">
        <v>85</v>
      </c>
      <c r="CL69" s="135" t="s">
        <v>19</v>
      </c>
    </row>
    <row r="70" s="4" customFormat="1" ht="16.5" customHeight="1">
      <c r="A70" s="113" t="s">
        <v>76</v>
      </c>
      <c r="B70" s="65"/>
      <c r="C70" s="127"/>
      <c r="D70" s="127"/>
      <c r="E70" s="128" t="s">
        <v>126</v>
      </c>
      <c r="F70" s="128"/>
      <c r="G70" s="128"/>
      <c r="H70" s="128"/>
      <c r="I70" s="128"/>
      <c r="J70" s="127"/>
      <c r="K70" s="128" t="s">
        <v>127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'ROU2328 - Retenční nádrž'!J32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88</v>
      </c>
      <c r="AR70" s="67"/>
      <c r="AS70" s="131">
        <v>0</v>
      </c>
      <c r="AT70" s="132">
        <f>ROUND(SUM(AV70:AW70),2)</f>
        <v>0</v>
      </c>
      <c r="AU70" s="133">
        <f>'ROU2328 - Retenční nádrž'!P90</f>
        <v>0</v>
      </c>
      <c r="AV70" s="132">
        <f>'ROU2328 - Retenční nádrž'!J35</f>
        <v>0</v>
      </c>
      <c r="AW70" s="132">
        <f>'ROU2328 - Retenční nádrž'!J36</f>
        <v>0</v>
      </c>
      <c r="AX70" s="132">
        <f>'ROU2328 - Retenční nádrž'!J37</f>
        <v>0</v>
      </c>
      <c r="AY70" s="132">
        <f>'ROU2328 - Retenční nádrž'!J38</f>
        <v>0</v>
      </c>
      <c r="AZ70" s="132">
        <f>'ROU2328 - Retenční nádrž'!F35</f>
        <v>0</v>
      </c>
      <c r="BA70" s="132">
        <f>'ROU2328 - Retenční nádrž'!F36</f>
        <v>0</v>
      </c>
      <c r="BB70" s="132">
        <f>'ROU2328 - Retenční nádrž'!F37</f>
        <v>0</v>
      </c>
      <c r="BC70" s="132">
        <f>'ROU2328 - Retenční nádrž'!F38</f>
        <v>0</v>
      </c>
      <c r="BD70" s="134">
        <f>'ROU2328 - Retenční nádrž'!F39</f>
        <v>0</v>
      </c>
      <c r="BE70" s="4"/>
      <c r="BT70" s="135" t="s">
        <v>82</v>
      </c>
      <c r="BV70" s="135" t="s">
        <v>74</v>
      </c>
      <c r="BW70" s="135" t="s">
        <v>128</v>
      </c>
      <c r="BX70" s="135" t="s">
        <v>85</v>
      </c>
      <c r="CL70" s="135" t="s">
        <v>19</v>
      </c>
    </row>
    <row r="71" s="4" customFormat="1" ht="16.5" customHeight="1">
      <c r="A71" s="113" t="s">
        <v>76</v>
      </c>
      <c r="B71" s="65"/>
      <c r="C71" s="127"/>
      <c r="D71" s="127"/>
      <c r="E71" s="128" t="s">
        <v>129</v>
      </c>
      <c r="F71" s="128"/>
      <c r="G71" s="128"/>
      <c r="H71" s="128"/>
      <c r="I71" s="128"/>
      <c r="J71" s="127"/>
      <c r="K71" s="128" t="s">
        <v>130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'ROU2329 - Vrty pro TČ'!J32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88</v>
      </c>
      <c r="AR71" s="67"/>
      <c r="AS71" s="131">
        <v>0</v>
      </c>
      <c r="AT71" s="132">
        <f>ROUND(SUM(AV71:AW71),2)</f>
        <v>0</v>
      </c>
      <c r="AU71" s="133">
        <f>'ROU2329 - Vrty pro TČ'!P92</f>
        <v>0</v>
      </c>
      <c r="AV71" s="132">
        <f>'ROU2329 - Vrty pro TČ'!J35</f>
        <v>0</v>
      </c>
      <c r="AW71" s="132">
        <f>'ROU2329 - Vrty pro TČ'!J36</f>
        <v>0</v>
      </c>
      <c r="AX71" s="132">
        <f>'ROU2329 - Vrty pro TČ'!J37</f>
        <v>0</v>
      </c>
      <c r="AY71" s="132">
        <f>'ROU2329 - Vrty pro TČ'!J38</f>
        <v>0</v>
      </c>
      <c r="AZ71" s="132">
        <f>'ROU2329 - Vrty pro TČ'!F35</f>
        <v>0</v>
      </c>
      <c r="BA71" s="132">
        <f>'ROU2329 - Vrty pro TČ'!F36</f>
        <v>0</v>
      </c>
      <c r="BB71" s="132">
        <f>'ROU2329 - Vrty pro TČ'!F37</f>
        <v>0</v>
      </c>
      <c r="BC71" s="132">
        <f>'ROU2329 - Vrty pro TČ'!F38</f>
        <v>0</v>
      </c>
      <c r="BD71" s="134">
        <f>'ROU2329 - Vrty pro TČ'!F39</f>
        <v>0</v>
      </c>
      <c r="BE71" s="4"/>
      <c r="BT71" s="135" t="s">
        <v>82</v>
      </c>
      <c r="BV71" s="135" t="s">
        <v>74</v>
      </c>
      <c r="BW71" s="135" t="s">
        <v>131</v>
      </c>
      <c r="BX71" s="135" t="s">
        <v>85</v>
      </c>
      <c r="CL71" s="135" t="s">
        <v>19</v>
      </c>
    </row>
    <row r="72" s="4" customFormat="1" ht="16.5" customHeight="1">
      <c r="A72" s="113" t="s">
        <v>76</v>
      </c>
      <c r="B72" s="65"/>
      <c r="C72" s="127"/>
      <c r="D72" s="127"/>
      <c r="E72" s="128" t="s">
        <v>132</v>
      </c>
      <c r="F72" s="128"/>
      <c r="G72" s="128"/>
      <c r="H72" s="128"/>
      <c r="I72" s="128"/>
      <c r="J72" s="127"/>
      <c r="K72" s="128" t="s">
        <v>133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'ROU2330 - FVE'!J32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88</v>
      </c>
      <c r="AR72" s="67"/>
      <c r="AS72" s="131">
        <v>0</v>
      </c>
      <c r="AT72" s="132">
        <f>ROUND(SUM(AV72:AW72),2)</f>
        <v>0</v>
      </c>
      <c r="AU72" s="133">
        <f>'ROU2330 - FVE'!P87</f>
        <v>0</v>
      </c>
      <c r="AV72" s="132">
        <f>'ROU2330 - FVE'!J35</f>
        <v>0</v>
      </c>
      <c r="AW72" s="132">
        <f>'ROU2330 - FVE'!J36</f>
        <v>0</v>
      </c>
      <c r="AX72" s="132">
        <f>'ROU2330 - FVE'!J37</f>
        <v>0</v>
      </c>
      <c r="AY72" s="132">
        <f>'ROU2330 - FVE'!J38</f>
        <v>0</v>
      </c>
      <c r="AZ72" s="132">
        <f>'ROU2330 - FVE'!F35</f>
        <v>0</v>
      </c>
      <c r="BA72" s="132">
        <f>'ROU2330 - FVE'!F36</f>
        <v>0</v>
      </c>
      <c r="BB72" s="132">
        <f>'ROU2330 - FVE'!F37</f>
        <v>0</v>
      </c>
      <c r="BC72" s="132">
        <f>'ROU2330 - FVE'!F38</f>
        <v>0</v>
      </c>
      <c r="BD72" s="134">
        <f>'ROU2330 - FVE'!F39</f>
        <v>0</v>
      </c>
      <c r="BE72" s="4"/>
      <c r="BT72" s="135" t="s">
        <v>82</v>
      </c>
      <c r="BV72" s="135" t="s">
        <v>74</v>
      </c>
      <c r="BW72" s="135" t="s">
        <v>134</v>
      </c>
      <c r="BX72" s="135" t="s">
        <v>85</v>
      </c>
      <c r="CL72" s="135" t="s">
        <v>19</v>
      </c>
    </row>
    <row r="73" s="4" customFormat="1" ht="16.5" customHeight="1">
      <c r="A73" s="113" t="s">
        <v>76</v>
      </c>
      <c r="B73" s="65"/>
      <c r="C73" s="127"/>
      <c r="D73" s="127"/>
      <c r="E73" s="128" t="s">
        <v>135</v>
      </c>
      <c r="F73" s="128"/>
      <c r="G73" s="128"/>
      <c r="H73" s="128"/>
      <c r="I73" s="128"/>
      <c r="J73" s="127"/>
      <c r="K73" s="128" t="s">
        <v>136</v>
      </c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'ROU2331 - Sgrafito + soch...'!J32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88</v>
      </c>
      <c r="AR73" s="67"/>
      <c r="AS73" s="131">
        <v>0</v>
      </c>
      <c r="AT73" s="132">
        <f>ROUND(SUM(AV73:AW73),2)</f>
        <v>0</v>
      </c>
      <c r="AU73" s="133">
        <f>'ROU2331 - Sgrafito + soch...'!P88</f>
        <v>0</v>
      </c>
      <c r="AV73" s="132">
        <f>'ROU2331 - Sgrafito + soch...'!J35</f>
        <v>0</v>
      </c>
      <c r="AW73" s="132">
        <f>'ROU2331 - Sgrafito + soch...'!J36</f>
        <v>0</v>
      </c>
      <c r="AX73" s="132">
        <f>'ROU2331 - Sgrafito + soch...'!J37</f>
        <v>0</v>
      </c>
      <c r="AY73" s="132">
        <f>'ROU2331 - Sgrafito + soch...'!J38</f>
        <v>0</v>
      </c>
      <c r="AZ73" s="132">
        <f>'ROU2331 - Sgrafito + soch...'!F35</f>
        <v>0</v>
      </c>
      <c r="BA73" s="132">
        <f>'ROU2331 - Sgrafito + soch...'!F36</f>
        <v>0</v>
      </c>
      <c r="BB73" s="132">
        <f>'ROU2331 - Sgrafito + soch...'!F37</f>
        <v>0</v>
      </c>
      <c r="BC73" s="132">
        <f>'ROU2331 - Sgrafito + soch...'!F38</f>
        <v>0</v>
      </c>
      <c r="BD73" s="134">
        <f>'ROU2331 - Sgrafito + soch...'!F39</f>
        <v>0</v>
      </c>
      <c r="BE73" s="4"/>
      <c r="BT73" s="135" t="s">
        <v>82</v>
      </c>
      <c r="BV73" s="135" t="s">
        <v>74</v>
      </c>
      <c r="BW73" s="135" t="s">
        <v>137</v>
      </c>
      <c r="BX73" s="135" t="s">
        <v>85</v>
      </c>
      <c r="CL73" s="135" t="s">
        <v>19</v>
      </c>
    </row>
    <row r="74" s="4" customFormat="1" ht="16.5" customHeight="1">
      <c r="A74" s="113" t="s">
        <v>76</v>
      </c>
      <c r="B74" s="65"/>
      <c r="C74" s="127"/>
      <c r="D74" s="127"/>
      <c r="E74" s="128" t="s">
        <v>138</v>
      </c>
      <c r="F74" s="128"/>
      <c r="G74" s="128"/>
      <c r="H74" s="128"/>
      <c r="I74" s="128"/>
      <c r="J74" s="127"/>
      <c r="K74" s="128" t="s">
        <v>139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'ROU2332 - Ostrůvek zeleně...'!J32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88</v>
      </c>
      <c r="AR74" s="67"/>
      <c r="AS74" s="131">
        <v>0</v>
      </c>
      <c r="AT74" s="132">
        <f>ROUND(SUM(AV74:AW74),2)</f>
        <v>0</v>
      </c>
      <c r="AU74" s="133">
        <f>'ROU2332 - Ostrůvek zeleně...'!P95</f>
        <v>0</v>
      </c>
      <c r="AV74" s="132">
        <f>'ROU2332 - Ostrůvek zeleně...'!J35</f>
        <v>0</v>
      </c>
      <c r="AW74" s="132">
        <f>'ROU2332 - Ostrůvek zeleně...'!J36</f>
        <v>0</v>
      </c>
      <c r="AX74" s="132">
        <f>'ROU2332 - Ostrůvek zeleně...'!J37</f>
        <v>0</v>
      </c>
      <c r="AY74" s="132">
        <f>'ROU2332 - Ostrůvek zeleně...'!J38</f>
        <v>0</v>
      </c>
      <c r="AZ74" s="132">
        <f>'ROU2332 - Ostrůvek zeleně...'!F35</f>
        <v>0</v>
      </c>
      <c r="BA74" s="132">
        <f>'ROU2332 - Ostrůvek zeleně...'!F36</f>
        <v>0</v>
      </c>
      <c r="BB74" s="132">
        <f>'ROU2332 - Ostrůvek zeleně...'!F37</f>
        <v>0</v>
      </c>
      <c r="BC74" s="132">
        <f>'ROU2332 - Ostrůvek zeleně...'!F38</f>
        <v>0</v>
      </c>
      <c r="BD74" s="134">
        <f>'ROU2332 - Ostrůvek zeleně...'!F39</f>
        <v>0</v>
      </c>
      <c r="BE74" s="4"/>
      <c r="BT74" s="135" t="s">
        <v>82</v>
      </c>
      <c r="BV74" s="135" t="s">
        <v>74</v>
      </c>
      <c r="BW74" s="135" t="s">
        <v>140</v>
      </c>
      <c r="BX74" s="135" t="s">
        <v>85</v>
      </c>
      <c r="CL74" s="135" t="s">
        <v>19</v>
      </c>
    </row>
    <row r="75" s="4" customFormat="1" ht="16.5" customHeight="1">
      <c r="A75" s="113" t="s">
        <v>76</v>
      </c>
      <c r="B75" s="65"/>
      <c r="C75" s="127"/>
      <c r="D75" s="127"/>
      <c r="E75" s="128" t="s">
        <v>141</v>
      </c>
      <c r="F75" s="128"/>
      <c r="G75" s="128"/>
      <c r="H75" s="128"/>
      <c r="I75" s="128"/>
      <c r="J75" s="127"/>
      <c r="K75" s="128" t="s">
        <v>142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'ROU2333 - Sadové úpravy'!J32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88</v>
      </c>
      <c r="AR75" s="67"/>
      <c r="AS75" s="131">
        <v>0</v>
      </c>
      <c r="AT75" s="132">
        <f>ROUND(SUM(AV75:AW75),2)</f>
        <v>0</v>
      </c>
      <c r="AU75" s="133">
        <f>'ROU2333 - Sadové úpravy'!P88</f>
        <v>0</v>
      </c>
      <c r="AV75" s="132">
        <f>'ROU2333 - Sadové úpravy'!J35</f>
        <v>0</v>
      </c>
      <c r="AW75" s="132">
        <f>'ROU2333 - Sadové úpravy'!J36</f>
        <v>0</v>
      </c>
      <c r="AX75" s="132">
        <f>'ROU2333 - Sadové úpravy'!J37</f>
        <v>0</v>
      </c>
      <c r="AY75" s="132">
        <f>'ROU2333 - Sadové úpravy'!J38</f>
        <v>0</v>
      </c>
      <c r="AZ75" s="132">
        <f>'ROU2333 - Sadové úpravy'!F35</f>
        <v>0</v>
      </c>
      <c r="BA75" s="132">
        <f>'ROU2333 - Sadové úpravy'!F36</f>
        <v>0</v>
      </c>
      <c r="BB75" s="132">
        <f>'ROU2333 - Sadové úpravy'!F37</f>
        <v>0</v>
      </c>
      <c r="BC75" s="132">
        <f>'ROU2333 - Sadové úpravy'!F38</f>
        <v>0</v>
      </c>
      <c r="BD75" s="134">
        <f>'ROU2333 - Sadové úpravy'!F39</f>
        <v>0</v>
      </c>
      <c r="BE75" s="4"/>
      <c r="BT75" s="135" t="s">
        <v>82</v>
      </c>
      <c r="BV75" s="135" t="s">
        <v>74</v>
      </c>
      <c r="BW75" s="135" t="s">
        <v>143</v>
      </c>
      <c r="BX75" s="135" t="s">
        <v>85</v>
      </c>
      <c r="CL75" s="135" t="s">
        <v>19</v>
      </c>
    </row>
    <row r="76" s="4" customFormat="1" ht="16.5" customHeight="1">
      <c r="A76" s="113" t="s">
        <v>76</v>
      </c>
      <c r="B76" s="65"/>
      <c r="C76" s="127"/>
      <c r="D76" s="127"/>
      <c r="E76" s="128" t="s">
        <v>144</v>
      </c>
      <c r="F76" s="128"/>
      <c r="G76" s="128"/>
      <c r="H76" s="128"/>
      <c r="I76" s="128"/>
      <c r="J76" s="127"/>
      <c r="K76" s="128" t="s">
        <v>145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'ROU2334 - Oplocení'!J32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88</v>
      </c>
      <c r="AR76" s="67"/>
      <c r="AS76" s="131">
        <v>0</v>
      </c>
      <c r="AT76" s="132">
        <f>ROUND(SUM(AV76:AW76),2)</f>
        <v>0</v>
      </c>
      <c r="AU76" s="133">
        <f>'ROU2334 - Oplocení'!P98</f>
        <v>0</v>
      </c>
      <c r="AV76" s="132">
        <f>'ROU2334 - Oplocení'!J35</f>
        <v>0</v>
      </c>
      <c r="AW76" s="132">
        <f>'ROU2334 - Oplocení'!J36</f>
        <v>0</v>
      </c>
      <c r="AX76" s="132">
        <f>'ROU2334 - Oplocení'!J37</f>
        <v>0</v>
      </c>
      <c r="AY76" s="132">
        <f>'ROU2334 - Oplocení'!J38</f>
        <v>0</v>
      </c>
      <c r="AZ76" s="132">
        <f>'ROU2334 - Oplocení'!F35</f>
        <v>0</v>
      </c>
      <c r="BA76" s="132">
        <f>'ROU2334 - Oplocení'!F36</f>
        <v>0</v>
      </c>
      <c r="BB76" s="132">
        <f>'ROU2334 - Oplocení'!F37</f>
        <v>0</v>
      </c>
      <c r="BC76" s="132">
        <f>'ROU2334 - Oplocení'!F38</f>
        <v>0</v>
      </c>
      <c r="BD76" s="134">
        <f>'ROU2334 - Oplocení'!F39</f>
        <v>0</v>
      </c>
      <c r="BE76" s="4"/>
      <c r="BT76" s="135" t="s">
        <v>82</v>
      </c>
      <c r="BV76" s="135" t="s">
        <v>74</v>
      </c>
      <c r="BW76" s="135" t="s">
        <v>146</v>
      </c>
      <c r="BX76" s="135" t="s">
        <v>85</v>
      </c>
      <c r="CL76" s="135" t="s">
        <v>19</v>
      </c>
    </row>
    <row r="77" s="7" customFormat="1" ht="16.5" customHeight="1">
      <c r="A77" s="113" t="s">
        <v>76</v>
      </c>
      <c r="B77" s="114"/>
      <c r="C77" s="115"/>
      <c r="D77" s="116" t="s">
        <v>147</v>
      </c>
      <c r="E77" s="116"/>
      <c r="F77" s="116"/>
      <c r="G77" s="116"/>
      <c r="H77" s="116"/>
      <c r="I77" s="117"/>
      <c r="J77" s="116" t="s">
        <v>148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8">
        <f>'ROU233 - Komunikace  a zp...'!J30</f>
        <v>0</v>
      </c>
      <c r="AH77" s="117"/>
      <c r="AI77" s="117"/>
      <c r="AJ77" s="117"/>
      <c r="AK77" s="117"/>
      <c r="AL77" s="117"/>
      <c r="AM77" s="117"/>
      <c r="AN77" s="118">
        <f>SUM(AG77,AT77)</f>
        <v>0</v>
      </c>
      <c r="AO77" s="117"/>
      <c r="AP77" s="117"/>
      <c r="AQ77" s="119" t="s">
        <v>79</v>
      </c>
      <c r="AR77" s="120"/>
      <c r="AS77" s="121">
        <v>0</v>
      </c>
      <c r="AT77" s="122">
        <f>ROUND(SUM(AV77:AW77),2)</f>
        <v>0</v>
      </c>
      <c r="AU77" s="123">
        <f>'ROU233 - Komunikace  a zp...'!P86</f>
        <v>0</v>
      </c>
      <c r="AV77" s="122">
        <f>'ROU233 - Komunikace  a zp...'!J33</f>
        <v>0</v>
      </c>
      <c r="AW77" s="122">
        <f>'ROU233 - Komunikace  a zp...'!J34</f>
        <v>0</v>
      </c>
      <c r="AX77" s="122">
        <f>'ROU233 - Komunikace  a zp...'!J35</f>
        <v>0</v>
      </c>
      <c r="AY77" s="122">
        <f>'ROU233 - Komunikace  a zp...'!J36</f>
        <v>0</v>
      </c>
      <c r="AZ77" s="122">
        <f>'ROU233 - Komunikace  a zp...'!F33</f>
        <v>0</v>
      </c>
      <c r="BA77" s="122">
        <f>'ROU233 - Komunikace  a zp...'!F34</f>
        <v>0</v>
      </c>
      <c r="BB77" s="122">
        <f>'ROU233 - Komunikace  a zp...'!F35</f>
        <v>0</v>
      </c>
      <c r="BC77" s="122">
        <f>'ROU233 - Komunikace  a zp...'!F36</f>
        <v>0</v>
      </c>
      <c r="BD77" s="124">
        <f>'ROU233 - Komunikace  a zp...'!F37</f>
        <v>0</v>
      </c>
      <c r="BE77" s="7"/>
      <c r="BT77" s="125" t="s">
        <v>80</v>
      </c>
      <c r="BV77" s="125" t="s">
        <v>74</v>
      </c>
      <c r="BW77" s="125" t="s">
        <v>149</v>
      </c>
      <c r="BX77" s="125" t="s">
        <v>5</v>
      </c>
      <c r="CL77" s="125" t="s">
        <v>19</v>
      </c>
      <c r="CM77" s="125" t="s">
        <v>82</v>
      </c>
    </row>
    <row r="78" s="7" customFormat="1" ht="16.5" customHeight="1">
      <c r="A78" s="113" t="s">
        <v>76</v>
      </c>
      <c r="B78" s="114"/>
      <c r="C78" s="115"/>
      <c r="D78" s="116" t="s">
        <v>150</v>
      </c>
      <c r="E78" s="116"/>
      <c r="F78" s="116"/>
      <c r="G78" s="116"/>
      <c r="H78" s="116"/>
      <c r="I78" s="117"/>
      <c r="J78" s="116" t="s">
        <v>151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'ROU234 - VRN'!J30</f>
        <v>0</v>
      </c>
      <c r="AH78" s="117"/>
      <c r="AI78" s="117"/>
      <c r="AJ78" s="117"/>
      <c r="AK78" s="117"/>
      <c r="AL78" s="117"/>
      <c r="AM78" s="117"/>
      <c r="AN78" s="118">
        <f>SUM(AG78,AT78)</f>
        <v>0</v>
      </c>
      <c r="AO78" s="117"/>
      <c r="AP78" s="117"/>
      <c r="AQ78" s="119" t="s">
        <v>79</v>
      </c>
      <c r="AR78" s="120"/>
      <c r="AS78" s="137">
        <v>0</v>
      </c>
      <c r="AT78" s="138">
        <f>ROUND(SUM(AV78:AW78),2)</f>
        <v>0</v>
      </c>
      <c r="AU78" s="139">
        <f>'ROU234 - VRN'!P80</f>
        <v>0</v>
      </c>
      <c r="AV78" s="138">
        <f>'ROU234 - VRN'!J33</f>
        <v>0</v>
      </c>
      <c r="AW78" s="138">
        <f>'ROU234 - VRN'!J34</f>
        <v>0</v>
      </c>
      <c r="AX78" s="138">
        <f>'ROU234 - VRN'!J35</f>
        <v>0</v>
      </c>
      <c r="AY78" s="138">
        <f>'ROU234 - VRN'!J36</f>
        <v>0</v>
      </c>
      <c r="AZ78" s="138">
        <f>'ROU234 - VRN'!F33</f>
        <v>0</v>
      </c>
      <c r="BA78" s="138">
        <f>'ROU234 - VRN'!F34</f>
        <v>0</v>
      </c>
      <c r="BB78" s="138">
        <f>'ROU234 - VRN'!F35</f>
        <v>0</v>
      </c>
      <c r="BC78" s="138">
        <f>'ROU234 - VRN'!F36</f>
        <v>0</v>
      </c>
      <c r="BD78" s="140">
        <f>'ROU234 - VRN'!F37</f>
        <v>0</v>
      </c>
      <c r="BE78" s="7"/>
      <c r="BT78" s="125" t="s">
        <v>80</v>
      </c>
      <c r="BV78" s="125" t="s">
        <v>74</v>
      </c>
      <c r="BW78" s="125" t="s">
        <v>152</v>
      </c>
      <c r="BX78" s="125" t="s">
        <v>5</v>
      </c>
      <c r="CL78" s="125" t="s">
        <v>19</v>
      </c>
      <c r="CM78" s="125" t="s">
        <v>82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cIMf8RPkL+S41BkMz7aShHsMV+qu5lwoHGUsGVB7F+uBhWsMTK4t8GeMsQPvxWmvge7gTXebcEUQq9UePDWHng==" hashValue="NRd5KBQOJQYuHBAUgQgl87xaVI3LSKzkLJ3mXyq26C/4/GO/hZgjU4kOZEDN+nJa8QwnoR4qMrA12VDa6zvIoQ==" algorithmName="SHA-512" password="CC35"/>
  <mergeCells count="134">
    <mergeCell ref="L45:AO45"/>
    <mergeCell ref="C52:G52"/>
    <mergeCell ref="I52:AF52"/>
    <mergeCell ref="J55:AF55"/>
    <mergeCell ref="D55:H55"/>
    <mergeCell ref="D56:H56"/>
    <mergeCell ref="J56:AF56"/>
    <mergeCell ref="K57:AF57"/>
    <mergeCell ref="E57:I57"/>
    <mergeCell ref="K58:AF58"/>
    <mergeCell ref="E58:I58"/>
    <mergeCell ref="K59:AF59"/>
    <mergeCell ref="E59:I59"/>
    <mergeCell ref="K60:AF60"/>
    <mergeCell ref="E60:I60"/>
    <mergeCell ref="L61:AF61"/>
    <mergeCell ref="F61:J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G57:AM57"/>
    <mergeCell ref="AN57:AP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L64:AF64"/>
    <mergeCell ref="F64:J64"/>
    <mergeCell ref="F65:J65"/>
    <mergeCell ref="L65:AF65"/>
    <mergeCell ref="F66:J66"/>
    <mergeCell ref="L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K71:AF71"/>
    <mergeCell ref="E71:I71"/>
    <mergeCell ref="K72:AF72"/>
    <mergeCell ref="E72:I72"/>
    <mergeCell ref="E73:I73"/>
    <mergeCell ref="K73:AF73"/>
    <mergeCell ref="K74:AF74"/>
    <mergeCell ref="E74:I74"/>
    <mergeCell ref="K75:AF75"/>
    <mergeCell ref="E75:I75"/>
    <mergeCell ref="K76:AF76"/>
    <mergeCell ref="E76:I76"/>
    <mergeCell ref="J77:AF77"/>
    <mergeCell ref="D77:H77"/>
    <mergeCell ref="J78:AF78"/>
    <mergeCell ref="D78:H78"/>
  </mergeCells>
  <hyperlinks>
    <hyperlink ref="A55" location="'ROU231 - Demolice obj. č....'!C2" display="/"/>
    <hyperlink ref="A57" location="'ROU2321 - Budova - staveb...'!C2" display="/"/>
    <hyperlink ref="A58" location="'ROU2322 - Zdravotechnika'!C2" display="/"/>
    <hyperlink ref="A59" location="'ROU2323 - Zařízení pro vy...'!C2" display="/"/>
    <hyperlink ref="A61" location="'ROU23241 - Elektroinstalace'!C2" display="/"/>
    <hyperlink ref="A62" location="'ROU23242 - Rozvodnice'!C2" display="/"/>
    <hyperlink ref="A63" location="'ROU23243 - Bleskosvod'!C2" display="/"/>
    <hyperlink ref="A64" location="'ROU23244 - DDS Audio'!C2" display="/"/>
    <hyperlink ref="A65" location="'ROU23245 - SK'!C2" display="/"/>
    <hyperlink ref="A66" location="'ROU23246 - CCTV'!C2" display="/"/>
    <hyperlink ref="A67" location="'ROU2325 - Vzduchotechnika...'!C2" display="/"/>
    <hyperlink ref="A68" location="'ROU2326 - Měření a regulace'!C2" display="/"/>
    <hyperlink ref="A69" location="'ROU2327 - Přípojka vody, ...'!C2" display="/"/>
    <hyperlink ref="A70" location="'ROU2328 - Retenční nádrž'!C2" display="/"/>
    <hyperlink ref="A71" location="'ROU2329 - Vrty pro TČ'!C2" display="/"/>
    <hyperlink ref="A72" location="'ROU2330 - FVE'!C2" display="/"/>
    <hyperlink ref="A73" location="'ROU2331 - Sgrafito + soch...'!C2" display="/"/>
    <hyperlink ref="A74" location="'ROU2332 - Ostrůvek zeleně...'!C2" display="/"/>
    <hyperlink ref="A75" location="'ROU2333 - Sadové úpravy'!C2" display="/"/>
    <hyperlink ref="A76" location="'ROU2334 - Oplocení'!C2" display="/"/>
    <hyperlink ref="A77" location="'ROU233 - Komunikace  a zp...'!C2" display="/"/>
    <hyperlink ref="A78" location="'ROU23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ROUND(J84,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ROUND((SUM(BE84:BE321)),  2)</f>
        <v>0</v>
      </c>
      <c r="G33" s="40"/>
      <c r="H33" s="40"/>
      <c r="I33" s="160">
        <v>0.20999999999999999</v>
      </c>
      <c r="J33" s="159">
        <f>ROUND(((SUM(BE84:BE321))*I33),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ROUND((SUM(BF84:BF321)),  2)</f>
        <v>0</v>
      </c>
      <c r="G34" s="40"/>
      <c r="H34" s="40"/>
      <c r="I34" s="160">
        <v>0.14999999999999999</v>
      </c>
      <c r="J34" s="159">
        <f>ROUND(((SUM(BF84:BF321))*I34),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ROUND((SUM(BG84:BG321)),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ROUND((SUM(BH84:BH321)),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ROUND((SUM(BI84:BI321)),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ROU231 - Demolice obj. č.p. 773,383,384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161</v>
      </c>
      <c r="E61" s="185"/>
      <c r="F61" s="185"/>
      <c r="G61" s="185"/>
      <c r="H61" s="185"/>
      <c r="I61" s="185"/>
      <c r="J61" s="186">
        <f>J86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162</v>
      </c>
      <c r="E62" s="185"/>
      <c r="F62" s="185"/>
      <c r="G62" s="185"/>
      <c r="H62" s="185"/>
      <c r="I62" s="185"/>
      <c r="J62" s="186">
        <f>J175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163</v>
      </c>
      <c r="E63" s="185"/>
      <c r="F63" s="185"/>
      <c r="G63" s="185"/>
      <c r="H63" s="185"/>
      <c r="I63" s="185"/>
      <c r="J63" s="186">
        <f>J245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164</v>
      </c>
      <c r="E64" s="185"/>
      <c r="F64" s="185"/>
      <c r="G64" s="185"/>
      <c r="H64" s="185"/>
      <c r="I64" s="185"/>
      <c r="J64" s="186">
        <f>J319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165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Projekt budovy v Čechově ulici ve Šlapanicích</v>
      </c>
      <c r="F74" s="34"/>
      <c r="G74" s="34"/>
      <c r="H74" s="34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154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ROU231 - Demolice obj. č.p. 773,383,384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Šlapanice</v>
      </c>
      <c r="G78" s="42"/>
      <c r="H78" s="42"/>
      <c r="I78" s="34" t="s">
        <v>23</v>
      </c>
      <c r="J78" s="74" t="str">
        <f>IF(J12="","",J12)</f>
        <v>3. 9. 2023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Šlapanice</v>
      </c>
      <c r="G80" s="42"/>
      <c r="H80" s="42"/>
      <c r="I80" s="34" t="s">
        <v>31</v>
      </c>
      <c r="J80" s="38" t="str">
        <f>E21</f>
        <v>Studio Zlamal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8"/>
      <c r="B83" s="189"/>
      <c r="C83" s="190" t="s">
        <v>166</v>
      </c>
      <c r="D83" s="191" t="s">
        <v>57</v>
      </c>
      <c r="E83" s="191" t="s">
        <v>53</v>
      </c>
      <c r="F83" s="191" t="s">
        <v>54</v>
      </c>
      <c r="G83" s="191" t="s">
        <v>167</v>
      </c>
      <c r="H83" s="191" t="s">
        <v>168</v>
      </c>
      <c r="I83" s="191" t="s">
        <v>169</v>
      </c>
      <c r="J83" s="191" t="s">
        <v>158</v>
      </c>
      <c r="K83" s="192" t="s">
        <v>170</v>
      </c>
      <c r="L83" s="193"/>
      <c r="M83" s="94" t="s">
        <v>19</v>
      </c>
      <c r="N83" s="95" t="s">
        <v>42</v>
      </c>
      <c r="O83" s="95" t="s">
        <v>171</v>
      </c>
      <c r="P83" s="95" t="s">
        <v>172</v>
      </c>
      <c r="Q83" s="95" t="s">
        <v>173</v>
      </c>
      <c r="R83" s="95" t="s">
        <v>174</v>
      </c>
      <c r="S83" s="95" t="s">
        <v>175</v>
      </c>
      <c r="T83" s="96" t="s">
        <v>176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0"/>
      <c r="B84" s="41"/>
      <c r="C84" s="101" t="s">
        <v>177</v>
      </c>
      <c r="D84" s="42"/>
      <c r="E84" s="42"/>
      <c r="F84" s="42"/>
      <c r="G84" s="42"/>
      <c r="H84" s="42"/>
      <c r="I84" s="42"/>
      <c r="J84" s="194">
        <f>BK84</f>
        <v>0</v>
      </c>
      <c r="K84" s="42"/>
      <c r="L84" s="46"/>
      <c r="M84" s="97"/>
      <c r="N84" s="195"/>
      <c r="O84" s="98"/>
      <c r="P84" s="196">
        <f>P85</f>
        <v>0</v>
      </c>
      <c r="Q84" s="98"/>
      <c r="R84" s="196">
        <f>R85</f>
        <v>2.5301719999999999</v>
      </c>
      <c r="S84" s="98"/>
      <c r="T84" s="197">
        <f>T85</f>
        <v>1916.41436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159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178</v>
      </c>
      <c r="F85" s="202" t="s">
        <v>179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P86+P175+P245+P319</f>
        <v>0</v>
      </c>
      <c r="Q85" s="207"/>
      <c r="R85" s="208">
        <f>R86+R175+R245+R319</f>
        <v>2.5301719999999999</v>
      </c>
      <c r="S85" s="207"/>
      <c r="T85" s="209">
        <f>T86+T175+T245+T319</f>
        <v>1916.41436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80</v>
      </c>
      <c r="AT85" s="211" t="s">
        <v>71</v>
      </c>
      <c r="AU85" s="211" t="s">
        <v>72</v>
      </c>
      <c r="AY85" s="210" t="s">
        <v>180</v>
      </c>
      <c r="BK85" s="212">
        <f>BK86+BK175+BK245+BK319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80</v>
      </c>
      <c r="F86" s="213" t="s">
        <v>181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SUM(P87:P174)</f>
        <v>0</v>
      </c>
      <c r="Q86" s="207"/>
      <c r="R86" s="208">
        <f>SUM(R87:R174)</f>
        <v>0</v>
      </c>
      <c r="S86" s="207"/>
      <c r="T86" s="209">
        <f>SUM(T87:T174)</f>
        <v>63.905000000000001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80</v>
      </c>
      <c r="AT86" s="211" t="s">
        <v>71</v>
      </c>
      <c r="AU86" s="211" t="s">
        <v>80</v>
      </c>
      <c r="AY86" s="210" t="s">
        <v>180</v>
      </c>
      <c r="BK86" s="212">
        <f>SUM(BK87:BK174)</f>
        <v>0</v>
      </c>
    </row>
    <row r="87" s="2" customFormat="1" ht="24.15" customHeight="1">
      <c r="A87" s="40"/>
      <c r="B87" s="41"/>
      <c r="C87" s="215" t="s">
        <v>80</v>
      </c>
      <c r="D87" s="215" t="s">
        <v>182</v>
      </c>
      <c r="E87" s="216" t="s">
        <v>183</v>
      </c>
      <c r="F87" s="217" t="s">
        <v>184</v>
      </c>
      <c r="G87" s="218" t="s">
        <v>185</v>
      </c>
      <c r="H87" s="219">
        <v>10</v>
      </c>
      <c r="I87" s="220"/>
      <c r="J87" s="221">
        <f>ROUND(I87*H87,2)</f>
        <v>0</v>
      </c>
      <c r="K87" s="217" t="s">
        <v>186</v>
      </c>
      <c r="L87" s="46"/>
      <c r="M87" s="222" t="s">
        <v>19</v>
      </c>
      <c r="N87" s="223" t="s">
        <v>43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187</v>
      </c>
      <c r="AT87" s="226" t="s">
        <v>182</v>
      </c>
      <c r="AU87" s="226" t="s">
        <v>82</v>
      </c>
      <c r="AY87" s="19" t="s">
        <v>180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80</v>
      </c>
      <c r="BK87" s="227">
        <f>ROUND(I87*H87,2)</f>
        <v>0</v>
      </c>
      <c r="BL87" s="19" t="s">
        <v>187</v>
      </c>
      <c r="BM87" s="226" t="s">
        <v>188</v>
      </c>
    </row>
    <row r="88" s="2" customFormat="1">
      <c r="A88" s="40"/>
      <c r="B88" s="41"/>
      <c r="C88" s="42"/>
      <c r="D88" s="228" t="s">
        <v>189</v>
      </c>
      <c r="E88" s="42"/>
      <c r="F88" s="229" t="s">
        <v>190</v>
      </c>
      <c r="G88" s="42"/>
      <c r="H88" s="42"/>
      <c r="I88" s="230"/>
      <c r="J88" s="42"/>
      <c r="K88" s="42"/>
      <c r="L88" s="46"/>
      <c r="M88" s="231"/>
      <c r="N88" s="23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189</v>
      </c>
      <c r="AU88" s="19" t="s">
        <v>82</v>
      </c>
    </row>
    <row r="89" s="13" customFormat="1">
      <c r="A89" s="13"/>
      <c r="B89" s="233"/>
      <c r="C89" s="234"/>
      <c r="D89" s="235" t="s">
        <v>191</v>
      </c>
      <c r="E89" s="236" t="s">
        <v>19</v>
      </c>
      <c r="F89" s="237" t="s">
        <v>192</v>
      </c>
      <c r="G89" s="234"/>
      <c r="H89" s="238">
        <v>10</v>
      </c>
      <c r="I89" s="239"/>
      <c r="J89" s="234"/>
      <c r="K89" s="234"/>
      <c r="L89" s="240"/>
      <c r="M89" s="241"/>
      <c r="N89" s="242"/>
      <c r="O89" s="242"/>
      <c r="P89" s="242"/>
      <c r="Q89" s="242"/>
      <c r="R89" s="242"/>
      <c r="S89" s="242"/>
      <c r="T89" s="24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4" t="s">
        <v>191</v>
      </c>
      <c r="AU89" s="244" t="s">
        <v>82</v>
      </c>
      <c r="AV89" s="13" t="s">
        <v>82</v>
      </c>
      <c r="AW89" s="13" t="s">
        <v>33</v>
      </c>
      <c r="AX89" s="13" t="s">
        <v>80</v>
      </c>
      <c r="AY89" s="244" t="s">
        <v>180</v>
      </c>
    </row>
    <row r="90" s="2" customFormat="1" ht="24.15" customHeight="1">
      <c r="A90" s="40"/>
      <c r="B90" s="41"/>
      <c r="C90" s="215" t="s">
        <v>82</v>
      </c>
      <c r="D90" s="215" t="s">
        <v>182</v>
      </c>
      <c r="E90" s="216" t="s">
        <v>193</v>
      </c>
      <c r="F90" s="217" t="s">
        <v>194</v>
      </c>
      <c r="G90" s="218" t="s">
        <v>195</v>
      </c>
      <c r="H90" s="219">
        <v>2</v>
      </c>
      <c r="I90" s="220"/>
      <c r="J90" s="221">
        <f>ROUND(I90*H90,2)</f>
        <v>0</v>
      </c>
      <c r="K90" s="217" t="s">
        <v>186</v>
      </c>
      <c r="L90" s="46"/>
      <c r="M90" s="222" t="s">
        <v>19</v>
      </c>
      <c r="N90" s="223" t="s">
        <v>43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187</v>
      </c>
      <c r="AT90" s="226" t="s">
        <v>182</v>
      </c>
      <c r="AU90" s="226" t="s">
        <v>82</v>
      </c>
      <c r="AY90" s="19" t="s">
        <v>180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80</v>
      </c>
      <c r="BK90" s="227">
        <f>ROUND(I90*H90,2)</f>
        <v>0</v>
      </c>
      <c r="BL90" s="19" t="s">
        <v>187</v>
      </c>
      <c r="BM90" s="226" t="s">
        <v>196</v>
      </c>
    </row>
    <row r="91" s="2" customFormat="1">
      <c r="A91" s="40"/>
      <c r="B91" s="41"/>
      <c r="C91" s="42"/>
      <c r="D91" s="228" t="s">
        <v>189</v>
      </c>
      <c r="E91" s="42"/>
      <c r="F91" s="229" t="s">
        <v>197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189</v>
      </c>
      <c r="AU91" s="19" t="s">
        <v>82</v>
      </c>
    </row>
    <row r="92" s="2" customFormat="1" ht="24.15" customHeight="1">
      <c r="A92" s="40"/>
      <c r="B92" s="41"/>
      <c r="C92" s="215" t="s">
        <v>100</v>
      </c>
      <c r="D92" s="215" t="s">
        <v>182</v>
      </c>
      <c r="E92" s="216" t="s">
        <v>198</v>
      </c>
      <c r="F92" s="217" t="s">
        <v>199</v>
      </c>
      <c r="G92" s="218" t="s">
        <v>195</v>
      </c>
      <c r="H92" s="219">
        <v>2</v>
      </c>
      <c r="I92" s="220"/>
      <c r="J92" s="221">
        <f>ROUND(I92*H92,2)</f>
        <v>0</v>
      </c>
      <c r="K92" s="217" t="s">
        <v>186</v>
      </c>
      <c r="L92" s="46"/>
      <c r="M92" s="222" t="s">
        <v>19</v>
      </c>
      <c r="N92" s="223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187</v>
      </c>
      <c r="AT92" s="226" t="s">
        <v>182</v>
      </c>
      <c r="AU92" s="226" t="s">
        <v>82</v>
      </c>
      <c r="AY92" s="19" t="s">
        <v>180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187</v>
      </c>
      <c r="BM92" s="226" t="s">
        <v>200</v>
      </c>
    </row>
    <row r="93" s="2" customFormat="1">
      <c r="A93" s="40"/>
      <c r="B93" s="41"/>
      <c r="C93" s="42"/>
      <c r="D93" s="228" t="s">
        <v>189</v>
      </c>
      <c r="E93" s="42"/>
      <c r="F93" s="229" t="s">
        <v>201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189</v>
      </c>
      <c r="AU93" s="19" t="s">
        <v>82</v>
      </c>
    </row>
    <row r="94" s="2" customFormat="1" ht="21.75" customHeight="1">
      <c r="A94" s="40"/>
      <c r="B94" s="41"/>
      <c r="C94" s="215" t="s">
        <v>187</v>
      </c>
      <c r="D94" s="215" t="s">
        <v>182</v>
      </c>
      <c r="E94" s="216" t="s">
        <v>202</v>
      </c>
      <c r="F94" s="217" t="s">
        <v>203</v>
      </c>
      <c r="G94" s="218" t="s">
        <v>195</v>
      </c>
      <c r="H94" s="219">
        <v>2</v>
      </c>
      <c r="I94" s="220"/>
      <c r="J94" s="221">
        <f>ROUND(I94*H94,2)</f>
        <v>0</v>
      </c>
      <c r="K94" s="217" t="s">
        <v>186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187</v>
      </c>
      <c r="AT94" s="226" t="s">
        <v>182</v>
      </c>
      <c r="AU94" s="226" t="s">
        <v>82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187</v>
      </c>
      <c r="BM94" s="226" t="s">
        <v>204</v>
      </c>
    </row>
    <row r="95" s="2" customFormat="1">
      <c r="A95" s="40"/>
      <c r="B95" s="41"/>
      <c r="C95" s="42"/>
      <c r="D95" s="228" t="s">
        <v>189</v>
      </c>
      <c r="E95" s="42"/>
      <c r="F95" s="229" t="s">
        <v>205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82</v>
      </c>
    </row>
    <row r="96" s="2" customFormat="1" ht="21.75" customHeight="1">
      <c r="A96" s="40"/>
      <c r="B96" s="41"/>
      <c r="C96" s="215" t="s">
        <v>206</v>
      </c>
      <c r="D96" s="215" t="s">
        <v>182</v>
      </c>
      <c r="E96" s="216" t="s">
        <v>207</v>
      </c>
      <c r="F96" s="217" t="s">
        <v>208</v>
      </c>
      <c r="G96" s="218" t="s">
        <v>195</v>
      </c>
      <c r="H96" s="219">
        <v>2</v>
      </c>
      <c r="I96" s="220"/>
      <c r="J96" s="221">
        <f>ROUND(I96*H96,2)</f>
        <v>0</v>
      </c>
      <c r="K96" s="217" t="s">
        <v>186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209</v>
      </c>
    </row>
    <row r="97" s="2" customFormat="1">
      <c r="A97" s="40"/>
      <c r="B97" s="41"/>
      <c r="C97" s="42"/>
      <c r="D97" s="228" t="s">
        <v>189</v>
      </c>
      <c r="E97" s="42"/>
      <c r="F97" s="229" t="s">
        <v>210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37.8" customHeight="1">
      <c r="A98" s="40"/>
      <c r="B98" s="41"/>
      <c r="C98" s="215" t="s">
        <v>211</v>
      </c>
      <c r="D98" s="215" t="s">
        <v>182</v>
      </c>
      <c r="E98" s="216" t="s">
        <v>212</v>
      </c>
      <c r="F98" s="217" t="s">
        <v>213</v>
      </c>
      <c r="G98" s="218" t="s">
        <v>185</v>
      </c>
      <c r="H98" s="219">
        <v>79.5</v>
      </c>
      <c r="I98" s="220"/>
      <c r="J98" s="221">
        <f>ROUND(I98*H98,2)</f>
        <v>0</v>
      </c>
      <c r="K98" s="217" t="s">
        <v>186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0.26000000000000001</v>
      </c>
      <c r="T98" s="225">
        <f>S98*H98</f>
        <v>20.670000000000002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214</v>
      </c>
    </row>
    <row r="99" s="2" customFormat="1">
      <c r="A99" s="40"/>
      <c r="B99" s="41"/>
      <c r="C99" s="42"/>
      <c r="D99" s="228" t="s">
        <v>189</v>
      </c>
      <c r="E99" s="42"/>
      <c r="F99" s="229" t="s">
        <v>215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13" customFormat="1">
      <c r="A100" s="13"/>
      <c r="B100" s="233"/>
      <c r="C100" s="234"/>
      <c r="D100" s="235" t="s">
        <v>191</v>
      </c>
      <c r="E100" s="236" t="s">
        <v>19</v>
      </c>
      <c r="F100" s="237" t="s">
        <v>216</v>
      </c>
      <c r="G100" s="234"/>
      <c r="H100" s="238">
        <v>79.5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191</v>
      </c>
      <c r="AU100" s="244" t="s">
        <v>82</v>
      </c>
      <c r="AV100" s="13" t="s">
        <v>82</v>
      </c>
      <c r="AW100" s="13" t="s">
        <v>33</v>
      </c>
      <c r="AX100" s="13" t="s">
        <v>80</v>
      </c>
      <c r="AY100" s="244" t="s">
        <v>180</v>
      </c>
    </row>
    <row r="101" s="2" customFormat="1" ht="37.8" customHeight="1">
      <c r="A101" s="40"/>
      <c r="B101" s="41"/>
      <c r="C101" s="215" t="s">
        <v>217</v>
      </c>
      <c r="D101" s="215" t="s">
        <v>182</v>
      </c>
      <c r="E101" s="216" t="s">
        <v>218</v>
      </c>
      <c r="F101" s="217" t="s">
        <v>219</v>
      </c>
      <c r="G101" s="218" t="s">
        <v>185</v>
      </c>
      <c r="H101" s="219">
        <v>95</v>
      </c>
      <c r="I101" s="220"/>
      <c r="J101" s="221">
        <f>ROUND(I101*H101,2)</f>
        <v>0</v>
      </c>
      <c r="K101" s="217" t="s">
        <v>186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0.44</v>
      </c>
      <c r="T101" s="225">
        <f>S101*H101</f>
        <v>41.799999999999997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220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221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14" customFormat="1">
      <c r="A103" s="14"/>
      <c r="B103" s="245"/>
      <c r="C103" s="246"/>
      <c r="D103" s="235" t="s">
        <v>191</v>
      </c>
      <c r="E103" s="247" t="s">
        <v>19</v>
      </c>
      <c r="F103" s="248" t="s">
        <v>222</v>
      </c>
      <c r="G103" s="246"/>
      <c r="H103" s="247" t="s">
        <v>19</v>
      </c>
      <c r="I103" s="249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191</v>
      </c>
      <c r="AU103" s="254" t="s">
        <v>82</v>
      </c>
      <c r="AV103" s="14" t="s">
        <v>80</v>
      </c>
      <c r="AW103" s="14" t="s">
        <v>33</v>
      </c>
      <c r="AX103" s="14" t="s">
        <v>72</v>
      </c>
      <c r="AY103" s="254" t="s">
        <v>180</v>
      </c>
    </row>
    <row r="104" s="13" customFormat="1">
      <c r="A104" s="13"/>
      <c r="B104" s="233"/>
      <c r="C104" s="234"/>
      <c r="D104" s="235" t="s">
        <v>191</v>
      </c>
      <c r="E104" s="236" t="s">
        <v>19</v>
      </c>
      <c r="F104" s="237" t="s">
        <v>223</v>
      </c>
      <c r="G104" s="234"/>
      <c r="H104" s="238">
        <v>95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191</v>
      </c>
      <c r="AU104" s="244" t="s">
        <v>82</v>
      </c>
      <c r="AV104" s="13" t="s">
        <v>82</v>
      </c>
      <c r="AW104" s="13" t="s">
        <v>33</v>
      </c>
      <c r="AX104" s="13" t="s">
        <v>80</v>
      </c>
      <c r="AY104" s="244" t="s">
        <v>180</v>
      </c>
    </row>
    <row r="105" s="2" customFormat="1" ht="24.15" customHeight="1">
      <c r="A105" s="40"/>
      <c r="B105" s="41"/>
      <c r="C105" s="215" t="s">
        <v>224</v>
      </c>
      <c r="D105" s="215" t="s">
        <v>182</v>
      </c>
      <c r="E105" s="216" t="s">
        <v>225</v>
      </c>
      <c r="F105" s="217" t="s">
        <v>226</v>
      </c>
      <c r="G105" s="218" t="s">
        <v>227</v>
      </c>
      <c r="H105" s="219">
        <v>7</v>
      </c>
      <c r="I105" s="220"/>
      <c r="J105" s="221">
        <f>ROUND(I105*H105,2)</f>
        <v>0</v>
      </c>
      <c r="K105" s="217" t="s">
        <v>186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0.20499999999999999</v>
      </c>
      <c r="T105" s="225">
        <f>S105*H105</f>
        <v>1.4349999999999998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228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229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14" customFormat="1">
      <c r="A107" s="14"/>
      <c r="B107" s="245"/>
      <c r="C107" s="246"/>
      <c r="D107" s="235" t="s">
        <v>191</v>
      </c>
      <c r="E107" s="247" t="s">
        <v>19</v>
      </c>
      <c r="F107" s="248" t="s">
        <v>230</v>
      </c>
      <c r="G107" s="246"/>
      <c r="H107" s="247" t="s">
        <v>19</v>
      </c>
      <c r="I107" s="249"/>
      <c r="J107" s="246"/>
      <c r="K107" s="246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191</v>
      </c>
      <c r="AU107" s="254" t="s">
        <v>82</v>
      </c>
      <c r="AV107" s="14" t="s">
        <v>80</v>
      </c>
      <c r="AW107" s="14" t="s">
        <v>33</v>
      </c>
      <c r="AX107" s="14" t="s">
        <v>72</v>
      </c>
      <c r="AY107" s="254" t="s">
        <v>180</v>
      </c>
    </row>
    <row r="108" s="13" customFormat="1">
      <c r="A108" s="13"/>
      <c r="B108" s="233"/>
      <c r="C108" s="234"/>
      <c r="D108" s="235" t="s">
        <v>191</v>
      </c>
      <c r="E108" s="236" t="s">
        <v>19</v>
      </c>
      <c r="F108" s="237" t="s">
        <v>217</v>
      </c>
      <c r="G108" s="234"/>
      <c r="H108" s="238">
        <v>7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191</v>
      </c>
      <c r="AU108" s="244" t="s">
        <v>82</v>
      </c>
      <c r="AV108" s="13" t="s">
        <v>82</v>
      </c>
      <c r="AW108" s="13" t="s">
        <v>33</v>
      </c>
      <c r="AX108" s="13" t="s">
        <v>80</v>
      </c>
      <c r="AY108" s="244" t="s">
        <v>180</v>
      </c>
    </row>
    <row r="109" s="2" customFormat="1" ht="16.5" customHeight="1">
      <c r="A109" s="40"/>
      <c r="B109" s="41"/>
      <c r="C109" s="215" t="s">
        <v>231</v>
      </c>
      <c r="D109" s="215" t="s">
        <v>182</v>
      </c>
      <c r="E109" s="216" t="s">
        <v>232</v>
      </c>
      <c r="F109" s="217" t="s">
        <v>233</v>
      </c>
      <c r="G109" s="218" t="s">
        <v>185</v>
      </c>
      <c r="H109" s="219">
        <v>89.560000000000002</v>
      </c>
      <c r="I109" s="220"/>
      <c r="J109" s="221">
        <f>ROUND(I109*H109,2)</f>
        <v>0</v>
      </c>
      <c r="K109" s="217" t="s">
        <v>186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234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235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13" customFormat="1">
      <c r="A111" s="13"/>
      <c r="B111" s="233"/>
      <c r="C111" s="234"/>
      <c r="D111" s="235" t="s">
        <v>191</v>
      </c>
      <c r="E111" s="236" t="s">
        <v>19</v>
      </c>
      <c r="F111" s="237" t="s">
        <v>236</v>
      </c>
      <c r="G111" s="234"/>
      <c r="H111" s="238">
        <v>89.560000000000002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191</v>
      </c>
      <c r="AU111" s="244" t="s">
        <v>82</v>
      </c>
      <c r="AV111" s="13" t="s">
        <v>82</v>
      </c>
      <c r="AW111" s="13" t="s">
        <v>33</v>
      </c>
      <c r="AX111" s="13" t="s">
        <v>80</v>
      </c>
      <c r="AY111" s="244" t="s">
        <v>180</v>
      </c>
    </row>
    <row r="112" s="2" customFormat="1" ht="21.75" customHeight="1">
      <c r="A112" s="40"/>
      <c r="B112" s="41"/>
      <c r="C112" s="215" t="s">
        <v>237</v>
      </c>
      <c r="D112" s="215" t="s">
        <v>182</v>
      </c>
      <c r="E112" s="216" t="s">
        <v>238</v>
      </c>
      <c r="F112" s="217" t="s">
        <v>239</v>
      </c>
      <c r="G112" s="218" t="s">
        <v>240</v>
      </c>
      <c r="H112" s="219">
        <v>131.69999999999999</v>
      </c>
      <c r="I112" s="220"/>
      <c r="J112" s="221">
        <f>ROUND(I112*H112,2)</f>
        <v>0</v>
      </c>
      <c r="K112" s="217" t="s">
        <v>186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241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242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14" customFormat="1">
      <c r="A114" s="14"/>
      <c r="B114" s="245"/>
      <c r="C114" s="246"/>
      <c r="D114" s="235" t="s">
        <v>191</v>
      </c>
      <c r="E114" s="247" t="s">
        <v>19</v>
      </c>
      <c r="F114" s="248" t="s">
        <v>243</v>
      </c>
      <c r="G114" s="246"/>
      <c r="H114" s="247" t="s">
        <v>19</v>
      </c>
      <c r="I114" s="249"/>
      <c r="J114" s="246"/>
      <c r="K114" s="246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191</v>
      </c>
      <c r="AU114" s="254" t="s">
        <v>82</v>
      </c>
      <c r="AV114" s="14" t="s">
        <v>80</v>
      </c>
      <c r="AW114" s="14" t="s">
        <v>33</v>
      </c>
      <c r="AX114" s="14" t="s">
        <v>72</v>
      </c>
      <c r="AY114" s="254" t="s">
        <v>180</v>
      </c>
    </row>
    <row r="115" s="14" customFormat="1">
      <c r="A115" s="14"/>
      <c r="B115" s="245"/>
      <c r="C115" s="246"/>
      <c r="D115" s="235" t="s">
        <v>191</v>
      </c>
      <c r="E115" s="247" t="s">
        <v>19</v>
      </c>
      <c r="F115" s="248" t="s">
        <v>244</v>
      </c>
      <c r="G115" s="246"/>
      <c r="H115" s="247" t="s">
        <v>19</v>
      </c>
      <c r="I115" s="249"/>
      <c r="J115" s="246"/>
      <c r="K115" s="246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191</v>
      </c>
      <c r="AU115" s="254" t="s">
        <v>82</v>
      </c>
      <c r="AV115" s="14" t="s">
        <v>80</v>
      </c>
      <c r="AW115" s="14" t="s">
        <v>33</v>
      </c>
      <c r="AX115" s="14" t="s">
        <v>72</v>
      </c>
      <c r="AY115" s="254" t="s">
        <v>180</v>
      </c>
    </row>
    <row r="116" s="13" customFormat="1">
      <c r="A116" s="13"/>
      <c r="B116" s="233"/>
      <c r="C116" s="234"/>
      <c r="D116" s="235" t="s">
        <v>191</v>
      </c>
      <c r="E116" s="236" t="s">
        <v>19</v>
      </c>
      <c r="F116" s="237" t="s">
        <v>245</v>
      </c>
      <c r="G116" s="234"/>
      <c r="H116" s="238">
        <v>131.69999999999999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191</v>
      </c>
      <c r="AU116" s="244" t="s">
        <v>82</v>
      </c>
      <c r="AV116" s="13" t="s">
        <v>82</v>
      </c>
      <c r="AW116" s="13" t="s">
        <v>33</v>
      </c>
      <c r="AX116" s="13" t="s">
        <v>80</v>
      </c>
      <c r="AY116" s="244" t="s">
        <v>180</v>
      </c>
    </row>
    <row r="117" s="2" customFormat="1" ht="24.15" customHeight="1">
      <c r="A117" s="40"/>
      <c r="B117" s="41"/>
      <c r="C117" s="215" t="s">
        <v>246</v>
      </c>
      <c r="D117" s="215" t="s">
        <v>182</v>
      </c>
      <c r="E117" s="216" t="s">
        <v>247</v>
      </c>
      <c r="F117" s="217" t="s">
        <v>248</v>
      </c>
      <c r="G117" s="218" t="s">
        <v>195</v>
      </c>
      <c r="H117" s="219">
        <v>2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249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250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 ht="24.15" customHeight="1">
      <c r="A119" s="40"/>
      <c r="B119" s="41"/>
      <c r="C119" s="215" t="s">
        <v>251</v>
      </c>
      <c r="D119" s="215" t="s">
        <v>182</v>
      </c>
      <c r="E119" s="216" t="s">
        <v>252</v>
      </c>
      <c r="F119" s="217" t="s">
        <v>253</v>
      </c>
      <c r="G119" s="218" t="s">
        <v>195</v>
      </c>
      <c r="H119" s="219">
        <v>2</v>
      </c>
      <c r="I119" s="220"/>
      <c r="J119" s="221">
        <f>ROUND(I119*H119,2)</f>
        <v>0</v>
      </c>
      <c r="K119" s="217" t="s">
        <v>186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187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187</v>
      </c>
      <c r="BM119" s="226" t="s">
        <v>254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255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2" customFormat="1" ht="24.15" customHeight="1">
      <c r="A121" s="40"/>
      <c r="B121" s="41"/>
      <c r="C121" s="215" t="s">
        <v>256</v>
      </c>
      <c r="D121" s="215" t="s">
        <v>182</v>
      </c>
      <c r="E121" s="216" t="s">
        <v>257</v>
      </c>
      <c r="F121" s="217" t="s">
        <v>258</v>
      </c>
      <c r="G121" s="218" t="s">
        <v>195</v>
      </c>
      <c r="H121" s="219">
        <v>2</v>
      </c>
      <c r="I121" s="220"/>
      <c r="J121" s="221">
        <f>ROUND(I121*H121,2)</f>
        <v>0</v>
      </c>
      <c r="K121" s="217" t="s">
        <v>186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187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187</v>
      </c>
      <c r="BM121" s="226" t="s">
        <v>259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260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 ht="24.15" customHeight="1">
      <c r="A123" s="40"/>
      <c r="B123" s="41"/>
      <c r="C123" s="215" t="s">
        <v>261</v>
      </c>
      <c r="D123" s="215" t="s">
        <v>182</v>
      </c>
      <c r="E123" s="216" t="s">
        <v>262</v>
      </c>
      <c r="F123" s="217" t="s">
        <v>263</v>
      </c>
      <c r="G123" s="218" t="s">
        <v>195</v>
      </c>
      <c r="H123" s="219">
        <v>2</v>
      </c>
      <c r="I123" s="220"/>
      <c r="J123" s="221">
        <f>ROUND(I123*H123,2)</f>
        <v>0</v>
      </c>
      <c r="K123" s="217" t="s">
        <v>186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187</v>
      </c>
      <c r="AT123" s="226" t="s">
        <v>182</v>
      </c>
      <c r="AU123" s="226" t="s">
        <v>82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187</v>
      </c>
      <c r="BM123" s="226" t="s">
        <v>264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265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82</v>
      </c>
    </row>
    <row r="125" s="2" customFormat="1" ht="24.15" customHeight="1">
      <c r="A125" s="40"/>
      <c r="B125" s="41"/>
      <c r="C125" s="215" t="s">
        <v>8</v>
      </c>
      <c r="D125" s="215" t="s">
        <v>182</v>
      </c>
      <c r="E125" s="216" t="s">
        <v>266</v>
      </c>
      <c r="F125" s="217" t="s">
        <v>267</v>
      </c>
      <c r="G125" s="218" t="s">
        <v>195</v>
      </c>
      <c r="H125" s="219">
        <v>2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268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269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 ht="24.15" customHeight="1">
      <c r="A127" s="40"/>
      <c r="B127" s="41"/>
      <c r="C127" s="215" t="s">
        <v>270</v>
      </c>
      <c r="D127" s="215" t="s">
        <v>182</v>
      </c>
      <c r="E127" s="216" t="s">
        <v>271</v>
      </c>
      <c r="F127" s="217" t="s">
        <v>272</v>
      </c>
      <c r="G127" s="218" t="s">
        <v>195</v>
      </c>
      <c r="H127" s="219">
        <v>2</v>
      </c>
      <c r="I127" s="220"/>
      <c r="J127" s="221">
        <f>ROUND(I127*H127,2)</f>
        <v>0</v>
      </c>
      <c r="K127" s="217" t="s">
        <v>186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187</v>
      </c>
      <c r="AT127" s="226" t="s">
        <v>182</v>
      </c>
      <c r="AU127" s="226" t="s">
        <v>82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187</v>
      </c>
      <c r="BM127" s="226" t="s">
        <v>273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274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82</v>
      </c>
    </row>
    <row r="129" s="2" customFormat="1" ht="21.75" customHeight="1">
      <c r="A129" s="40"/>
      <c r="B129" s="41"/>
      <c r="C129" s="215" t="s">
        <v>275</v>
      </c>
      <c r="D129" s="215" t="s">
        <v>182</v>
      </c>
      <c r="E129" s="216" t="s">
        <v>276</v>
      </c>
      <c r="F129" s="217" t="s">
        <v>277</v>
      </c>
      <c r="G129" s="218" t="s">
        <v>185</v>
      </c>
      <c r="H129" s="219">
        <v>10</v>
      </c>
      <c r="I129" s="220"/>
      <c r="J129" s="221">
        <f>ROUND(I129*H129,2)</f>
        <v>0</v>
      </c>
      <c r="K129" s="217" t="s">
        <v>186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187</v>
      </c>
      <c r="AT129" s="226" t="s">
        <v>182</v>
      </c>
      <c r="AU129" s="226" t="s">
        <v>82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187</v>
      </c>
      <c r="BM129" s="226" t="s">
        <v>278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279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82</v>
      </c>
    </row>
    <row r="131" s="2" customFormat="1" ht="37.8" customHeight="1">
      <c r="A131" s="40"/>
      <c r="B131" s="41"/>
      <c r="C131" s="215" t="s">
        <v>280</v>
      </c>
      <c r="D131" s="215" t="s">
        <v>182</v>
      </c>
      <c r="E131" s="216" t="s">
        <v>281</v>
      </c>
      <c r="F131" s="217" t="s">
        <v>282</v>
      </c>
      <c r="G131" s="218" t="s">
        <v>195</v>
      </c>
      <c r="H131" s="219">
        <v>38</v>
      </c>
      <c r="I131" s="220"/>
      <c r="J131" s="221">
        <f>ROUND(I131*H131,2)</f>
        <v>0</v>
      </c>
      <c r="K131" s="217" t="s">
        <v>186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187</v>
      </c>
      <c r="AT131" s="226" t="s">
        <v>182</v>
      </c>
      <c r="AU131" s="226" t="s">
        <v>82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187</v>
      </c>
      <c r="BM131" s="226" t="s">
        <v>283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284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82</v>
      </c>
    </row>
    <row r="133" s="13" customFormat="1">
      <c r="A133" s="13"/>
      <c r="B133" s="233"/>
      <c r="C133" s="234"/>
      <c r="D133" s="235" t="s">
        <v>191</v>
      </c>
      <c r="E133" s="236" t="s">
        <v>19</v>
      </c>
      <c r="F133" s="237" t="s">
        <v>285</v>
      </c>
      <c r="G133" s="234"/>
      <c r="H133" s="238">
        <v>38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191</v>
      </c>
      <c r="AU133" s="244" t="s">
        <v>82</v>
      </c>
      <c r="AV133" s="13" t="s">
        <v>82</v>
      </c>
      <c r="AW133" s="13" t="s">
        <v>33</v>
      </c>
      <c r="AX133" s="13" t="s">
        <v>80</v>
      </c>
      <c r="AY133" s="244" t="s">
        <v>180</v>
      </c>
    </row>
    <row r="134" s="2" customFormat="1" ht="37.8" customHeight="1">
      <c r="A134" s="40"/>
      <c r="B134" s="41"/>
      <c r="C134" s="215" t="s">
        <v>286</v>
      </c>
      <c r="D134" s="215" t="s">
        <v>182</v>
      </c>
      <c r="E134" s="216" t="s">
        <v>287</v>
      </c>
      <c r="F134" s="217" t="s">
        <v>288</v>
      </c>
      <c r="G134" s="218" t="s">
        <v>195</v>
      </c>
      <c r="H134" s="219">
        <v>38</v>
      </c>
      <c r="I134" s="220"/>
      <c r="J134" s="221">
        <f>ROUND(I134*H134,2)</f>
        <v>0</v>
      </c>
      <c r="K134" s="217" t="s">
        <v>186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187</v>
      </c>
      <c r="AT134" s="226" t="s">
        <v>182</v>
      </c>
      <c r="AU134" s="226" t="s">
        <v>82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187</v>
      </c>
      <c r="BM134" s="226" t="s">
        <v>289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290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82</v>
      </c>
    </row>
    <row r="136" s="2" customFormat="1" ht="33" customHeight="1">
      <c r="A136" s="40"/>
      <c r="B136" s="41"/>
      <c r="C136" s="215" t="s">
        <v>291</v>
      </c>
      <c r="D136" s="215" t="s">
        <v>182</v>
      </c>
      <c r="E136" s="216" t="s">
        <v>292</v>
      </c>
      <c r="F136" s="217" t="s">
        <v>293</v>
      </c>
      <c r="G136" s="218" t="s">
        <v>195</v>
      </c>
      <c r="H136" s="219">
        <v>38</v>
      </c>
      <c r="I136" s="220"/>
      <c r="J136" s="221">
        <f>ROUND(I136*H136,2)</f>
        <v>0</v>
      </c>
      <c r="K136" s="217" t="s">
        <v>186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294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295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 ht="33" customHeight="1">
      <c r="A138" s="40"/>
      <c r="B138" s="41"/>
      <c r="C138" s="215" t="s">
        <v>7</v>
      </c>
      <c r="D138" s="215" t="s">
        <v>182</v>
      </c>
      <c r="E138" s="216" t="s">
        <v>296</v>
      </c>
      <c r="F138" s="217" t="s">
        <v>297</v>
      </c>
      <c r="G138" s="218" t="s">
        <v>195</v>
      </c>
      <c r="H138" s="219">
        <v>38</v>
      </c>
      <c r="I138" s="220"/>
      <c r="J138" s="221">
        <f>ROUND(I138*H138,2)</f>
        <v>0</v>
      </c>
      <c r="K138" s="217" t="s">
        <v>186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187</v>
      </c>
      <c r="AT138" s="226" t="s">
        <v>182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187</v>
      </c>
      <c r="BM138" s="226" t="s">
        <v>298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299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 ht="33" customHeight="1">
      <c r="A140" s="40"/>
      <c r="B140" s="41"/>
      <c r="C140" s="215" t="s">
        <v>300</v>
      </c>
      <c r="D140" s="215" t="s">
        <v>182</v>
      </c>
      <c r="E140" s="216" t="s">
        <v>301</v>
      </c>
      <c r="F140" s="217" t="s">
        <v>302</v>
      </c>
      <c r="G140" s="218" t="s">
        <v>195</v>
      </c>
      <c r="H140" s="219">
        <v>38</v>
      </c>
      <c r="I140" s="220"/>
      <c r="J140" s="221">
        <f>ROUND(I140*H140,2)</f>
        <v>0</v>
      </c>
      <c r="K140" s="217" t="s">
        <v>186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303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304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 ht="33" customHeight="1">
      <c r="A142" s="40"/>
      <c r="B142" s="41"/>
      <c r="C142" s="215" t="s">
        <v>305</v>
      </c>
      <c r="D142" s="215" t="s">
        <v>182</v>
      </c>
      <c r="E142" s="216" t="s">
        <v>306</v>
      </c>
      <c r="F142" s="217" t="s">
        <v>307</v>
      </c>
      <c r="G142" s="218" t="s">
        <v>195</v>
      </c>
      <c r="H142" s="219">
        <v>38</v>
      </c>
      <c r="I142" s="220"/>
      <c r="J142" s="221">
        <f>ROUND(I142*H142,2)</f>
        <v>0</v>
      </c>
      <c r="K142" s="217" t="s">
        <v>186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308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309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 ht="21.75" customHeight="1">
      <c r="A144" s="40"/>
      <c r="B144" s="41"/>
      <c r="C144" s="215" t="s">
        <v>310</v>
      </c>
      <c r="D144" s="215" t="s">
        <v>182</v>
      </c>
      <c r="E144" s="216" t="s">
        <v>311</v>
      </c>
      <c r="F144" s="217" t="s">
        <v>312</v>
      </c>
      <c r="G144" s="218" t="s">
        <v>185</v>
      </c>
      <c r="H144" s="219">
        <v>150</v>
      </c>
      <c r="I144" s="220"/>
      <c r="J144" s="221">
        <f>ROUND(I144*H144,2)</f>
        <v>0</v>
      </c>
      <c r="K144" s="217" t="s">
        <v>186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313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314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13" customFormat="1">
      <c r="A146" s="13"/>
      <c r="B146" s="233"/>
      <c r="C146" s="234"/>
      <c r="D146" s="235" t="s">
        <v>191</v>
      </c>
      <c r="E146" s="236" t="s">
        <v>19</v>
      </c>
      <c r="F146" s="237" t="s">
        <v>315</v>
      </c>
      <c r="G146" s="234"/>
      <c r="H146" s="238">
        <v>150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191</v>
      </c>
      <c r="AU146" s="244" t="s">
        <v>82</v>
      </c>
      <c r="AV146" s="13" t="s">
        <v>82</v>
      </c>
      <c r="AW146" s="13" t="s">
        <v>33</v>
      </c>
      <c r="AX146" s="13" t="s">
        <v>80</v>
      </c>
      <c r="AY146" s="244" t="s">
        <v>180</v>
      </c>
    </row>
    <row r="147" s="2" customFormat="1" ht="37.8" customHeight="1">
      <c r="A147" s="40"/>
      <c r="B147" s="41"/>
      <c r="C147" s="215" t="s">
        <v>316</v>
      </c>
      <c r="D147" s="215" t="s">
        <v>182</v>
      </c>
      <c r="E147" s="216" t="s">
        <v>317</v>
      </c>
      <c r="F147" s="217" t="s">
        <v>318</v>
      </c>
      <c r="G147" s="218" t="s">
        <v>240</v>
      </c>
      <c r="H147" s="219">
        <v>113.7</v>
      </c>
      <c r="I147" s="220"/>
      <c r="J147" s="221">
        <f>ROUND(I147*H147,2)</f>
        <v>0</v>
      </c>
      <c r="K147" s="217" t="s">
        <v>186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187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187</v>
      </c>
      <c r="BM147" s="226" t="s">
        <v>319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320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14" customFormat="1">
      <c r="A149" s="14"/>
      <c r="B149" s="245"/>
      <c r="C149" s="246"/>
      <c r="D149" s="235" t="s">
        <v>191</v>
      </c>
      <c r="E149" s="247" t="s">
        <v>19</v>
      </c>
      <c r="F149" s="248" t="s">
        <v>321</v>
      </c>
      <c r="G149" s="246"/>
      <c r="H149" s="247" t="s">
        <v>19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191</v>
      </c>
      <c r="AU149" s="254" t="s">
        <v>82</v>
      </c>
      <c r="AV149" s="14" t="s">
        <v>80</v>
      </c>
      <c r="AW149" s="14" t="s">
        <v>33</v>
      </c>
      <c r="AX149" s="14" t="s">
        <v>72</v>
      </c>
      <c r="AY149" s="254" t="s">
        <v>180</v>
      </c>
    </row>
    <row r="150" s="13" customFormat="1">
      <c r="A150" s="13"/>
      <c r="B150" s="233"/>
      <c r="C150" s="234"/>
      <c r="D150" s="235" t="s">
        <v>191</v>
      </c>
      <c r="E150" s="236" t="s">
        <v>19</v>
      </c>
      <c r="F150" s="237" t="s">
        <v>322</v>
      </c>
      <c r="G150" s="234"/>
      <c r="H150" s="238">
        <v>27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191</v>
      </c>
      <c r="AU150" s="244" t="s">
        <v>82</v>
      </c>
      <c r="AV150" s="13" t="s">
        <v>82</v>
      </c>
      <c r="AW150" s="13" t="s">
        <v>33</v>
      </c>
      <c r="AX150" s="13" t="s">
        <v>72</v>
      </c>
      <c r="AY150" s="244" t="s">
        <v>180</v>
      </c>
    </row>
    <row r="151" s="14" customFormat="1">
      <c r="A151" s="14"/>
      <c r="B151" s="245"/>
      <c r="C151" s="246"/>
      <c r="D151" s="235" t="s">
        <v>191</v>
      </c>
      <c r="E151" s="247" t="s">
        <v>19</v>
      </c>
      <c r="F151" s="248" t="s">
        <v>323</v>
      </c>
      <c r="G151" s="246"/>
      <c r="H151" s="247" t="s">
        <v>19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191</v>
      </c>
      <c r="AU151" s="254" t="s">
        <v>82</v>
      </c>
      <c r="AV151" s="14" t="s">
        <v>80</v>
      </c>
      <c r="AW151" s="14" t="s">
        <v>33</v>
      </c>
      <c r="AX151" s="14" t="s">
        <v>72</v>
      </c>
      <c r="AY151" s="254" t="s">
        <v>180</v>
      </c>
    </row>
    <row r="152" s="13" customFormat="1">
      <c r="A152" s="13"/>
      <c r="B152" s="233"/>
      <c r="C152" s="234"/>
      <c r="D152" s="235" t="s">
        <v>191</v>
      </c>
      <c r="E152" s="236" t="s">
        <v>19</v>
      </c>
      <c r="F152" s="237" t="s">
        <v>324</v>
      </c>
      <c r="G152" s="234"/>
      <c r="H152" s="238">
        <v>131.69999999999999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191</v>
      </c>
      <c r="AU152" s="244" t="s">
        <v>82</v>
      </c>
      <c r="AV152" s="13" t="s">
        <v>82</v>
      </c>
      <c r="AW152" s="13" t="s">
        <v>33</v>
      </c>
      <c r="AX152" s="13" t="s">
        <v>72</v>
      </c>
      <c r="AY152" s="244" t="s">
        <v>180</v>
      </c>
    </row>
    <row r="153" s="14" customFormat="1">
      <c r="A153" s="14"/>
      <c r="B153" s="245"/>
      <c r="C153" s="246"/>
      <c r="D153" s="235" t="s">
        <v>191</v>
      </c>
      <c r="E153" s="247" t="s">
        <v>19</v>
      </c>
      <c r="F153" s="248" t="s">
        <v>325</v>
      </c>
      <c r="G153" s="246"/>
      <c r="H153" s="247" t="s">
        <v>19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191</v>
      </c>
      <c r="AU153" s="254" t="s">
        <v>82</v>
      </c>
      <c r="AV153" s="14" t="s">
        <v>80</v>
      </c>
      <c r="AW153" s="14" t="s">
        <v>33</v>
      </c>
      <c r="AX153" s="14" t="s">
        <v>72</v>
      </c>
      <c r="AY153" s="254" t="s">
        <v>180</v>
      </c>
    </row>
    <row r="154" s="13" customFormat="1">
      <c r="A154" s="13"/>
      <c r="B154" s="233"/>
      <c r="C154" s="234"/>
      <c r="D154" s="235" t="s">
        <v>191</v>
      </c>
      <c r="E154" s="236" t="s">
        <v>19</v>
      </c>
      <c r="F154" s="237" t="s">
        <v>326</v>
      </c>
      <c r="G154" s="234"/>
      <c r="H154" s="238">
        <v>-45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191</v>
      </c>
      <c r="AU154" s="244" t="s">
        <v>82</v>
      </c>
      <c r="AV154" s="13" t="s">
        <v>82</v>
      </c>
      <c r="AW154" s="13" t="s">
        <v>33</v>
      </c>
      <c r="AX154" s="13" t="s">
        <v>72</v>
      </c>
      <c r="AY154" s="244" t="s">
        <v>180</v>
      </c>
    </row>
    <row r="155" s="15" customFormat="1">
      <c r="A155" s="15"/>
      <c r="B155" s="255"/>
      <c r="C155" s="256"/>
      <c r="D155" s="235" t="s">
        <v>191</v>
      </c>
      <c r="E155" s="257" t="s">
        <v>19</v>
      </c>
      <c r="F155" s="258" t="s">
        <v>327</v>
      </c>
      <c r="G155" s="256"/>
      <c r="H155" s="259">
        <v>113.69999999999999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191</v>
      </c>
      <c r="AU155" s="265" t="s">
        <v>82</v>
      </c>
      <c r="AV155" s="15" t="s">
        <v>187</v>
      </c>
      <c r="AW155" s="15" t="s">
        <v>33</v>
      </c>
      <c r="AX155" s="15" t="s">
        <v>80</v>
      </c>
      <c r="AY155" s="265" t="s">
        <v>180</v>
      </c>
    </row>
    <row r="156" s="2" customFormat="1" ht="37.8" customHeight="1">
      <c r="A156" s="40"/>
      <c r="B156" s="41"/>
      <c r="C156" s="215" t="s">
        <v>328</v>
      </c>
      <c r="D156" s="215" t="s">
        <v>182</v>
      </c>
      <c r="E156" s="216" t="s">
        <v>329</v>
      </c>
      <c r="F156" s="217" t="s">
        <v>330</v>
      </c>
      <c r="G156" s="218" t="s">
        <v>240</v>
      </c>
      <c r="H156" s="219">
        <v>2004</v>
      </c>
      <c r="I156" s="220"/>
      <c r="J156" s="221">
        <f>ROUND(I156*H156,2)</f>
        <v>0</v>
      </c>
      <c r="K156" s="217" t="s">
        <v>186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187</v>
      </c>
      <c r="AT156" s="226" t="s">
        <v>182</v>
      </c>
      <c r="AU156" s="226" t="s">
        <v>82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187</v>
      </c>
      <c r="BM156" s="226" t="s">
        <v>331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332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82</v>
      </c>
    </row>
    <row r="158" s="14" customFormat="1">
      <c r="A158" s="14"/>
      <c r="B158" s="245"/>
      <c r="C158" s="246"/>
      <c r="D158" s="235" t="s">
        <v>191</v>
      </c>
      <c r="E158" s="247" t="s">
        <v>19</v>
      </c>
      <c r="F158" s="248" t="s">
        <v>333</v>
      </c>
      <c r="G158" s="246"/>
      <c r="H158" s="247" t="s">
        <v>19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191</v>
      </c>
      <c r="AU158" s="254" t="s">
        <v>82</v>
      </c>
      <c r="AV158" s="14" t="s">
        <v>80</v>
      </c>
      <c r="AW158" s="14" t="s">
        <v>33</v>
      </c>
      <c r="AX158" s="14" t="s">
        <v>72</v>
      </c>
      <c r="AY158" s="254" t="s">
        <v>180</v>
      </c>
    </row>
    <row r="159" s="13" customFormat="1">
      <c r="A159" s="13"/>
      <c r="B159" s="233"/>
      <c r="C159" s="234"/>
      <c r="D159" s="235" t="s">
        <v>191</v>
      </c>
      <c r="E159" s="236" t="s">
        <v>19</v>
      </c>
      <c r="F159" s="237" t="s">
        <v>334</v>
      </c>
      <c r="G159" s="234"/>
      <c r="H159" s="238">
        <v>1734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191</v>
      </c>
      <c r="AU159" s="244" t="s">
        <v>82</v>
      </c>
      <c r="AV159" s="13" t="s">
        <v>82</v>
      </c>
      <c r="AW159" s="13" t="s">
        <v>33</v>
      </c>
      <c r="AX159" s="13" t="s">
        <v>72</v>
      </c>
      <c r="AY159" s="244" t="s">
        <v>180</v>
      </c>
    </row>
    <row r="160" s="14" customFormat="1">
      <c r="A160" s="14"/>
      <c r="B160" s="245"/>
      <c r="C160" s="246"/>
      <c r="D160" s="235" t="s">
        <v>191</v>
      </c>
      <c r="E160" s="247" t="s">
        <v>19</v>
      </c>
      <c r="F160" s="248" t="s">
        <v>335</v>
      </c>
      <c r="G160" s="246"/>
      <c r="H160" s="247" t="s">
        <v>19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191</v>
      </c>
      <c r="AU160" s="254" t="s">
        <v>82</v>
      </c>
      <c r="AV160" s="14" t="s">
        <v>80</v>
      </c>
      <c r="AW160" s="14" t="s">
        <v>33</v>
      </c>
      <c r="AX160" s="14" t="s">
        <v>72</v>
      </c>
      <c r="AY160" s="254" t="s">
        <v>180</v>
      </c>
    </row>
    <row r="161" s="13" customFormat="1">
      <c r="A161" s="13"/>
      <c r="B161" s="233"/>
      <c r="C161" s="234"/>
      <c r="D161" s="235" t="s">
        <v>191</v>
      </c>
      <c r="E161" s="236" t="s">
        <v>19</v>
      </c>
      <c r="F161" s="237" t="s">
        <v>336</v>
      </c>
      <c r="G161" s="234"/>
      <c r="H161" s="238">
        <v>270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191</v>
      </c>
      <c r="AU161" s="244" t="s">
        <v>82</v>
      </c>
      <c r="AV161" s="13" t="s">
        <v>82</v>
      </c>
      <c r="AW161" s="13" t="s">
        <v>33</v>
      </c>
      <c r="AX161" s="13" t="s">
        <v>72</v>
      </c>
      <c r="AY161" s="244" t="s">
        <v>180</v>
      </c>
    </row>
    <row r="162" s="15" customFormat="1">
      <c r="A162" s="15"/>
      <c r="B162" s="255"/>
      <c r="C162" s="256"/>
      <c r="D162" s="235" t="s">
        <v>191</v>
      </c>
      <c r="E162" s="257" t="s">
        <v>19</v>
      </c>
      <c r="F162" s="258" t="s">
        <v>327</v>
      </c>
      <c r="G162" s="256"/>
      <c r="H162" s="259">
        <v>2004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191</v>
      </c>
      <c r="AU162" s="265" t="s">
        <v>82</v>
      </c>
      <c r="AV162" s="15" t="s">
        <v>187</v>
      </c>
      <c r="AW162" s="15" t="s">
        <v>33</v>
      </c>
      <c r="AX162" s="15" t="s">
        <v>80</v>
      </c>
      <c r="AY162" s="265" t="s">
        <v>180</v>
      </c>
    </row>
    <row r="163" s="2" customFormat="1" ht="16.5" customHeight="1">
      <c r="A163" s="40"/>
      <c r="B163" s="41"/>
      <c r="C163" s="215" t="s">
        <v>337</v>
      </c>
      <c r="D163" s="215" t="s">
        <v>182</v>
      </c>
      <c r="E163" s="216" t="s">
        <v>338</v>
      </c>
      <c r="F163" s="217" t="s">
        <v>339</v>
      </c>
      <c r="G163" s="218" t="s">
        <v>340</v>
      </c>
      <c r="H163" s="219">
        <v>173.40000000000001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187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187</v>
      </c>
      <c r="BM163" s="226" t="s">
        <v>341</v>
      </c>
    </row>
    <row r="164" s="13" customFormat="1">
      <c r="A164" s="13"/>
      <c r="B164" s="233"/>
      <c r="C164" s="234"/>
      <c r="D164" s="235" t="s">
        <v>191</v>
      </c>
      <c r="E164" s="236" t="s">
        <v>19</v>
      </c>
      <c r="F164" s="237" t="s">
        <v>342</v>
      </c>
      <c r="G164" s="234"/>
      <c r="H164" s="238">
        <v>173.40000000000001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191</v>
      </c>
      <c r="AU164" s="244" t="s">
        <v>82</v>
      </c>
      <c r="AV164" s="13" t="s">
        <v>82</v>
      </c>
      <c r="AW164" s="13" t="s">
        <v>33</v>
      </c>
      <c r="AX164" s="13" t="s">
        <v>80</v>
      </c>
      <c r="AY164" s="244" t="s">
        <v>180</v>
      </c>
    </row>
    <row r="165" s="2" customFormat="1" ht="24.15" customHeight="1">
      <c r="A165" s="40"/>
      <c r="B165" s="41"/>
      <c r="C165" s="215" t="s">
        <v>343</v>
      </c>
      <c r="D165" s="215" t="s">
        <v>182</v>
      </c>
      <c r="E165" s="216" t="s">
        <v>344</v>
      </c>
      <c r="F165" s="217" t="s">
        <v>345</v>
      </c>
      <c r="G165" s="218" t="s">
        <v>240</v>
      </c>
      <c r="H165" s="219">
        <v>44.965000000000003</v>
      </c>
      <c r="I165" s="220"/>
      <c r="J165" s="221">
        <f>ROUND(I165*H165,2)</f>
        <v>0</v>
      </c>
      <c r="K165" s="217" t="s">
        <v>186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187</v>
      </c>
      <c r="AT165" s="226" t="s">
        <v>182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187</v>
      </c>
      <c r="BM165" s="226" t="s">
        <v>346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347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82</v>
      </c>
    </row>
    <row r="167" s="14" customFormat="1">
      <c r="A167" s="14"/>
      <c r="B167" s="245"/>
      <c r="C167" s="246"/>
      <c r="D167" s="235" t="s">
        <v>191</v>
      </c>
      <c r="E167" s="247" t="s">
        <v>19</v>
      </c>
      <c r="F167" s="248" t="s">
        <v>348</v>
      </c>
      <c r="G167" s="246"/>
      <c r="H167" s="247" t="s">
        <v>19</v>
      </c>
      <c r="I167" s="249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191</v>
      </c>
      <c r="AU167" s="254" t="s">
        <v>82</v>
      </c>
      <c r="AV167" s="14" t="s">
        <v>80</v>
      </c>
      <c r="AW167" s="14" t="s">
        <v>33</v>
      </c>
      <c r="AX167" s="14" t="s">
        <v>72</v>
      </c>
      <c r="AY167" s="254" t="s">
        <v>180</v>
      </c>
    </row>
    <row r="168" s="14" customFormat="1">
      <c r="A168" s="14"/>
      <c r="B168" s="245"/>
      <c r="C168" s="246"/>
      <c r="D168" s="235" t="s">
        <v>191</v>
      </c>
      <c r="E168" s="247" t="s">
        <v>19</v>
      </c>
      <c r="F168" s="248" t="s">
        <v>349</v>
      </c>
      <c r="G168" s="246"/>
      <c r="H168" s="247" t="s">
        <v>19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191</v>
      </c>
      <c r="AU168" s="254" t="s">
        <v>82</v>
      </c>
      <c r="AV168" s="14" t="s">
        <v>80</v>
      </c>
      <c r="AW168" s="14" t="s">
        <v>33</v>
      </c>
      <c r="AX168" s="14" t="s">
        <v>72</v>
      </c>
      <c r="AY168" s="254" t="s">
        <v>180</v>
      </c>
    </row>
    <row r="169" s="13" customFormat="1">
      <c r="A169" s="13"/>
      <c r="B169" s="233"/>
      <c r="C169" s="234"/>
      <c r="D169" s="235" t="s">
        <v>191</v>
      </c>
      <c r="E169" s="236" t="s">
        <v>19</v>
      </c>
      <c r="F169" s="237" t="s">
        <v>350</v>
      </c>
      <c r="G169" s="234"/>
      <c r="H169" s="238">
        <v>20.02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191</v>
      </c>
      <c r="AU169" s="244" t="s">
        <v>82</v>
      </c>
      <c r="AV169" s="13" t="s">
        <v>82</v>
      </c>
      <c r="AW169" s="13" t="s">
        <v>33</v>
      </c>
      <c r="AX169" s="13" t="s">
        <v>72</v>
      </c>
      <c r="AY169" s="244" t="s">
        <v>180</v>
      </c>
    </row>
    <row r="170" s="14" customFormat="1">
      <c r="A170" s="14"/>
      <c r="B170" s="245"/>
      <c r="C170" s="246"/>
      <c r="D170" s="235" t="s">
        <v>191</v>
      </c>
      <c r="E170" s="247" t="s">
        <v>19</v>
      </c>
      <c r="F170" s="248" t="s">
        <v>351</v>
      </c>
      <c r="G170" s="246"/>
      <c r="H170" s="247" t="s">
        <v>19</v>
      </c>
      <c r="I170" s="249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191</v>
      </c>
      <c r="AU170" s="254" t="s">
        <v>82</v>
      </c>
      <c r="AV170" s="14" t="s">
        <v>80</v>
      </c>
      <c r="AW170" s="14" t="s">
        <v>33</v>
      </c>
      <c r="AX170" s="14" t="s">
        <v>72</v>
      </c>
      <c r="AY170" s="254" t="s">
        <v>180</v>
      </c>
    </row>
    <row r="171" s="13" customFormat="1">
      <c r="A171" s="13"/>
      <c r="B171" s="233"/>
      <c r="C171" s="234"/>
      <c r="D171" s="235" t="s">
        <v>191</v>
      </c>
      <c r="E171" s="236" t="s">
        <v>19</v>
      </c>
      <c r="F171" s="237" t="s">
        <v>352</v>
      </c>
      <c r="G171" s="234"/>
      <c r="H171" s="238">
        <v>18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191</v>
      </c>
      <c r="AU171" s="244" t="s">
        <v>82</v>
      </c>
      <c r="AV171" s="13" t="s">
        <v>82</v>
      </c>
      <c r="AW171" s="13" t="s">
        <v>33</v>
      </c>
      <c r="AX171" s="13" t="s">
        <v>72</v>
      </c>
      <c r="AY171" s="244" t="s">
        <v>180</v>
      </c>
    </row>
    <row r="172" s="14" customFormat="1">
      <c r="A172" s="14"/>
      <c r="B172" s="245"/>
      <c r="C172" s="246"/>
      <c r="D172" s="235" t="s">
        <v>191</v>
      </c>
      <c r="E172" s="247" t="s">
        <v>19</v>
      </c>
      <c r="F172" s="248" t="s">
        <v>353</v>
      </c>
      <c r="G172" s="246"/>
      <c r="H172" s="247" t="s">
        <v>19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191</v>
      </c>
      <c r="AU172" s="254" t="s">
        <v>82</v>
      </c>
      <c r="AV172" s="14" t="s">
        <v>80</v>
      </c>
      <c r="AW172" s="14" t="s">
        <v>33</v>
      </c>
      <c r="AX172" s="14" t="s">
        <v>72</v>
      </c>
      <c r="AY172" s="254" t="s">
        <v>180</v>
      </c>
    </row>
    <row r="173" s="13" customFormat="1">
      <c r="A173" s="13"/>
      <c r="B173" s="233"/>
      <c r="C173" s="234"/>
      <c r="D173" s="235" t="s">
        <v>191</v>
      </c>
      <c r="E173" s="236" t="s">
        <v>19</v>
      </c>
      <c r="F173" s="237" t="s">
        <v>354</v>
      </c>
      <c r="G173" s="234"/>
      <c r="H173" s="238">
        <v>6.9450000000000003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191</v>
      </c>
      <c r="AU173" s="244" t="s">
        <v>82</v>
      </c>
      <c r="AV173" s="13" t="s">
        <v>82</v>
      </c>
      <c r="AW173" s="13" t="s">
        <v>33</v>
      </c>
      <c r="AX173" s="13" t="s">
        <v>72</v>
      </c>
      <c r="AY173" s="244" t="s">
        <v>180</v>
      </c>
    </row>
    <row r="174" s="15" customFormat="1">
      <c r="A174" s="15"/>
      <c r="B174" s="255"/>
      <c r="C174" s="256"/>
      <c r="D174" s="235" t="s">
        <v>191</v>
      </c>
      <c r="E174" s="257" t="s">
        <v>19</v>
      </c>
      <c r="F174" s="258" t="s">
        <v>327</v>
      </c>
      <c r="G174" s="256"/>
      <c r="H174" s="259">
        <v>44.964999999999996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191</v>
      </c>
      <c r="AU174" s="265" t="s">
        <v>82</v>
      </c>
      <c r="AV174" s="15" t="s">
        <v>187</v>
      </c>
      <c r="AW174" s="15" t="s">
        <v>33</v>
      </c>
      <c r="AX174" s="15" t="s">
        <v>80</v>
      </c>
      <c r="AY174" s="265" t="s">
        <v>180</v>
      </c>
    </row>
    <row r="175" s="12" customFormat="1" ht="22.8" customHeight="1">
      <c r="A175" s="12"/>
      <c r="B175" s="199"/>
      <c r="C175" s="200"/>
      <c r="D175" s="201" t="s">
        <v>71</v>
      </c>
      <c r="E175" s="213" t="s">
        <v>231</v>
      </c>
      <c r="F175" s="213" t="s">
        <v>355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SUM(P176:P244)</f>
        <v>0</v>
      </c>
      <c r="Q175" s="207"/>
      <c r="R175" s="208">
        <f>SUM(R176:R244)</f>
        <v>2.5301719999999999</v>
      </c>
      <c r="S175" s="207"/>
      <c r="T175" s="209">
        <f>SUM(T176:T244)</f>
        <v>1852.50936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80</v>
      </c>
      <c r="AT175" s="211" t="s">
        <v>71</v>
      </c>
      <c r="AU175" s="211" t="s">
        <v>80</v>
      </c>
      <c r="AY175" s="210" t="s">
        <v>180</v>
      </c>
      <c r="BK175" s="212">
        <f>SUM(BK176:BK244)</f>
        <v>0</v>
      </c>
    </row>
    <row r="176" s="2" customFormat="1" ht="16.5" customHeight="1">
      <c r="A176" s="40"/>
      <c r="B176" s="41"/>
      <c r="C176" s="215" t="s">
        <v>356</v>
      </c>
      <c r="D176" s="215" t="s">
        <v>182</v>
      </c>
      <c r="E176" s="216" t="s">
        <v>357</v>
      </c>
      <c r="F176" s="217" t="s">
        <v>358</v>
      </c>
      <c r="G176" s="218" t="s">
        <v>359</v>
      </c>
      <c r="H176" s="219">
        <v>2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187</v>
      </c>
      <c r="AT176" s="226" t="s">
        <v>182</v>
      </c>
      <c r="AU176" s="226" t="s">
        <v>82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187</v>
      </c>
      <c r="BM176" s="226" t="s">
        <v>360</v>
      </c>
    </row>
    <row r="177" s="2" customFormat="1" ht="16.5" customHeight="1">
      <c r="A177" s="40"/>
      <c r="B177" s="41"/>
      <c r="C177" s="215" t="s">
        <v>361</v>
      </c>
      <c r="D177" s="215" t="s">
        <v>182</v>
      </c>
      <c r="E177" s="216" t="s">
        <v>362</v>
      </c>
      <c r="F177" s="217" t="s">
        <v>363</v>
      </c>
      <c r="G177" s="218" t="s">
        <v>359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364</v>
      </c>
    </row>
    <row r="178" s="2" customFormat="1" ht="16.5" customHeight="1">
      <c r="A178" s="40"/>
      <c r="B178" s="41"/>
      <c r="C178" s="215" t="s">
        <v>365</v>
      </c>
      <c r="D178" s="215" t="s">
        <v>182</v>
      </c>
      <c r="E178" s="216" t="s">
        <v>366</v>
      </c>
      <c r="F178" s="217" t="s">
        <v>367</v>
      </c>
      <c r="G178" s="218" t="s">
        <v>359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187</v>
      </c>
      <c r="AT178" s="226" t="s">
        <v>182</v>
      </c>
      <c r="AU178" s="226" t="s">
        <v>82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187</v>
      </c>
      <c r="BM178" s="226" t="s">
        <v>368</v>
      </c>
    </row>
    <row r="179" s="2" customFormat="1" ht="16.5" customHeight="1">
      <c r="A179" s="40"/>
      <c r="B179" s="41"/>
      <c r="C179" s="215" t="s">
        <v>369</v>
      </c>
      <c r="D179" s="215" t="s">
        <v>182</v>
      </c>
      <c r="E179" s="216" t="s">
        <v>370</v>
      </c>
      <c r="F179" s="217" t="s">
        <v>371</v>
      </c>
      <c r="G179" s="218" t="s">
        <v>19</v>
      </c>
      <c r="H179" s="219">
        <v>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187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187</v>
      </c>
      <c r="BM179" s="226" t="s">
        <v>372</v>
      </c>
    </row>
    <row r="180" s="2" customFormat="1" ht="16.5" customHeight="1">
      <c r="A180" s="40"/>
      <c r="B180" s="41"/>
      <c r="C180" s="215" t="s">
        <v>373</v>
      </c>
      <c r="D180" s="215" t="s">
        <v>182</v>
      </c>
      <c r="E180" s="216" t="s">
        <v>374</v>
      </c>
      <c r="F180" s="217" t="s">
        <v>375</v>
      </c>
      <c r="G180" s="218" t="s">
        <v>359</v>
      </c>
      <c r="H180" s="219">
        <v>2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187</v>
      </c>
      <c r="AT180" s="226" t="s">
        <v>182</v>
      </c>
      <c r="AU180" s="226" t="s">
        <v>82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187</v>
      </c>
      <c r="BM180" s="226" t="s">
        <v>376</v>
      </c>
    </row>
    <row r="181" s="2" customFormat="1" ht="16.5" customHeight="1">
      <c r="A181" s="40"/>
      <c r="B181" s="41"/>
      <c r="C181" s="215" t="s">
        <v>377</v>
      </c>
      <c r="D181" s="215" t="s">
        <v>182</v>
      </c>
      <c r="E181" s="216" t="s">
        <v>378</v>
      </c>
      <c r="F181" s="217" t="s">
        <v>379</v>
      </c>
      <c r="G181" s="218" t="s">
        <v>195</v>
      </c>
      <c r="H181" s="219">
        <v>2</v>
      </c>
      <c r="I181" s="220"/>
      <c r="J181" s="221">
        <f>ROUND(I181*H181,2)</f>
        <v>0</v>
      </c>
      <c r="K181" s="217" t="s">
        <v>186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0.086999999999999994</v>
      </c>
      <c r="T181" s="225">
        <f>S181*H181</f>
        <v>0.17399999999999999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380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381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 ht="33" customHeight="1">
      <c r="A183" s="40"/>
      <c r="B183" s="41"/>
      <c r="C183" s="215" t="s">
        <v>382</v>
      </c>
      <c r="D183" s="215" t="s">
        <v>182</v>
      </c>
      <c r="E183" s="216" t="s">
        <v>383</v>
      </c>
      <c r="F183" s="217" t="s">
        <v>384</v>
      </c>
      <c r="G183" s="218" t="s">
        <v>195</v>
      </c>
      <c r="H183" s="219">
        <v>2</v>
      </c>
      <c r="I183" s="220"/>
      <c r="J183" s="221">
        <f>ROUND(I183*H183,2)</f>
        <v>0</v>
      </c>
      <c r="K183" s="217" t="s">
        <v>186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0.082000000000000003</v>
      </c>
      <c r="T183" s="225">
        <f>S183*H183</f>
        <v>0.16400000000000001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187</v>
      </c>
      <c r="AT183" s="226" t="s">
        <v>182</v>
      </c>
      <c r="AU183" s="226" t="s">
        <v>82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187</v>
      </c>
      <c r="BM183" s="226" t="s">
        <v>385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386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82</v>
      </c>
    </row>
    <row r="185" s="2" customFormat="1" ht="24.15" customHeight="1">
      <c r="A185" s="40"/>
      <c r="B185" s="41"/>
      <c r="C185" s="215" t="s">
        <v>387</v>
      </c>
      <c r="D185" s="215" t="s">
        <v>182</v>
      </c>
      <c r="E185" s="216" t="s">
        <v>388</v>
      </c>
      <c r="F185" s="217" t="s">
        <v>389</v>
      </c>
      <c r="G185" s="218" t="s">
        <v>227</v>
      </c>
      <c r="H185" s="219">
        <v>33.5</v>
      </c>
      <c r="I185" s="220"/>
      <c r="J185" s="221">
        <f>ROUND(I185*H185,2)</f>
        <v>0</v>
      </c>
      <c r="K185" s="217" t="s">
        <v>186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0.053260000000000002</v>
      </c>
      <c r="R185" s="224">
        <f>Q185*H185</f>
        <v>1.7842100000000001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187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187</v>
      </c>
      <c r="BM185" s="226" t="s">
        <v>390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391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14" customFormat="1">
      <c r="A187" s="14"/>
      <c r="B187" s="245"/>
      <c r="C187" s="246"/>
      <c r="D187" s="235" t="s">
        <v>191</v>
      </c>
      <c r="E187" s="247" t="s">
        <v>19</v>
      </c>
      <c r="F187" s="248" t="s">
        <v>392</v>
      </c>
      <c r="G187" s="246"/>
      <c r="H187" s="247" t="s">
        <v>19</v>
      </c>
      <c r="I187" s="249"/>
      <c r="J187" s="246"/>
      <c r="K187" s="246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191</v>
      </c>
      <c r="AU187" s="254" t="s">
        <v>82</v>
      </c>
      <c r="AV187" s="14" t="s">
        <v>80</v>
      </c>
      <c r="AW187" s="14" t="s">
        <v>33</v>
      </c>
      <c r="AX187" s="14" t="s">
        <v>72</v>
      </c>
      <c r="AY187" s="254" t="s">
        <v>180</v>
      </c>
    </row>
    <row r="188" s="13" customFormat="1">
      <c r="A188" s="13"/>
      <c r="B188" s="233"/>
      <c r="C188" s="234"/>
      <c r="D188" s="235" t="s">
        <v>191</v>
      </c>
      <c r="E188" s="236" t="s">
        <v>19</v>
      </c>
      <c r="F188" s="237" t="s">
        <v>393</v>
      </c>
      <c r="G188" s="234"/>
      <c r="H188" s="238">
        <v>33.5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191</v>
      </c>
      <c r="AU188" s="244" t="s">
        <v>82</v>
      </c>
      <c r="AV188" s="13" t="s">
        <v>82</v>
      </c>
      <c r="AW188" s="13" t="s">
        <v>33</v>
      </c>
      <c r="AX188" s="13" t="s">
        <v>80</v>
      </c>
      <c r="AY188" s="244" t="s">
        <v>180</v>
      </c>
    </row>
    <row r="189" s="2" customFormat="1" ht="24.15" customHeight="1">
      <c r="A189" s="40"/>
      <c r="B189" s="41"/>
      <c r="C189" s="215" t="s">
        <v>394</v>
      </c>
      <c r="D189" s="215" t="s">
        <v>182</v>
      </c>
      <c r="E189" s="216" t="s">
        <v>395</v>
      </c>
      <c r="F189" s="217" t="s">
        <v>396</v>
      </c>
      <c r="G189" s="218" t="s">
        <v>227</v>
      </c>
      <c r="H189" s="219">
        <v>9</v>
      </c>
      <c r="I189" s="220"/>
      <c r="J189" s="221">
        <f>ROUND(I189*H189,2)</f>
        <v>0</v>
      </c>
      <c r="K189" s="217" t="s">
        <v>186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0.07417</v>
      </c>
      <c r="R189" s="224">
        <f>Q189*H189</f>
        <v>0.66752999999999996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397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398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14" customFormat="1">
      <c r="A191" s="14"/>
      <c r="B191" s="245"/>
      <c r="C191" s="246"/>
      <c r="D191" s="235" t="s">
        <v>191</v>
      </c>
      <c r="E191" s="247" t="s">
        <v>19</v>
      </c>
      <c r="F191" s="248" t="s">
        <v>399</v>
      </c>
      <c r="G191" s="246"/>
      <c r="H191" s="247" t="s">
        <v>19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191</v>
      </c>
      <c r="AU191" s="254" t="s">
        <v>82</v>
      </c>
      <c r="AV191" s="14" t="s">
        <v>80</v>
      </c>
      <c r="AW191" s="14" t="s">
        <v>33</v>
      </c>
      <c r="AX191" s="14" t="s">
        <v>72</v>
      </c>
      <c r="AY191" s="254" t="s">
        <v>180</v>
      </c>
    </row>
    <row r="192" s="13" customFormat="1">
      <c r="A192" s="13"/>
      <c r="B192" s="233"/>
      <c r="C192" s="234"/>
      <c r="D192" s="235" t="s">
        <v>191</v>
      </c>
      <c r="E192" s="236" t="s">
        <v>19</v>
      </c>
      <c r="F192" s="237" t="s">
        <v>231</v>
      </c>
      <c r="G192" s="234"/>
      <c r="H192" s="238">
        <v>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191</v>
      </c>
      <c r="AU192" s="244" t="s">
        <v>82</v>
      </c>
      <c r="AV192" s="13" t="s">
        <v>82</v>
      </c>
      <c r="AW192" s="13" t="s">
        <v>33</v>
      </c>
      <c r="AX192" s="13" t="s">
        <v>80</v>
      </c>
      <c r="AY192" s="244" t="s">
        <v>180</v>
      </c>
    </row>
    <row r="193" s="2" customFormat="1" ht="33" customHeight="1">
      <c r="A193" s="40"/>
      <c r="B193" s="41"/>
      <c r="C193" s="215" t="s">
        <v>400</v>
      </c>
      <c r="D193" s="215" t="s">
        <v>182</v>
      </c>
      <c r="E193" s="216" t="s">
        <v>401</v>
      </c>
      <c r="F193" s="217" t="s">
        <v>402</v>
      </c>
      <c r="G193" s="218" t="s">
        <v>227</v>
      </c>
      <c r="H193" s="219">
        <v>9</v>
      </c>
      <c r="I193" s="220"/>
      <c r="J193" s="221">
        <f>ROUND(I193*H193,2)</f>
        <v>0</v>
      </c>
      <c r="K193" s="217" t="s">
        <v>186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0.0082699999999999996</v>
      </c>
      <c r="R193" s="224">
        <f>Q193*H193</f>
        <v>0.074429999999999996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187</v>
      </c>
      <c r="AT193" s="226" t="s">
        <v>182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187</v>
      </c>
      <c r="BM193" s="226" t="s">
        <v>403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404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2" customFormat="1" ht="24.15" customHeight="1">
      <c r="A195" s="40"/>
      <c r="B195" s="41"/>
      <c r="C195" s="215" t="s">
        <v>405</v>
      </c>
      <c r="D195" s="215" t="s">
        <v>182</v>
      </c>
      <c r="E195" s="216" t="s">
        <v>406</v>
      </c>
      <c r="F195" s="217" t="s">
        <v>407</v>
      </c>
      <c r="G195" s="218" t="s">
        <v>240</v>
      </c>
      <c r="H195" s="219">
        <v>3309</v>
      </c>
      <c r="I195" s="220"/>
      <c r="J195" s="221">
        <f>ROUND(I195*H195,2)</f>
        <v>0</v>
      </c>
      <c r="K195" s="217" t="s">
        <v>186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0.45000000000000001</v>
      </c>
      <c r="T195" s="225">
        <f>S195*H195</f>
        <v>1489.05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187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187</v>
      </c>
      <c r="BM195" s="226" t="s">
        <v>408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409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14" customFormat="1">
      <c r="A197" s="14"/>
      <c r="B197" s="245"/>
      <c r="C197" s="246"/>
      <c r="D197" s="235" t="s">
        <v>191</v>
      </c>
      <c r="E197" s="247" t="s">
        <v>19</v>
      </c>
      <c r="F197" s="248" t="s">
        <v>410</v>
      </c>
      <c r="G197" s="246"/>
      <c r="H197" s="247" t="s">
        <v>19</v>
      </c>
      <c r="I197" s="249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191</v>
      </c>
      <c r="AU197" s="254" t="s">
        <v>82</v>
      </c>
      <c r="AV197" s="14" t="s">
        <v>80</v>
      </c>
      <c r="AW197" s="14" t="s">
        <v>33</v>
      </c>
      <c r="AX197" s="14" t="s">
        <v>72</v>
      </c>
      <c r="AY197" s="254" t="s">
        <v>180</v>
      </c>
    </row>
    <row r="198" s="13" customFormat="1">
      <c r="A198" s="13"/>
      <c r="B198" s="233"/>
      <c r="C198" s="234"/>
      <c r="D198" s="235" t="s">
        <v>191</v>
      </c>
      <c r="E198" s="236" t="s">
        <v>19</v>
      </c>
      <c r="F198" s="237" t="s">
        <v>411</v>
      </c>
      <c r="G198" s="234"/>
      <c r="H198" s="238">
        <v>3309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191</v>
      </c>
      <c r="AU198" s="244" t="s">
        <v>82</v>
      </c>
      <c r="AV198" s="13" t="s">
        <v>82</v>
      </c>
      <c r="AW198" s="13" t="s">
        <v>33</v>
      </c>
      <c r="AX198" s="13" t="s">
        <v>80</v>
      </c>
      <c r="AY198" s="244" t="s">
        <v>180</v>
      </c>
    </row>
    <row r="199" s="2" customFormat="1" ht="21.75" customHeight="1">
      <c r="A199" s="40"/>
      <c r="B199" s="41"/>
      <c r="C199" s="215" t="s">
        <v>412</v>
      </c>
      <c r="D199" s="215" t="s">
        <v>182</v>
      </c>
      <c r="E199" s="216" t="s">
        <v>413</v>
      </c>
      <c r="F199" s="217" t="s">
        <v>414</v>
      </c>
      <c r="G199" s="218" t="s">
        <v>240</v>
      </c>
      <c r="H199" s="219">
        <v>5.6900000000000004</v>
      </c>
      <c r="I199" s="220"/>
      <c r="J199" s="221">
        <f>ROUND(I199*H199,2)</f>
        <v>0</v>
      </c>
      <c r="K199" s="217" t="s">
        <v>186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2.004</v>
      </c>
      <c r="T199" s="225">
        <f>S199*H199</f>
        <v>11.402760000000001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187</v>
      </c>
      <c r="AT199" s="226" t="s">
        <v>182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187</v>
      </c>
      <c r="BM199" s="226" t="s">
        <v>415</v>
      </c>
    </row>
    <row r="200" s="2" customFormat="1">
      <c r="A200" s="40"/>
      <c r="B200" s="41"/>
      <c r="C200" s="42"/>
      <c r="D200" s="228" t="s">
        <v>189</v>
      </c>
      <c r="E200" s="42"/>
      <c r="F200" s="229" t="s">
        <v>416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82</v>
      </c>
    </row>
    <row r="201" s="14" customFormat="1">
      <c r="A201" s="14"/>
      <c r="B201" s="245"/>
      <c r="C201" s="246"/>
      <c r="D201" s="235" t="s">
        <v>191</v>
      </c>
      <c r="E201" s="247" t="s">
        <v>19</v>
      </c>
      <c r="F201" s="248" t="s">
        <v>417</v>
      </c>
      <c r="G201" s="246"/>
      <c r="H201" s="247" t="s">
        <v>19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191</v>
      </c>
      <c r="AU201" s="254" t="s">
        <v>82</v>
      </c>
      <c r="AV201" s="14" t="s">
        <v>80</v>
      </c>
      <c r="AW201" s="14" t="s">
        <v>33</v>
      </c>
      <c r="AX201" s="14" t="s">
        <v>72</v>
      </c>
      <c r="AY201" s="254" t="s">
        <v>180</v>
      </c>
    </row>
    <row r="202" s="13" customFormat="1">
      <c r="A202" s="13"/>
      <c r="B202" s="233"/>
      <c r="C202" s="234"/>
      <c r="D202" s="235" t="s">
        <v>191</v>
      </c>
      <c r="E202" s="236" t="s">
        <v>19</v>
      </c>
      <c r="F202" s="237" t="s">
        <v>418</v>
      </c>
      <c r="G202" s="234"/>
      <c r="H202" s="238">
        <v>0.5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191</v>
      </c>
      <c r="AU202" s="244" t="s">
        <v>82</v>
      </c>
      <c r="AV202" s="13" t="s">
        <v>82</v>
      </c>
      <c r="AW202" s="13" t="s">
        <v>33</v>
      </c>
      <c r="AX202" s="13" t="s">
        <v>72</v>
      </c>
      <c r="AY202" s="244" t="s">
        <v>180</v>
      </c>
    </row>
    <row r="203" s="14" customFormat="1">
      <c r="A203" s="14"/>
      <c r="B203" s="245"/>
      <c r="C203" s="246"/>
      <c r="D203" s="235" t="s">
        <v>191</v>
      </c>
      <c r="E203" s="247" t="s">
        <v>19</v>
      </c>
      <c r="F203" s="248" t="s">
        <v>419</v>
      </c>
      <c r="G203" s="246"/>
      <c r="H203" s="247" t="s">
        <v>19</v>
      </c>
      <c r="I203" s="249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191</v>
      </c>
      <c r="AU203" s="254" t="s">
        <v>82</v>
      </c>
      <c r="AV203" s="14" t="s">
        <v>80</v>
      </c>
      <c r="AW203" s="14" t="s">
        <v>33</v>
      </c>
      <c r="AX203" s="14" t="s">
        <v>72</v>
      </c>
      <c r="AY203" s="254" t="s">
        <v>180</v>
      </c>
    </row>
    <row r="204" s="13" customFormat="1">
      <c r="A204" s="13"/>
      <c r="B204" s="233"/>
      <c r="C204" s="234"/>
      <c r="D204" s="235" t="s">
        <v>191</v>
      </c>
      <c r="E204" s="236" t="s">
        <v>19</v>
      </c>
      <c r="F204" s="237" t="s">
        <v>420</v>
      </c>
      <c r="G204" s="234"/>
      <c r="H204" s="238">
        <v>3.3599999999999999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191</v>
      </c>
      <c r="AU204" s="244" t="s">
        <v>82</v>
      </c>
      <c r="AV204" s="13" t="s">
        <v>82</v>
      </c>
      <c r="AW204" s="13" t="s">
        <v>33</v>
      </c>
      <c r="AX204" s="13" t="s">
        <v>72</v>
      </c>
      <c r="AY204" s="244" t="s">
        <v>180</v>
      </c>
    </row>
    <row r="205" s="14" customFormat="1">
      <c r="A205" s="14"/>
      <c r="B205" s="245"/>
      <c r="C205" s="246"/>
      <c r="D205" s="235" t="s">
        <v>191</v>
      </c>
      <c r="E205" s="247" t="s">
        <v>19</v>
      </c>
      <c r="F205" s="248" t="s">
        <v>421</v>
      </c>
      <c r="G205" s="246"/>
      <c r="H205" s="247" t="s">
        <v>19</v>
      </c>
      <c r="I205" s="249"/>
      <c r="J205" s="246"/>
      <c r="K205" s="246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191</v>
      </c>
      <c r="AU205" s="254" t="s">
        <v>82</v>
      </c>
      <c r="AV205" s="14" t="s">
        <v>80</v>
      </c>
      <c r="AW205" s="14" t="s">
        <v>33</v>
      </c>
      <c r="AX205" s="14" t="s">
        <v>72</v>
      </c>
      <c r="AY205" s="254" t="s">
        <v>180</v>
      </c>
    </row>
    <row r="206" s="13" customFormat="1">
      <c r="A206" s="13"/>
      <c r="B206" s="233"/>
      <c r="C206" s="234"/>
      <c r="D206" s="235" t="s">
        <v>191</v>
      </c>
      <c r="E206" s="236" t="s">
        <v>19</v>
      </c>
      <c r="F206" s="237" t="s">
        <v>422</v>
      </c>
      <c r="G206" s="234"/>
      <c r="H206" s="238">
        <v>1.8300000000000001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191</v>
      </c>
      <c r="AU206" s="244" t="s">
        <v>82</v>
      </c>
      <c r="AV206" s="13" t="s">
        <v>82</v>
      </c>
      <c r="AW206" s="13" t="s">
        <v>33</v>
      </c>
      <c r="AX206" s="13" t="s">
        <v>72</v>
      </c>
      <c r="AY206" s="244" t="s">
        <v>180</v>
      </c>
    </row>
    <row r="207" s="15" customFormat="1">
      <c r="A207" s="15"/>
      <c r="B207" s="255"/>
      <c r="C207" s="256"/>
      <c r="D207" s="235" t="s">
        <v>191</v>
      </c>
      <c r="E207" s="257" t="s">
        <v>19</v>
      </c>
      <c r="F207" s="258" t="s">
        <v>327</v>
      </c>
      <c r="G207" s="256"/>
      <c r="H207" s="259">
        <v>5.6899999999999995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191</v>
      </c>
      <c r="AU207" s="265" t="s">
        <v>82</v>
      </c>
      <c r="AV207" s="15" t="s">
        <v>187</v>
      </c>
      <c r="AW207" s="15" t="s">
        <v>33</v>
      </c>
      <c r="AX207" s="15" t="s">
        <v>80</v>
      </c>
      <c r="AY207" s="265" t="s">
        <v>180</v>
      </c>
    </row>
    <row r="208" s="2" customFormat="1" ht="16.5" customHeight="1">
      <c r="A208" s="40"/>
      <c r="B208" s="41"/>
      <c r="C208" s="215" t="s">
        <v>423</v>
      </c>
      <c r="D208" s="215" t="s">
        <v>182</v>
      </c>
      <c r="E208" s="216" t="s">
        <v>424</v>
      </c>
      <c r="F208" s="217" t="s">
        <v>425</v>
      </c>
      <c r="G208" s="218" t="s">
        <v>240</v>
      </c>
      <c r="H208" s="219">
        <v>40.020000000000003</v>
      </c>
      <c r="I208" s="220"/>
      <c r="J208" s="221">
        <f>ROUND(I208*H208,2)</f>
        <v>0</v>
      </c>
      <c r="K208" s="217" t="s">
        <v>186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0.00010000000000000001</v>
      </c>
      <c r="R208" s="224">
        <f>Q208*H208</f>
        <v>0.0040020000000000003</v>
      </c>
      <c r="S208" s="224">
        <v>2.4100000000000001</v>
      </c>
      <c r="T208" s="225">
        <f>S208*H208</f>
        <v>96.448200000000014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426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427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14" customFormat="1">
      <c r="A210" s="14"/>
      <c r="B210" s="245"/>
      <c r="C210" s="246"/>
      <c r="D210" s="235" t="s">
        <v>191</v>
      </c>
      <c r="E210" s="247" t="s">
        <v>19</v>
      </c>
      <c r="F210" s="248" t="s">
        <v>428</v>
      </c>
      <c r="G210" s="246"/>
      <c r="H210" s="247" t="s">
        <v>19</v>
      </c>
      <c r="I210" s="249"/>
      <c r="J210" s="246"/>
      <c r="K210" s="246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191</v>
      </c>
      <c r="AU210" s="254" t="s">
        <v>82</v>
      </c>
      <c r="AV210" s="14" t="s">
        <v>80</v>
      </c>
      <c r="AW210" s="14" t="s">
        <v>33</v>
      </c>
      <c r="AX210" s="14" t="s">
        <v>72</v>
      </c>
      <c r="AY210" s="254" t="s">
        <v>180</v>
      </c>
    </row>
    <row r="211" s="13" customFormat="1">
      <c r="A211" s="13"/>
      <c r="B211" s="233"/>
      <c r="C211" s="234"/>
      <c r="D211" s="235" t="s">
        <v>191</v>
      </c>
      <c r="E211" s="236" t="s">
        <v>19</v>
      </c>
      <c r="F211" s="237" t="s">
        <v>429</v>
      </c>
      <c r="G211" s="234"/>
      <c r="H211" s="238">
        <v>48.728999999999999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191</v>
      </c>
      <c r="AU211" s="244" t="s">
        <v>82</v>
      </c>
      <c r="AV211" s="13" t="s">
        <v>82</v>
      </c>
      <c r="AW211" s="13" t="s">
        <v>33</v>
      </c>
      <c r="AX211" s="13" t="s">
        <v>72</v>
      </c>
      <c r="AY211" s="244" t="s">
        <v>180</v>
      </c>
    </row>
    <row r="212" s="13" customFormat="1">
      <c r="A212" s="13"/>
      <c r="B212" s="233"/>
      <c r="C212" s="234"/>
      <c r="D212" s="235" t="s">
        <v>191</v>
      </c>
      <c r="E212" s="236" t="s">
        <v>19</v>
      </c>
      <c r="F212" s="237" t="s">
        <v>430</v>
      </c>
      <c r="G212" s="234"/>
      <c r="H212" s="238">
        <v>43.854999999999997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191</v>
      </c>
      <c r="AU212" s="244" t="s">
        <v>82</v>
      </c>
      <c r="AV212" s="13" t="s">
        <v>82</v>
      </c>
      <c r="AW212" s="13" t="s">
        <v>33</v>
      </c>
      <c r="AX212" s="13" t="s">
        <v>72</v>
      </c>
      <c r="AY212" s="244" t="s">
        <v>180</v>
      </c>
    </row>
    <row r="213" s="14" customFormat="1">
      <c r="A213" s="14"/>
      <c r="B213" s="245"/>
      <c r="C213" s="246"/>
      <c r="D213" s="235" t="s">
        <v>191</v>
      </c>
      <c r="E213" s="247" t="s">
        <v>19</v>
      </c>
      <c r="F213" s="248" t="s">
        <v>431</v>
      </c>
      <c r="G213" s="246"/>
      <c r="H213" s="247" t="s">
        <v>19</v>
      </c>
      <c r="I213" s="249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191</v>
      </c>
      <c r="AU213" s="254" t="s">
        <v>82</v>
      </c>
      <c r="AV213" s="14" t="s">
        <v>80</v>
      </c>
      <c r="AW213" s="14" t="s">
        <v>33</v>
      </c>
      <c r="AX213" s="14" t="s">
        <v>72</v>
      </c>
      <c r="AY213" s="254" t="s">
        <v>180</v>
      </c>
    </row>
    <row r="214" s="13" customFormat="1">
      <c r="A214" s="13"/>
      <c r="B214" s="233"/>
      <c r="C214" s="234"/>
      <c r="D214" s="235" t="s">
        <v>191</v>
      </c>
      <c r="E214" s="236" t="s">
        <v>19</v>
      </c>
      <c r="F214" s="237" t="s">
        <v>432</v>
      </c>
      <c r="G214" s="234"/>
      <c r="H214" s="238">
        <v>25.02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191</v>
      </c>
      <c r="AU214" s="244" t="s">
        <v>82</v>
      </c>
      <c r="AV214" s="13" t="s">
        <v>82</v>
      </c>
      <c r="AW214" s="13" t="s">
        <v>33</v>
      </c>
      <c r="AX214" s="13" t="s">
        <v>72</v>
      </c>
      <c r="AY214" s="244" t="s">
        <v>180</v>
      </c>
    </row>
    <row r="215" s="13" customFormat="1">
      <c r="A215" s="13"/>
      <c r="B215" s="233"/>
      <c r="C215" s="234"/>
      <c r="D215" s="235" t="s">
        <v>191</v>
      </c>
      <c r="E215" s="236" t="s">
        <v>19</v>
      </c>
      <c r="F215" s="237" t="s">
        <v>433</v>
      </c>
      <c r="G215" s="234"/>
      <c r="H215" s="238">
        <v>13.797000000000001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191</v>
      </c>
      <c r="AU215" s="244" t="s">
        <v>82</v>
      </c>
      <c r="AV215" s="13" t="s">
        <v>82</v>
      </c>
      <c r="AW215" s="13" t="s">
        <v>33</v>
      </c>
      <c r="AX215" s="13" t="s">
        <v>72</v>
      </c>
      <c r="AY215" s="244" t="s">
        <v>180</v>
      </c>
    </row>
    <row r="216" s="14" customFormat="1">
      <c r="A216" s="14"/>
      <c r="B216" s="245"/>
      <c r="C216" s="246"/>
      <c r="D216" s="235" t="s">
        <v>191</v>
      </c>
      <c r="E216" s="247" t="s">
        <v>19</v>
      </c>
      <c r="F216" s="248" t="s">
        <v>434</v>
      </c>
      <c r="G216" s="246"/>
      <c r="H216" s="247" t="s">
        <v>19</v>
      </c>
      <c r="I216" s="249"/>
      <c r="J216" s="246"/>
      <c r="K216" s="246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191</v>
      </c>
      <c r="AU216" s="254" t="s">
        <v>82</v>
      </c>
      <c r="AV216" s="14" t="s">
        <v>80</v>
      </c>
      <c r="AW216" s="14" t="s">
        <v>33</v>
      </c>
      <c r="AX216" s="14" t="s">
        <v>72</v>
      </c>
      <c r="AY216" s="254" t="s">
        <v>180</v>
      </c>
    </row>
    <row r="217" s="13" customFormat="1">
      <c r="A217" s="13"/>
      <c r="B217" s="233"/>
      <c r="C217" s="234"/>
      <c r="D217" s="235" t="s">
        <v>191</v>
      </c>
      <c r="E217" s="236" t="s">
        <v>19</v>
      </c>
      <c r="F217" s="237" t="s">
        <v>80</v>
      </c>
      <c r="G217" s="234"/>
      <c r="H217" s="238">
        <v>1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191</v>
      </c>
      <c r="AU217" s="244" t="s">
        <v>82</v>
      </c>
      <c r="AV217" s="13" t="s">
        <v>82</v>
      </c>
      <c r="AW217" s="13" t="s">
        <v>33</v>
      </c>
      <c r="AX217" s="13" t="s">
        <v>72</v>
      </c>
      <c r="AY217" s="244" t="s">
        <v>180</v>
      </c>
    </row>
    <row r="218" s="14" customFormat="1">
      <c r="A218" s="14"/>
      <c r="B218" s="245"/>
      <c r="C218" s="246"/>
      <c r="D218" s="235" t="s">
        <v>191</v>
      </c>
      <c r="E218" s="247" t="s">
        <v>19</v>
      </c>
      <c r="F218" s="248" t="s">
        <v>435</v>
      </c>
      <c r="G218" s="246"/>
      <c r="H218" s="247" t="s">
        <v>19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191</v>
      </c>
      <c r="AU218" s="254" t="s">
        <v>82</v>
      </c>
      <c r="AV218" s="14" t="s">
        <v>80</v>
      </c>
      <c r="AW218" s="14" t="s">
        <v>33</v>
      </c>
      <c r="AX218" s="14" t="s">
        <v>72</v>
      </c>
      <c r="AY218" s="254" t="s">
        <v>180</v>
      </c>
    </row>
    <row r="219" s="13" customFormat="1">
      <c r="A219" s="13"/>
      <c r="B219" s="233"/>
      <c r="C219" s="234"/>
      <c r="D219" s="235" t="s">
        <v>191</v>
      </c>
      <c r="E219" s="236" t="s">
        <v>19</v>
      </c>
      <c r="F219" s="237" t="s">
        <v>80</v>
      </c>
      <c r="G219" s="234"/>
      <c r="H219" s="238">
        <v>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191</v>
      </c>
      <c r="AU219" s="244" t="s">
        <v>82</v>
      </c>
      <c r="AV219" s="13" t="s">
        <v>82</v>
      </c>
      <c r="AW219" s="13" t="s">
        <v>33</v>
      </c>
      <c r="AX219" s="13" t="s">
        <v>72</v>
      </c>
      <c r="AY219" s="244" t="s">
        <v>180</v>
      </c>
    </row>
    <row r="220" s="16" customFormat="1">
      <c r="A220" s="16"/>
      <c r="B220" s="266"/>
      <c r="C220" s="267"/>
      <c r="D220" s="235" t="s">
        <v>191</v>
      </c>
      <c r="E220" s="268" t="s">
        <v>19</v>
      </c>
      <c r="F220" s="269" t="s">
        <v>436</v>
      </c>
      <c r="G220" s="267"/>
      <c r="H220" s="270">
        <v>133.40100000000001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6" t="s">
        <v>191</v>
      </c>
      <c r="AU220" s="276" t="s">
        <v>82</v>
      </c>
      <c r="AV220" s="16" t="s">
        <v>100</v>
      </c>
      <c r="AW220" s="16" t="s">
        <v>33</v>
      </c>
      <c r="AX220" s="16" t="s">
        <v>72</v>
      </c>
      <c r="AY220" s="276" t="s">
        <v>180</v>
      </c>
    </row>
    <row r="221" s="14" customFormat="1">
      <c r="A221" s="14"/>
      <c r="B221" s="245"/>
      <c r="C221" s="246"/>
      <c r="D221" s="235" t="s">
        <v>191</v>
      </c>
      <c r="E221" s="247" t="s">
        <v>19</v>
      </c>
      <c r="F221" s="248" t="s">
        <v>437</v>
      </c>
      <c r="G221" s="246"/>
      <c r="H221" s="247" t="s">
        <v>19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191</v>
      </c>
      <c r="AU221" s="254" t="s">
        <v>82</v>
      </c>
      <c r="AV221" s="14" t="s">
        <v>80</v>
      </c>
      <c r="AW221" s="14" t="s">
        <v>33</v>
      </c>
      <c r="AX221" s="14" t="s">
        <v>72</v>
      </c>
      <c r="AY221" s="254" t="s">
        <v>180</v>
      </c>
    </row>
    <row r="222" s="13" customFormat="1">
      <c r="A222" s="13"/>
      <c r="B222" s="233"/>
      <c r="C222" s="234"/>
      <c r="D222" s="235" t="s">
        <v>191</v>
      </c>
      <c r="E222" s="236" t="s">
        <v>19</v>
      </c>
      <c r="F222" s="237" t="s">
        <v>438</v>
      </c>
      <c r="G222" s="234"/>
      <c r="H222" s="238">
        <v>-93.381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191</v>
      </c>
      <c r="AU222" s="244" t="s">
        <v>82</v>
      </c>
      <c r="AV222" s="13" t="s">
        <v>82</v>
      </c>
      <c r="AW222" s="13" t="s">
        <v>33</v>
      </c>
      <c r="AX222" s="13" t="s">
        <v>72</v>
      </c>
      <c r="AY222" s="244" t="s">
        <v>180</v>
      </c>
    </row>
    <row r="223" s="15" customFormat="1">
      <c r="A223" s="15"/>
      <c r="B223" s="255"/>
      <c r="C223" s="256"/>
      <c r="D223" s="235" t="s">
        <v>191</v>
      </c>
      <c r="E223" s="257" t="s">
        <v>19</v>
      </c>
      <c r="F223" s="258" t="s">
        <v>327</v>
      </c>
      <c r="G223" s="256"/>
      <c r="H223" s="259">
        <v>40.02000000000001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191</v>
      </c>
      <c r="AU223" s="265" t="s">
        <v>82</v>
      </c>
      <c r="AV223" s="15" t="s">
        <v>187</v>
      </c>
      <c r="AW223" s="15" t="s">
        <v>33</v>
      </c>
      <c r="AX223" s="15" t="s">
        <v>80</v>
      </c>
      <c r="AY223" s="265" t="s">
        <v>180</v>
      </c>
    </row>
    <row r="224" s="2" customFormat="1" ht="16.5" customHeight="1">
      <c r="A224" s="40"/>
      <c r="B224" s="41"/>
      <c r="C224" s="215" t="s">
        <v>439</v>
      </c>
      <c r="D224" s="215" t="s">
        <v>182</v>
      </c>
      <c r="E224" s="216" t="s">
        <v>440</v>
      </c>
      <c r="F224" s="217" t="s">
        <v>441</v>
      </c>
      <c r="G224" s="218" t="s">
        <v>240</v>
      </c>
      <c r="H224" s="219">
        <v>116.032</v>
      </c>
      <c r="I224" s="220"/>
      <c r="J224" s="221">
        <f>ROUND(I224*H224,2)</f>
        <v>0</v>
      </c>
      <c r="K224" s="217" t="s">
        <v>186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2.2000000000000002</v>
      </c>
      <c r="T224" s="225">
        <f>S224*H224</f>
        <v>255.27040000000002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187</v>
      </c>
      <c r="AT224" s="226" t="s">
        <v>182</v>
      </c>
      <c r="AU224" s="226" t="s">
        <v>82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187</v>
      </c>
      <c r="BM224" s="226" t="s">
        <v>442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443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82</v>
      </c>
    </row>
    <row r="226" s="14" customFormat="1">
      <c r="A226" s="14"/>
      <c r="B226" s="245"/>
      <c r="C226" s="246"/>
      <c r="D226" s="235" t="s">
        <v>191</v>
      </c>
      <c r="E226" s="247" t="s">
        <v>19</v>
      </c>
      <c r="F226" s="248" t="s">
        <v>444</v>
      </c>
      <c r="G226" s="246"/>
      <c r="H226" s="247" t="s">
        <v>19</v>
      </c>
      <c r="I226" s="249"/>
      <c r="J226" s="246"/>
      <c r="K226" s="246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191</v>
      </c>
      <c r="AU226" s="254" t="s">
        <v>82</v>
      </c>
      <c r="AV226" s="14" t="s">
        <v>80</v>
      </c>
      <c r="AW226" s="14" t="s">
        <v>33</v>
      </c>
      <c r="AX226" s="14" t="s">
        <v>72</v>
      </c>
      <c r="AY226" s="254" t="s">
        <v>180</v>
      </c>
    </row>
    <row r="227" s="13" customFormat="1">
      <c r="A227" s="13"/>
      <c r="B227" s="233"/>
      <c r="C227" s="234"/>
      <c r="D227" s="235" t="s">
        <v>191</v>
      </c>
      <c r="E227" s="236" t="s">
        <v>19</v>
      </c>
      <c r="F227" s="237" t="s">
        <v>445</v>
      </c>
      <c r="G227" s="234"/>
      <c r="H227" s="238">
        <v>9.8230000000000004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191</v>
      </c>
      <c r="AU227" s="244" t="s">
        <v>82</v>
      </c>
      <c r="AV227" s="13" t="s">
        <v>82</v>
      </c>
      <c r="AW227" s="13" t="s">
        <v>33</v>
      </c>
      <c r="AX227" s="13" t="s">
        <v>72</v>
      </c>
      <c r="AY227" s="244" t="s">
        <v>180</v>
      </c>
    </row>
    <row r="228" s="14" customFormat="1">
      <c r="A228" s="14"/>
      <c r="B228" s="245"/>
      <c r="C228" s="246"/>
      <c r="D228" s="235" t="s">
        <v>191</v>
      </c>
      <c r="E228" s="247" t="s">
        <v>19</v>
      </c>
      <c r="F228" s="248" t="s">
        <v>446</v>
      </c>
      <c r="G228" s="246"/>
      <c r="H228" s="247" t="s">
        <v>19</v>
      </c>
      <c r="I228" s="249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191</v>
      </c>
      <c r="AU228" s="254" t="s">
        <v>82</v>
      </c>
      <c r="AV228" s="14" t="s">
        <v>80</v>
      </c>
      <c r="AW228" s="14" t="s">
        <v>33</v>
      </c>
      <c r="AX228" s="14" t="s">
        <v>72</v>
      </c>
      <c r="AY228" s="254" t="s">
        <v>180</v>
      </c>
    </row>
    <row r="229" s="13" customFormat="1">
      <c r="A229" s="13"/>
      <c r="B229" s="233"/>
      <c r="C229" s="234"/>
      <c r="D229" s="235" t="s">
        <v>191</v>
      </c>
      <c r="E229" s="236" t="s">
        <v>19</v>
      </c>
      <c r="F229" s="237" t="s">
        <v>447</v>
      </c>
      <c r="G229" s="234"/>
      <c r="H229" s="238">
        <v>2.9279999999999999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191</v>
      </c>
      <c r="AU229" s="244" t="s">
        <v>82</v>
      </c>
      <c r="AV229" s="13" t="s">
        <v>82</v>
      </c>
      <c r="AW229" s="13" t="s">
        <v>33</v>
      </c>
      <c r="AX229" s="13" t="s">
        <v>72</v>
      </c>
      <c r="AY229" s="244" t="s">
        <v>180</v>
      </c>
    </row>
    <row r="230" s="14" customFormat="1">
      <c r="A230" s="14"/>
      <c r="B230" s="245"/>
      <c r="C230" s="246"/>
      <c r="D230" s="235" t="s">
        <v>191</v>
      </c>
      <c r="E230" s="247" t="s">
        <v>19</v>
      </c>
      <c r="F230" s="248" t="s">
        <v>448</v>
      </c>
      <c r="G230" s="246"/>
      <c r="H230" s="247" t="s">
        <v>19</v>
      </c>
      <c r="I230" s="249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191</v>
      </c>
      <c r="AU230" s="254" t="s">
        <v>82</v>
      </c>
      <c r="AV230" s="14" t="s">
        <v>80</v>
      </c>
      <c r="AW230" s="14" t="s">
        <v>33</v>
      </c>
      <c r="AX230" s="14" t="s">
        <v>72</v>
      </c>
      <c r="AY230" s="254" t="s">
        <v>180</v>
      </c>
    </row>
    <row r="231" s="13" customFormat="1">
      <c r="A231" s="13"/>
      <c r="B231" s="233"/>
      <c r="C231" s="234"/>
      <c r="D231" s="235" t="s">
        <v>191</v>
      </c>
      <c r="E231" s="236" t="s">
        <v>19</v>
      </c>
      <c r="F231" s="237" t="s">
        <v>449</v>
      </c>
      <c r="G231" s="234"/>
      <c r="H231" s="238">
        <v>4.8600000000000003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191</v>
      </c>
      <c r="AU231" s="244" t="s">
        <v>82</v>
      </c>
      <c r="AV231" s="13" t="s">
        <v>82</v>
      </c>
      <c r="AW231" s="13" t="s">
        <v>33</v>
      </c>
      <c r="AX231" s="13" t="s">
        <v>72</v>
      </c>
      <c r="AY231" s="244" t="s">
        <v>180</v>
      </c>
    </row>
    <row r="232" s="14" customFormat="1">
      <c r="A232" s="14"/>
      <c r="B232" s="245"/>
      <c r="C232" s="246"/>
      <c r="D232" s="235" t="s">
        <v>191</v>
      </c>
      <c r="E232" s="247" t="s">
        <v>19</v>
      </c>
      <c r="F232" s="248" t="s">
        <v>450</v>
      </c>
      <c r="G232" s="246"/>
      <c r="H232" s="247" t="s">
        <v>19</v>
      </c>
      <c r="I232" s="249"/>
      <c r="J232" s="246"/>
      <c r="K232" s="246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191</v>
      </c>
      <c r="AU232" s="254" t="s">
        <v>82</v>
      </c>
      <c r="AV232" s="14" t="s">
        <v>80</v>
      </c>
      <c r="AW232" s="14" t="s">
        <v>33</v>
      </c>
      <c r="AX232" s="14" t="s">
        <v>72</v>
      </c>
      <c r="AY232" s="254" t="s">
        <v>180</v>
      </c>
    </row>
    <row r="233" s="13" customFormat="1">
      <c r="A233" s="13"/>
      <c r="B233" s="233"/>
      <c r="C233" s="234"/>
      <c r="D233" s="235" t="s">
        <v>191</v>
      </c>
      <c r="E233" s="236" t="s">
        <v>19</v>
      </c>
      <c r="F233" s="237" t="s">
        <v>451</v>
      </c>
      <c r="G233" s="234"/>
      <c r="H233" s="238">
        <v>2.2400000000000002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191</v>
      </c>
      <c r="AU233" s="244" t="s">
        <v>82</v>
      </c>
      <c r="AV233" s="13" t="s">
        <v>82</v>
      </c>
      <c r="AW233" s="13" t="s">
        <v>33</v>
      </c>
      <c r="AX233" s="13" t="s">
        <v>72</v>
      </c>
      <c r="AY233" s="244" t="s">
        <v>180</v>
      </c>
    </row>
    <row r="234" s="14" customFormat="1">
      <c r="A234" s="14"/>
      <c r="B234" s="245"/>
      <c r="C234" s="246"/>
      <c r="D234" s="235" t="s">
        <v>191</v>
      </c>
      <c r="E234" s="247" t="s">
        <v>19</v>
      </c>
      <c r="F234" s="248" t="s">
        <v>452</v>
      </c>
      <c r="G234" s="246"/>
      <c r="H234" s="247" t="s">
        <v>19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191</v>
      </c>
      <c r="AU234" s="254" t="s">
        <v>82</v>
      </c>
      <c r="AV234" s="14" t="s">
        <v>80</v>
      </c>
      <c r="AW234" s="14" t="s">
        <v>33</v>
      </c>
      <c r="AX234" s="14" t="s">
        <v>72</v>
      </c>
      <c r="AY234" s="254" t="s">
        <v>180</v>
      </c>
    </row>
    <row r="235" s="13" customFormat="1">
      <c r="A235" s="13"/>
      <c r="B235" s="233"/>
      <c r="C235" s="234"/>
      <c r="D235" s="235" t="s">
        <v>191</v>
      </c>
      <c r="E235" s="236" t="s">
        <v>19</v>
      </c>
      <c r="F235" s="237" t="s">
        <v>418</v>
      </c>
      <c r="G235" s="234"/>
      <c r="H235" s="238">
        <v>0.5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191</v>
      </c>
      <c r="AU235" s="244" t="s">
        <v>82</v>
      </c>
      <c r="AV235" s="13" t="s">
        <v>82</v>
      </c>
      <c r="AW235" s="13" t="s">
        <v>33</v>
      </c>
      <c r="AX235" s="13" t="s">
        <v>72</v>
      </c>
      <c r="AY235" s="244" t="s">
        <v>180</v>
      </c>
    </row>
    <row r="236" s="14" customFormat="1">
      <c r="A236" s="14"/>
      <c r="B236" s="245"/>
      <c r="C236" s="246"/>
      <c r="D236" s="235" t="s">
        <v>191</v>
      </c>
      <c r="E236" s="247" t="s">
        <v>19</v>
      </c>
      <c r="F236" s="248" t="s">
        <v>453</v>
      </c>
      <c r="G236" s="246"/>
      <c r="H236" s="247" t="s">
        <v>19</v>
      </c>
      <c r="I236" s="249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191</v>
      </c>
      <c r="AU236" s="254" t="s">
        <v>82</v>
      </c>
      <c r="AV236" s="14" t="s">
        <v>80</v>
      </c>
      <c r="AW236" s="14" t="s">
        <v>33</v>
      </c>
      <c r="AX236" s="14" t="s">
        <v>72</v>
      </c>
      <c r="AY236" s="254" t="s">
        <v>180</v>
      </c>
    </row>
    <row r="237" s="13" customFormat="1">
      <c r="A237" s="13"/>
      <c r="B237" s="233"/>
      <c r="C237" s="234"/>
      <c r="D237" s="235" t="s">
        <v>191</v>
      </c>
      <c r="E237" s="236" t="s">
        <v>19</v>
      </c>
      <c r="F237" s="237" t="s">
        <v>454</v>
      </c>
      <c r="G237" s="234"/>
      <c r="H237" s="238">
        <v>1.5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191</v>
      </c>
      <c r="AU237" s="244" t="s">
        <v>82</v>
      </c>
      <c r="AV237" s="13" t="s">
        <v>82</v>
      </c>
      <c r="AW237" s="13" t="s">
        <v>33</v>
      </c>
      <c r="AX237" s="13" t="s">
        <v>72</v>
      </c>
      <c r="AY237" s="244" t="s">
        <v>180</v>
      </c>
    </row>
    <row r="238" s="14" customFormat="1">
      <c r="A238" s="14"/>
      <c r="B238" s="245"/>
      <c r="C238" s="246"/>
      <c r="D238" s="235" t="s">
        <v>191</v>
      </c>
      <c r="E238" s="247" t="s">
        <v>19</v>
      </c>
      <c r="F238" s="248" t="s">
        <v>455</v>
      </c>
      <c r="G238" s="246"/>
      <c r="H238" s="247" t="s">
        <v>19</v>
      </c>
      <c r="I238" s="249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191</v>
      </c>
      <c r="AU238" s="254" t="s">
        <v>82</v>
      </c>
      <c r="AV238" s="14" t="s">
        <v>80</v>
      </c>
      <c r="AW238" s="14" t="s">
        <v>33</v>
      </c>
      <c r="AX238" s="14" t="s">
        <v>72</v>
      </c>
      <c r="AY238" s="254" t="s">
        <v>180</v>
      </c>
    </row>
    <row r="239" s="13" customFormat="1">
      <c r="A239" s="13"/>
      <c r="B239" s="233"/>
      <c r="C239" s="234"/>
      <c r="D239" s="235" t="s">
        <v>191</v>
      </c>
      <c r="E239" s="236" t="s">
        <v>19</v>
      </c>
      <c r="F239" s="237" t="s">
        <v>456</v>
      </c>
      <c r="G239" s="234"/>
      <c r="H239" s="238">
        <v>0.29999999999999999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191</v>
      </c>
      <c r="AU239" s="244" t="s">
        <v>82</v>
      </c>
      <c r="AV239" s="13" t="s">
        <v>82</v>
      </c>
      <c r="AW239" s="13" t="s">
        <v>33</v>
      </c>
      <c r="AX239" s="13" t="s">
        <v>72</v>
      </c>
      <c r="AY239" s="244" t="s">
        <v>180</v>
      </c>
    </row>
    <row r="240" s="14" customFormat="1">
      <c r="A240" s="14"/>
      <c r="B240" s="245"/>
      <c r="C240" s="246"/>
      <c r="D240" s="235" t="s">
        <v>191</v>
      </c>
      <c r="E240" s="247" t="s">
        <v>19</v>
      </c>
      <c r="F240" s="248" t="s">
        <v>457</v>
      </c>
      <c r="G240" s="246"/>
      <c r="H240" s="247" t="s">
        <v>19</v>
      </c>
      <c r="I240" s="249"/>
      <c r="J240" s="246"/>
      <c r="K240" s="246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191</v>
      </c>
      <c r="AU240" s="254" t="s">
        <v>82</v>
      </c>
      <c r="AV240" s="14" t="s">
        <v>80</v>
      </c>
      <c r="AW240" s="14" t="s">
        <v>33</v>
      </c>
      <c r="AX240" s="14" t="s">
        <v>72</v>
      </c>
      <c r="AY240" s="254" t="s">
        <v>180</v>
      </c>
    </row>
    <row r="241" s="13" customFormat="1">
      <c r="A241" s="13"/>
      <c r="B241" s="233"/>
      <c r="C241" s="234"/>
      <c r="D241" s="235" t="s">
        <v>191</v>
      </c>
      <c r="E241" s="236" t="s">
        <v>19</v>
      </c>
      <c r="F241" s="237" t="s">
        <v>418</v>
      </c>
      <c r="G241" s="234"/>
      <c r="H241" s="238">
        <v>0.5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191</v>
      </c>
      <c r="AU241" s="244" t="s">
        <v>82</v>
      </c>
      <c r="AV241" s="13" t="s">
        <v>82</v>
      </c>
      <c r="AW241" s="13" t="s">
        <v>33</v>
      </c>
      <c r="AX241" s="13" t="s">
        <v>72</v>
      </c>
      <c r="AY241" s="244" t="s">
        <v>180</v>
      </c>
    </row>
    <row r="242" s="14" customFormat="1">
      <c r="A242" s="14"/>
      <c r="B242" s="245"/>
      <c r="C242" s="246"/>
      <c r="D242" s="235" t="s">
        <v>191</v>
      </c>
      <c r="E242" s="247" t="s">
        <v>19</v>
      </c>
      <c r="F242" s="248" t="s">
        <v>458</v>
      </c>
      <c r="G242" s="246"/>
      <c r="H242" s="247" t="s">
        <v>19</v>
      </c>
      <c r="I242" s="249"/>
      <c r="J242" s="246"/>
      <c r="K242" s="246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191</v>
      </c>
      <c r="AU242" s="254" t="s">
        <v>82</v>
      </c>
      <c r="AV242" s="14" t="s">
        <v>80</v>
      </c>
      <c r="AW242" s="14" t="s">
        <v>33</v>
      </c>
      <c r="AX242" s="14" t="s">
        <v>72</v>
      </c>
      <c r="AY242" s="254" t="s">
        <v>180</v>
      </c>
    </row>
    <row r="243" s="13" customFormat="1">
      <c r="A243" s="13"/>
      <c r="B243" s="233"/>
      <c r="C243" s="234"/>
      <c r="D243" s="235" t="s">
        <v>191</v>
      </c>
      <c r="E243" s="236" t="s">
        <v>19</v>
      </c>
      <c r="F243" s="237" t="s">
        <v>459</v>
      </c>
      <c r="G243" s="234"/>
      <c r="H243" s="238">
        <v>93.381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191</v>
      </c>
      <c r="AU243" s="244" t="s">
        <v>82</v>
      </c>
      <c r="AV243" s="13" t="s">
        <v>82</v>
      </c>
      <c r="AW243" s="13" t="s">
        <v>33</v>
      </c>
      <c r="AX243" s="13" t="s">
        <v>72</v>
      </c>
      <c r="AY243" s="244" t="s">
        <v>180</v>
      </c>
    </row>
    <row r="244" s="15" customFormat="1">
      <c r="A244" s="15"/>
      <c r="B244" s="255"/>
      <c r="C244" s="256"/>
      <c r="D244" s="235" t="s">
        <v>191</v>
      </c>
      <c r="E244" s="257" t="s">
        <v>19</v>
      </c>
      <c r="F244" s="258" t="s">
        <v>327</v>
      </c>
      <c r="G244" s="256"/>
      <c r="H244" s="259">
        <v>116.032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191</v>
      </c>
      <c r="AU244" s="265" t="s">
        <v>82</v>
      </c>
      <c r="AV244" s="15" t="s">
        <v>187</v>
      </c>
      <c r="AW244" s="15" t="s">
        <v>33</v>
      </c>
      <c r="AX244" s="15" t="s">
        <v>80</v>
      </c>
      <c r="AY244" s="265" t="s">
        <v>180</v>
      </c>
    </row>
    <row r="245" s="12" customFormat="1" ht="22.8" customHeight="1">
      <c r="A245" s="12"/>
      <c r="B245" s="199"/>
      <c r="C245" s="200"/>
      <c r="D245" s="201" t="s">
        <v>71</v>
      </c>
      <c r="E245" s="213" t="s">
        <v>460</v>
      </c>
      <c r="F245" s="213" t="s">
        <v>461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SUM(P246:P318)</f>
        <v>0</v>
      </c>
      <c r="Q245" s="207"/>
      <c r="R245" s="208">
        <f>SUM(R246:R318)</f>
        <v>0</v>
      </c>
      <c r="S245" s="207"/>
      <c r="T245" s="209">
        <f>SUM(T246:T318)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80</v>
      </c>
      <c r="AT245" s="211" t="s">
        <v>71</v>
      </c>
      <c r="AU245" s="211" t="s">
        <v>80</v>
      </c>
      <c r="AY245" s="210" t="s">
        <v>180</v>
      </c>
      <c r="BK245" s="212">
        <f>SUM(BK246:BK318)</f>
        <v>0</v>
      </c>
    </row>
    <row r="246" s="2" customFormat="1" ht="16.5" customHeight="1">
      <c r="A246" s="40"/>
      <c r="B246" s="41"/>
      <c r="C246" s="215" t="s">
        <v>462</v>
      </c>
      <c r="D246" s="215" t="s">
        <v>182</v>
      </c>
      <c r="E246" s="216" t="s">
        <v>463</v>
      </c>
      <c r="F246" s="217" t="s">
        <v>464</v>
      </c>
      <c r="G246" s="218" t="s">
        <v>340</v>
      </c>
      <c r="H246" s="219">
        <v>958.20699999999999</v>
      </c>
      <c r="I246" s="220"/>
      <c r="J246" s="221">
        <f>ROUND(I246*H246,2)</f>
        <v>0</v>
      </c>
      <c r="K246" s="217" t="s">
        <v>186</v>
      </c>
      <c r="L246" s="46"/>
      <c r="M246" s="222" t="s">
        <v>19</v>
      </c>
      <c r="N246" s="223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187</v>
      </c>
      <c r="AT246" s="226" t="s">
        <v>182</v>
      </c>
      <c r="AU246" s="226" t="s">
        <v>82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187</v>
      </c>
      <c r="BM246" s="226" t="s">
        <v>465</v>
      </c>
    </row>
    <row r="247" s="2" customFormat="1">
      <c r="A247" s="40"/>
      <c r="B247" s="41"/>
      <c r="C247" s="42"/>
      <c r="D247" s="228" t="s">
        <v>189</v>
      </c>
      <c r="E247" s="42"/>
      <c r="F247" s="229" t="s">
        <v>466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189</v>
      </c>
      <c r="AU247" s="19" t="s">
        <v>82</v>
      </c>
    </row>
    <row r="248" s="14" customFormat="1">
      <c r="A248" s="14"/>
      <c r="B248" s="245"/>
      <c r="C248" s="246"/>
      <c r="D248" s="235" t="s">
        <v>191</v>
      </c>
      <c r="E248" s="247" t="s">
        <v>19</v>
      </c>
      <c r="F248" s="248" t="s">
        <v>467</v>
      </c>
      <c r="G248" s="246"/>
      <c r="H248" s="247" t="s">
        <v>19</v>
      </c>
      <c r="I248" s="249"/>
      <c r="J248" s="246"/>
      <c r="K248" s="246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191</v>
      </c>
      <c r="AU248" s="254" t="s">
        <v>82</v>
      </c>
      <c r="AV248" s="14" t="s">
        <v>80</v>
      </c>
      <c r="AW248" s="14" t="s">
        <v>33</v>
      </c>
      <c r="AX248" s="14" t="s">
        <v>72</v>
      </c>
      <c r="AY248" s="254" t="s">
        <v>180</v>
      </c>
    </row>
    <row r="249" s="13" customFormat="1">
      <c r="A249" s="13"/>
      <c r="B249" s="233"/>
      <c r="C249" s="234"/>
      <c r="D249" s="235" t="s">
        <v>191</v>
      </c>
      <c r="E249" s="236" t="s">
        <v>19</v>
      </c>
      <c r="F249" s="237" t="s">
        <v>468</v>
      </c>
      <c r="G249" s="234"/>
      <c r="H249" s="238">
        <v>958.20699999999999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191</v>
      </c>
      <c r="AU249" s="244" t="s">
        <v>82</v>
      </c>
      <c r="AV249" s="13" t="s">
        <v>82</v>
      </c>
      <c r="AW249" s="13" t="s">
        <v>33</v>
      </c>
      <c r="AX249" s="13" t="s">
        <v>80</v>
      </c>
      <c r="AY249" s="244" t="s">
        <v>180</v>
      </c>
    </row>
    <row r="250" s="2" customFormat="1" ht="16.5" customHeight="1">
      <c r="A250" s="40"/>
      <c r="B250" s="41"/>
      <c r="C250" s="215" t="s">
        <v>469</v>
      </c>
      <c r="D250" s="215" t="s">
        <v>182</v>
      </c>
      <c r="E250" s="216" t="s">
        <v>470</v>
      </c>
      <c r="F250" s="217" t="s">
        <v>471</v>
      </c>
      <c r="G250" s="218" t="s">
        <v>340</v>
      </c>
      <c r="H250" s="219">
        <v>958.20699999999999</v>
      </c>
      <c r="I250" s="220"/>
      <c r="J250" s="221">
        <f>ROUND(I250*H250,2)</f>
        <v>0</v>
      </c>
      <c r="K250" s="217" t="s">
        <v>186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187</v>
      </c>
      <c r="AT250" s="226" t="s">
        <v>182</v>
      </c>
      <c r="AU250" s="226" t="s">
        <v>82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187</v>
      </c>
      <c r="BM250" s="226" t="s">
        <v>472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473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82</v>
      </c>
    </row>
    <row r="252" s="14" customFormat="1">
      <c r="A252" s="14"/>
      <c r="B252" s="245"/>
      <c r="C252" s="246"/>
      <c r="D252" s="235" t="s">
        <v>191</v>
      </c>
      <c r="E252" s="247" t="s">
        <v>19</v>
      </c>
      <c r="F252" s="248" t="s">
        <v>467</v>
      </c>
      <c r="G252" s="246"/>
      <c r="H252" s="247" t="s">
        <v>19</v>
      </c>
      <c r="I252" s="249"/>
      <c r="J252" s="246"/>
      <c r="K252" s="246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191</v>
      </c>
      <c r="AU252" s="254" t="s">
        <v>82</v>
      </c>
      <c r="AV252" s="14" t="s">
        <v>80</v>
      </c>
      <c r="AW252" s="14" t="s">
        <v>33</v>
      </c>
      <c r="AX252" s="14" t="s">
        <v>72</v>
      </c>
      <c r="AY252" s="254" t="s">
        <v>180</v>
      </c>
    </row>
    <row r="253" s="13" customFormat="1">
      <c r="A253" s="13"/>
      <c r="B253" s="233"/>
      <c r="C253" s="234"/>
      <c r="D253" s="235" t="s">
        <v>191</v>
      </c>
      <c r="E253" s="236" t="s">
        <v>19</v>
      </c>
      <c r="F253" s="237" t="s">
        <v>468</v>
      </c>
      <c r="G253" s="234"/>
      <c r="H253" s="238">
        <v>958.20699999999999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191</v>
      </c>
      <c r="AU253" s="244" t="s">
        <v>82</v>
      </c>
      <c r="AV253" s="13" t="s">
        <v>82</v>
      </c>
      <c r="AW253" s="13" t="s">
        <v>33</v>
      </c>
      <c r="AX253" s="13" t="s">
        <v>80</v>
      </c>
      <c r="AY253" s="244" t="s">
        <v>180</v>
      </c>
    </row>
    <row r="254" s="2" customFormat="1" ht="21.75" customHeight="1">
      <c r="A254" s="40"/>
      <c r="B254" s="41"/>
      <c r="C254" s="215" t="s">
        <v>474</v>
      </c>
      <c r="D254" s="215" t="s">
        <v>182</v>
      </c>
      <c r="E254" s="216" t="s">
        <v>475</v>
      </c>
      <c r="F254" s="217" t="s">
        <v>476</v>
      </c>
      <c r="G254" s="218" t="s">
        <v>340</v>
      </c>
      <c r="H254" s="219">
        <v>1916.414</v>
      </c>
      <c r="I254" s="220"/>
      <c r="J254" s="221">
        <f>ROUND(I254*H254,2)</f>
        <v>0</v>
      </c>
      <c r="K254" s="217" t="s">
        <v>186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187</v>
      </c>
      <c r="AT254" s="226" t="s">
        <v>182</v>
      </c>
      <c r="AU254" s="226" t="s">
        <v>82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187</v>
      </c>
      <c r="BM254" s="226" t="s">
        <v>477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478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82</v>
      </c>
    </row>
    <row r="256" s="2" customFormat="1" ht="16.5" customHeight="1">
      <c r="A256" s="40"/>
      <c r="B256" s="41"/>
      <c r="C256" s="215" t="s">
        <v>479</v>
      </c>
      <c r="D256" s="215" t="s">
        <v>182</v>
      </c>
      <c r="E256" s="216" t="s">
        <v>480</v>
      </c>
      <c r="F256" s="217" t="s">
        <v>481</v>
      </c>
      <c r="G256" s="218" t="s">
        <v>340</v>
      </c>
      <c r="H256" s="219">
        <v>51484.555999999997</v>
      </c>
      <c r="I256" s="220"/>
      <c r="J256" s="221">
        <f>ROUND(I256*H256,2)</f>
        <v>0</v>
      </c>
      <c r="K256" s="217" t="s">
        <v>186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187</v>
      </c>
      <c r="AT256" s="226" t="s">
        <v>182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187</v>
      </c>
      <c r="BM256" s="226" t="s">
        <v>482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483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14" customFormat="1">
      <c r="A258" s="14"/>
      <c r="B258" s="245"/>
      <c r="C258" s="246"/>
      <c r="D258" s="235" t="s">
        <v>191</v>
      </c>
      <c r="E258" s="247" t="s">
        <v>19</v>
      </c>
      <c r="F258" s="248" t="s">
        <v>484</v>
      </c>
      <c r="G258" s="246"/>
      <c r="H258" s="247" t="s">
        <v>19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191</v>
      </c>
      <c r="AU258" s="254" t="s">
        <v>82</v>
      </c>
      <c r="AV258" s="14" t="s">
        <v>80</v>
      </c>
      <c r="AW258" s="14" t="s">
        <v>33</v>
      </c>
      <c r="AX258" s="14" t="s">
        <v>72</v>
      </c>
      <c r="AY258" s="254" t="s">
        <v>180</v>
      </c>
    </row>
    <row r="259" s="14" customFormat="1">
      <c r="A259" s="14"/>
      <c r="B259" s="245"/>
      <c r="C259" s="246"/>
      <c r="D259" s="235" t="s">
        <v>191</v>
      </c>
      <c r="E259" s="247" t="s">
        <v>19</v>
      </c>
      <c r="F259" s="248" t="s">
        <v>485</v>
      </c>
      <c r="G259" s="246"/>
      <c r="H259" s="247" t="s">
        <v>19</v>
      </c>
      <c r="I259" s="249"/>
      <c r="J259" s="246"/>
      <c r="K259" s="246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191</v>
      </c>
      <c r="AU259" s="254" t="s">
        <v>82</v>
      </c>
      <c r="AV259" s="14" t="s">
        <v>80</v>
      </c>
      <c r="AW259" s="14" t="s">
        <v>33</v>
      </c>
      <c r="AX259" s="14" t="s">
        <v>72</v>
      </c>
      <c r="AY259" s="254" t="s">
        <v>180</v>
      </c>
    </row>
    <row r="260" s="13" customFormat="1">
      <c r="A260" s="13"/>
      <c r="B260" s="233"/>
      <c r="C260" s="234"/>
      <c r="D260" s="235" t="s">
        <v>191</v>
      </c>
      <c r="E260" s="236" t="s">
        <v>19</v>
      </c>
      <c r="F260" s="237" t="s">
        <v>486</v>
      </c>
      <c r="G260" s="234"/>
      <c r="H260" s="238">
        <v>1212.2000000000001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191</v>
      </c>
      <c r="AU260" s="244" t="s">
        <v>82</v>
      </c>
      <c r="AV260" s="13" t="s">
        <v>82</v>
      </c>
      <c r="AW260" s="13" t="s">
        <v>33</v>
      </c>
      <c r="AX260" s="13" t="s">
        <v>72</v>
      </c>
      <c r="AY260" s="244" t="s">
        <v>180</v>
      </c>
    </row>
    <row r="261" s="14" customFormat="1">
      <c r="A261" s="14"/>
      <c r="B261" s="245"/>
      <c r="C261" s="246"/>
      <c r="D261" s="235" t="s">
        <v>191</v>
      </c>
      <c r="E261" s="247" t="s">
        <v>19</v>
      </c>
      <c r="F261" s="248" t="s">
        <v>487</v>
      </c>
      <c r="G261" s="246"/>
      <c r="H261" s="247" t="s">
        <v>19</v>
      </c>
      <c r="I261" s="249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191</v>
      </c>
      <c r="AU261" s="254" t="s">
        <v>82</v>
      </c>
      <c r="AV261" s="14" t="s">
        <v>80</v>
      </c>
      <c r="AW261" s="14" t="s">
        <v>33</v>
      </c>
      <c r="AX261" s="14" t="s">
        <v>72</v>
      </c>
      <c r="AY261" s="254" t="s">
        <v>180</v>
      </c>
    </row>
    <row r="262" s="13" customFormat="1">
      <c r="A262" s="13"/>
      <c r="B262" s="233"/>
      <c r="C262" s="234"/>
      <c r="D262" s="235" t="s">
        <v>191</v>
      </c>
      <c r="E262" s="236" t="s">
        <v>19</v>
      </c>
      <c r="F262" s="237" t="s">
        <v>488</v>
      </c>
      <c r="G262" s="234"/>
      <c r="H262" s="238">
        <v>8053.6769999999997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191</v>
      </c>
      <c r="AU262" s="244" t="s">
        <v>82</v>
      </c>
      <c r="AV262" s="13" t="s">
        <v>82</v>
      </c>
      <c r="AW262" s="13" t="s">
        <v>33</v>
      </c>
      <c r="AX262" s="13" t="s">
        <v>72</v>
      </c>
      <c r="AY262" s="244" t="s">
        <v>180</v>
      </c>
    </row>
    <row r="263" s="14" customFormat="1">
      <c r="A263" s="14"/>
      <c r="B263" s="245"/>
      <c r="C263" s="246"/>
      <c r="D263" s="235" t="s">
        <v>191</v>
      </c>
      <c r="E263" s="247" t="s">
        <v>19</v>
      </c>
      <c r="F263" s="248" t="s">
        <v>489</v>
      </c>
      <c r="G263" s="246"/>
      <c r="H263" s="247" t="s">
        <v>19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191</v>
      </c>
      <c r="AU263" s="254" t="s">
        <v>82</v>
      </c>
      <c r="AV263" s="14" t="s">
        <v>80</v>
      </c>
      <c r="AW263" s="14" t="s">
        <v>33</v>
      </c>
      <c r="AX263" s="14" t="s">
        <v>72</v>
      </c>
      <c r="AY263" s="254" t="s">
        <v>180</v>
      </c>
    </row>
    <row r="264" s="13" customFormat="1">
      <c r="A264" s="13"/>
      <c r="B264" s="233"/>
      <c r="C264" s="234"/>
      <c r="D264" s="235" t="s">
        <v>191</v>
      </c>
      <c r="E264" s="236" t="s">
        <v>19</v>
      </c>
      <c r="F264" s="237" t="s">
        <v>490</v>
      </c>
      <c r="G264" s="234"/>
      <c r="H264" s="238">
        <v>4060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191</v>
      </c>
      <c r="AU264" s="244" t="s">
        <v>82</v>
      </c>
      <c r="AV264" s="13" t="s">
        <v>82</v>
      </c>
      <c r="AW264" s="13" t="s">
        <v>33</v>
      </c>
      <c r="AX264" s="13" t="s">
        <v>72</v>
      </c>
      <c r="AY264" s="244" t="s">
        <v>180</v>
      </c>
    </row>
    <row r="265" s="14" customFormat="1">
      <c r="A265" s="14"/>
      <c r="B265" s="245"/>
      <c r="C265" s="246"/>
      <c r="D265" s="235" t="s">
        <v>191</v>
      </c>
      <c r="E265" s="247" t="s">
        <v>19</v>
      </c>
      <c r="F265" s="248" t="s">
        <v>491</v>
      </c>
      <c r="G265" s="246"/>
      <c r="H265" s="247" t="s">
        <v>19</v>
      </c>
      <c r="I265" s="249"/>
      <c r="J265" s="246"/>
      <c r="K265" s="246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191</v>
      </c>
      <c r="AU265" s="254" t="s">
        <v>82</v>
      </c>
      <c r="AV265" s="14" t="s">
        <v>80</v>
      </c>
      <c r="AW265" s="14" t="s">
        <v>33</v>
      </c>
      <c r="AX265" s="14" t="s">
        <v>72</v>
      </c>
      <c r="AY265" s="254" t="s">
        <v>180</v>
      </c>
    </row>
    <row r="266" s="14" customFormat="1">
      <c r="A266" s="14"/>
      <c r="B266" s="245"/>
      <c r="C266" s="246"/>
      <c r="D266" s="235" t="s">
        <v>191</v>
      </c>
      <c r="E266" s="247" t="s">
        <v>19</v>
      </c>
      <c r="F266" s="248" t="s">
        <v>492</v>
      </c>
      <c r="G266" s="246"/>
      <c r="H266" s="247" t="s">
        <v>19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191</v>
      </c>
      <c r="AU266" s="254" t="s">
        <v>82</v>
      </c>
      <c r="AV266" s="14" t="s">
        <v>80</v>
      </c>
      <c r="AW266" s="14" t="s">
        <v>33</v>
      </c>
      <c r="AX266" s="14" t="s">
        <v>72</v>
      </c>
      <c r="AY266" s="254" t="s">
        <v>180</v>
      </c>
    </row>
    <row r="267" s="13" customFormat="1">
      <c r="A267" s="13"/>
      <c r="B267" s="233"/>
      <c r="C267" s="234"/>
      <c r="D267" s="235" t="s">
        <v>191</v>
      </c>
      <c r="E267" s="236" t="s">
        <v>19</v>
      </c>
      <c r="F267" s="237" t="s">
        <v>493</v>
      </c>
      <c r="G267" s="234"/>
      <c r="H267" s="238">
        <v>330.68700000000001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191</v>
      </c>
      <c r="AU267" s="244" t="s">
        <v>82</v>
      </c>
      <c r="AV267" s="13" t="s">
        <v>82</v>
      </c>
      <c r="AW267" s="13" t="s">
        <v>33</v>
      </c>
      <c r="AX267" s="13" t="s">
        <v>72</v>
      </c>
      <c r="AY267" s="244" t="s">
        <v>180</v>
      </c>
    </row>
    <row r="268" s="14" customFormat="1">
      <c r="A268" s="14"/>
      <c r="B268" s="245"/>
      <c r="C268" s="246"/>
      <c r="D268" s="235" t="s">
        <v>191</v>
      </c>
      <c r="E268" s="247" t="s">
        <v>19</v>
      </c>
      <c r="F268" s="248" t="s">
        <v>494</v>
      </c>
      <c r="G268" s="246"/>
      <c r="H268" s="247" t="s">
        <v>19</v>
      </c>
      <c r="I268" s="249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191</v>
      </c>
      <c r="AU268" s="254" t="s">
        <v>82</v>
      </c>
      <c r="AV268" s="14" t="s">
        <v>80</v>
      </c>
      <c r="AW268" s="14" t="s">
        <v>33</v>
      </c>
      <c r="AX268" s="14" t="s">
        <v>72</v>
      </c>
      <c r="AY268" s="254" t="s">
        <v>180</v>
      </c>
    </row>
    <row r="269" s="13" customFormat="1">
      <c r="A269" s="13"/>
      <c r="B269" s="233"/>
      <c r="C269" s="234"/>
      <c r="D269" s="235" t="s">
        <v>191</v>
      </c>
      <c r="E269" s="236" t="s">
        <v>19</v>
      </c>
      <c r="F269" s="237" t="s">
        <v>495</v>
      </c>
      <c r="G269" s="234"/>
      <c r="H269" s="238">
        <v>22910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191</v>
      </c>
      <c r="AU269" s="244" t="s">
        <v>82</v>
      </c>
      <c r="AV269" s="13" t="s">
        <v>82</v>
      </c>
      <c r="AW269" s="13" t="s">
        <v>33</v>
      </c>
      <c r="AX269" s="13" t="s">
        <v>72</v>
      </c>
      <c r="AY269" s="244" t="s">
        <v>180</v>
      </c>
    </row>
    <row r="270" s="14" customFormat="1">
      <c r="A270" s="14"/>
      <c r="B270" s="245"/>
      <c r="C270" s="246"/>
      <c r="D270" s="235" t="s">
        <v>191</v>
      </c>
      <c r="E270" s="247" t="s">
        <v>19</v>
      </c>
      <c r="F270" s="248" t="s">
        <v>496</v>
      </c>
      <c r="G270" s="246"/>
      <c r="H270" s="247" t="s">
        <v>19</v>
      </c>
      <c r="I270" s="249"/>
      <c r="J270" s="246"/>
      <c r="K270" s="246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191</v>
      </c>
      <c r="AU270" s="254" t="s">
        <v>82</v>
      </c>
      <c r="AV270" s="14" t="s">
        <v>80</v>
      </c>
      <c r="AW270" s="14" t="s">
        <v>33</v>
      </c>
      <c r="AX270" s="14" t="s">
        <v>72</v>
      </c>
      <c r="AY270" s="254" t="s">
        <v>180</v>
      </c>
    </row>
    <row r="271" s="13" customFormat="1">
      <c r="A271" s="13"/>
      <c r="B271" s="233"/>
      <c r="C271" s="234"/>
      <c r="D271" s="235" t="s">
        <v>191</v>
      </c>
      <c r="E271" s="236" t="s">
        <v>19</v>
      </c>
      <c r="F271" s="237" t="s">
        <v>497</v>
      </c>
      <c r="G271" s="234"/>
      <c r="H271" s="238">
        <v>2796.9920000000002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191</v>
      </c>
      <c r="AU271" s="244" t="s">
        <v>82</v>
      </c>
      <c r="AV271" s="13" t="s">
        <v>82</v>
      </c>
      <c r="AW271" s="13" t="s">
        <v>33</v>
      </c>
      <c r="AX271" s="13" t="s">
        <v>72</v>
      </c>
      <c r="AY271" s="244" t="s">
        <v>180</v>
      </c>
    </row>
    <row r="272" s="14" customFormat="1">
      <c r="A272" s="14"/>
      <c r="B272" s="245"/>
      <c r="C272" s="246"/>
      <c r="D272" s="235" t="s">
        <v>191</v>
      </c>
      <c r="E272" s="247" t="s">
        <v>19</v>
      </c>
      <c r="F272" s="248" t="s">
        <v>498</v>
      </c>
      <c r="G272" s="246"/>
      <c r="H272" s="247" t="s">
        <v>19</v>
      </c>
      <c r="I272" s="249"/>
      <c r="J272" s="246"/>
      <c r="K272" s="246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191</v>
      </c>
      <c r="AU272" s="254" t="s">
        <v>82</v>
      </c>
      <c r="AV272" s="14" t="s">
        <v>80</v>
      </c>
      <c r="AW272" s="14" t="s">
        <v>33</v>
      </c>
      <c r="AX272" s="14" t="s">
        <v>72</v>
      </c>
      <c r="AY272" s="254" t="s">
        <v>180</v>
      </c>
    </row>
    <row r="273" s="13" customFormat="1">
      <c r="A273" s="13"/>
      <c r="B273" s="233"/>
      <c r="C273" s="234"/>
      <c r="D273" s="235" t="s">
        <v>191</v>
      </c>
      <c r="E273" s="236" t="s">
        <v>19</v>
      </c>
      <c r="F273" s="237" t="s">
        <v>499</v>
      </c>
      <c r="G273" s="234"/>
      <c r="H273" s="238">
        <v>4350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191</v>
      </c>
      <c r="AU273" s="244" t="s">
        <v>82</v>
      </c>
      <c r="AV273" s="13" t="s">
        <v>82</v>
      </c>
      <c r="AW273" s="13" t="s">
        <v>33</v>
      </c>
      <c r="AX273" s="13" t="s">
        <v>72</v>
      </c>
      <c r="AY273" s="244" t="s">
        <v>180</v>
      </c>
    </row>
    <row r="274" s="16" customFormat="1">
      <c r="A274" s="16"/>
      <c r="B274" s="266"/>
      <c r="C274" s="267"/>
      <c r="D274" s="235" t="s">
        <v>191</v>
      </c>
      <c r="E274" s="268" t="s">
        <v>19</v>
      </c>
      <c r="F274" s="269" t="s">
        <v>436</v>
      </c>
      <c r="G274" s="267"/>
      <c r="H274" s="270">
        <v>43713.555999999997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6" t="s">
        <v>191</v>
      </c>
      <c r="AU274" s="276" t="s">
        <v>82</v>
      </c>
      <c r="AV274" s="16" t="s">
        <v>100</v>
      </c>
      <c r="AW274" s="16" t="s">
        <v>33</v>
      </c>
      <c r="AX274" s="16" t="s">
        <v>72</v>
      </c>
      <c r="AY274" s="276" t="s">
        <v>180</v>
      </c>
    </row>
    <row r="275" s="14" customFormat="1">
      <c r="A275" s="14"/>
      <c r="B275" s="245"/>
      <c r="C275" s="246"/>
      <c r="D275" s="235" t="s">
        <v>191</v>
      </c>
      <c r="E275" s="247" t="s">
        <v>19</v>
      </c>
      <c r="F275" s="248" t="s">
        <v>500</v>
      </c>
      <c r="G275" s="246"/>
      <c r="H275" s="247" t="s">
        <v>19</v>
      </c>
      <c r="I275" s="249"/>
      <c r="J275" s="246"/>
      <c r="K275" s="246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191</v>
      </c>
      <c r="AU275" s="254" t="s">
        <v>82</v>
      </c>
      <c r="AV275" s="14" t="s">
        <v>80</v>
      </c>
      <c r="AW275" s="14" t="s">
        <v>33</v>
      </c>
      <c r="AX275" s="14" t="s">
        <v>72</v>
      </c>
      <c r="AY275" s="254" t="s">
        <v>180</v>
      </c>
    </row>
    <row r="276" s="14" customFormat="1">
      <c r="A276" s="14"/>
      <c r="B276" s="245"/>
      <c r="C276" s="246"/>
      <c r="D276" s="235" t="s">
        <v>191</v>
      </c>
      <c r="E276" s="247" t="s">
        <v>19</v>
      </c>
      <c r="F276" s="248" t="s">
        <v>501</v>
      </c>
      <c r="G276" s="246"/>
      <c r="H276" s="247" t="s">
        <v>19</v>
      </c>
      <c r="I276" s="249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191</v>
      </c>
      <c r="AU276" s="254" t="s">
        <v>82</v>
      </c>
      <c r="AV276" s="14" t="s">
        <v>80</v>
      </c>
      <c r="AW276" s="14" t="s">
        <v>33</v>
      </c>
      <c r="AX276" s="14" t="s">
        <v>72</v>
      </c>
      <c r="AY276" s="254" t="s">
        <v>180</v>
      </c>
    </row>
    <row r="277" s="13" customFormat="1">
      <c r="A277" s="13"/>
      <c r="B277" s="233"/>
      <c r="C277" s="234"/>
      <c r="D277" s="235" t="s">
        <v>191</v>
      </c>
      <c r="E277" s="236" t="s">
        <v>19</v>
      </c>
      <c r="F277" s="237" t="s">
        <v>502</v>
      </c>
      <c r="G277" s="234"/>
      <c r="H277" s="238">
        <v>7771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191</v>
      </c>
      <c r="AU277" s="244" t="s">
        <v>82</v>
      </c>
      <c r="AV277" s="13" t="s">
        <v>82</v>
      </c>
      <c r="AW277" s="13" t="s">
        <v>33</v>
      </c>
      <c r="AX277" s="13" t="s">
        <v>72</v>
      </c>
      <c r="AY277" s="244" t="s">
        <v>180</v>
      </c>
    </row>
    <row r="278" s="16" customFormat="1">
      <c r="A278" s="16"/>
      <c r="B278" s="266"/>
      <c r="C278" s="267"/>
      <c r="D278" s="235" t="s">
        <v>191</v>
      </c>
      <c r="E278" s="268" t="s">
        <v>19</v>
      </c>
      <c r="F278" s="269" t="s">
        <v>436</v>
      </c>
      <c r="G278" s="267"/>
      <c r="H278" s="270">
        <v>7771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6" t="s">
        <v>191</v>
      </c>
      <c r="AU278" s="276" t="s">
        <v>82</v>
      </c>
      <c r="AV278" s="16" t="s">
        <v>100</v>
      </c>
      <c r="AW278" s="16" t="s">
        <v>33</v>
      </c>
      <c r="AX278" s="16" t="s">
        <v>72</v>
      </c>
      <c r="AY278" s="276" t="s">
        <v>180</v>
      </c>
    </row>
    <row r="279" s="15" customFormat="1">
      <c r="A279" s="15"/>
      <c r="B279" s="255"/>
      <c r="C279" s="256"/>
      <c r="D279" s="235" t="s">
        <v>191</v>
      </c>
      <c r="E279" s="257" t="s">
        <v>19</v>
      </c>
      <c r="F279" s="258" t="s">
        <v>327</v>
      </c>
      <c r="G279" s="256"/>
      <c r="H279" s="259">
        <v>51484.555999999997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5" t="s">
        <v>191</v>
      </c>
      <c r="AU279" s="265" t="s">
        <v>82</v>
      </c>
      <c r="AV279" s="15" t="s">
        <v>187</v>
      </c>
      <c r="AW279" s="15" t="s">
        <v>33</v>
      </c>
      <c r="AX279" s="15" t="s">
        <v>80</v>
      </c>
      <c r="AY279" s="265" t="s">
        <v>180</v>
      </c>
    </row>
    <row r="280" s="2" customFormat="1" ht="16.5" customHeight="1">
      <c r="A280" s="40"/>
      <c r="B280" s="41"/>
      <c r="C280" s="215" t="s">
        <v>503</v>
      </c>
      <c r="D280" s="215" t="s">
        <v>182</v>
      </c>
      <c r="E280" s="216" t="s">
        <v>504</v>
      </c>
      <c r="F280" s="217" t="s">
        <v>505</v>
      </c>
      <c r="G280" s="218" t="s">
        <v>340</v>
      </c>
      <c r="H280" s="219">
        <v>208.857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187</v>
      </c>
      <c r="AT280" s="226" t="s">
        <v>182</v>
      </c>
      <c r="AU280" s="226" t="s">
        <v>82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187</v>
      </c>
      <c r="BM280" s="226" t="s">
        <v>506</v>
      </c>
    </row>
    <row r="281" s="14" customFormat="1">
      <c r="A281" s="14"/>
      <c r="B281" s="245"/>
      <c r="C281" s="246"/>
      <c r="D281" s="235" t="s">
        <v>191</v>
      </c>
      <c r="E281" s="247" t="s">
        <v>19</v>
      </c>
      <c r="F281" s="248" t="s">
        <v>507</v>
      </c>
      <c r="G281" s="246"/>
      <c r="H281" s="247" t="s">
        <v>19</v>
      </c>
      <c r="I281" s="249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191</v>
      </c>
      <c r="AU281" s="254" t="s">
        <v>82</v>
      </c>
      <c r="AV281" s="14" t="s">
        <v>80</v>
      </c>
      <c r="AW281" s="14" t="s">
        <v>33</v>
      </c>
      <c r="AX281" s="14" t="s">
        <v>72</v>
      </c>
      <c r="AY281" s="254" t="s">
        <v>180</v>
      </c>
    </row>
    <row r="282" s="14" customFormat="1">
      <c r="A282" s="14"/>
      <c r="B282" s="245"/>
      <c r="C282" s="246"/>
      <c r="D282" s="235" t="s">
        <v>191</v>
      </c>
      <c r="E282" s="247" t="s">
        <v>19</v>
      </c>
      <c r="F282" s="248" t="s">
        <v>487</v>
      </c>
      <c r="G282" s="246"/>
      <c r="H282" s="247" t="s">
        <v>19</v>
      </c>
      <c r="I282" s="249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191</v>
      </c>
      <c r="AU282" s="254" t="s">
        <v>82</v>
      </c>
      <c r="AV282" s="14" t="s">
        <v>80</v>
      </c>
      <c r="AW282" s="14" t="s">
        <v>33</v>
      </c>
      <c r="AX282" s="14" t="s">
        <v>72</v>
      </c>
      <c r="AY282" s="254" t="s">
        <v>180</v>
      </c>
    </row>
    <row r="283" s="13" customFormat="1">
      <c r="A283" s="13"/>
      <c r="B283" s="233"/>
      <c r="C283" s="234"/>
      <c r="D283" s="235" t="s">
        <v>191</v>
      </c>
      <c r="E283" s="236" t="s">
        <v>19</v>
      </c>
      <c r="F283" s="237" t="s">
        <v>508</v>
      </c>
      <c r="G283" s="234"/>
      <c r="H283" s="238">
        <v>11.222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191</v>
      </c>
      <c r="AU283" s="244" t="s">
        <v>82</v>
      </c>
      <c r="AV283" s="13" t="s">
        <v>82</v>
      </c>
      <c r="AW283" s="13" t="s">
        <v>33</v>
      </c>
      <c r="AX283" s="13" t="s">
        <v>72</v>
      </c>
      <c r="AY283" s="244" t="s">
        <v>180</v>
      </c>
    </row>
    <row r="284" s="14" customFormat="1">
      <c r="A284" s="14"/>
      <c r="B284" s="245"/>
      <c r="C284" s="246"/>
      <c r="D284" s="235" t="s">
        <v>191</v>
      </c>
      <c r="E284" s="247" t="s">
        <v>19</v>
      </c>
      <c r="F284" s="248" t="s">
        <v>489</v>
      </c>
      <c r="G284" s="246"/>
      <c r="H284" s="247" t="s">
        <v>19</v>
      </c>
      <c r="I284" s="249"/>
      <c r="J284" s="246"/>
      <c r="K284" s="246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191</v>
      </c>
      <c r="AU284" s="254" t="s">
        <v>82</v>
      </c>
      <c r="AV284" s="14" t="s">
        <v>80</v>
      </c>
      <c r="AW284" s="14" t="s">
        <v>33</v>
      </c>
      <c r="AX284" s="14" t="s">
        <v>72</v>
      </c>
      <c r="AY284" s="254" t="s">
        <v>180</v>
      </c>
    </row>
    <row r="285" s="13" customFormat="1">
      <c r="A285" s="13"/>
      <c r="B285" s="233"/>
      <c r="C285" s="234"/>
      <c r="D285" s="235" t="s">
        <v>191</v>
      </c>
      <c r="E285" s="236" t="s">
        <v>19</v>
      </c>
      <c r="F285" s="237" t="s">
        <v>509</v>
      </c>
      <c r="G285" s="234"/>
      <c r="H285" s="238">
        <v>70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191</v>
      </c>
      <c r="AU285" s="244" t="s">
        <v>82</v>
      </c>
      <c r="AV285" s="13" t="s">
        <v>82</v>
      </c>
      <c r="AW285" s="13" t="s">
        <v>33</v>
      </c>
      <c r="AX285" s="13" t="s">
        <v>72</v>
      </c>
      <c r="AY285" s="244" t="s">
        <v>180</v>
      </c>
    </row>
    <row r="286" s="14" customFormat="1">
      <c r="A286" s="14"/>
      <c r="B286" s="245"/>
      <c r="C286" s="246"/>
      <c r="D286" s="235" t="s">
        <v>191</v>
      </c>
      <c r="E286" s="247" t="s">
        <v>19</v>
      </c>
      <c r="F286" s="248" t="s">
        <v>510</v>
      </c>
      <c r="G286" s="246"/>
      <c r="H286" s="247" t="s">
        <v>19</v>
      </c>
      <c r="I286" s="249"/>
      <c r="J286" s="246"/>
      <c r="K286" s="246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191</v>
      </c>
      <c r="AU286" s="254" t="s">
        <v>82</v>
      </c>
      <c r="AV286" s="14" t="s">
        <v>80</v>
      </c>
      <c r="AW286" s="14" t="s">
        <v>33</v>
      </c>
      <c r="AX286" s="14" t="s">
        <v>72</v>
      </c>
      <c r="AY286" s="254" t="s">
        <v>180</v>
      </c>
    </row>
    <row r="287" s="13" customFormat="1">
      <c r="A287" s="13"/>
      <c r="B287" s="233"/>
      <c r="C287" s="234"/>
      <c r="D287" s="235" t="s">
        <v>191</v>
      </c>
      <c r="E287" s="236" t="s">
        <v>19</v>
      </c>
      <c r="F287" s="237" t="s">
        <v>511</v>
      </c>
      <c r="G287" s="234"/>
      <c r="H287" s="238">
        <v>127.63500000000001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191</v>
      </c>
      <c r="AU287" s="244" t="s">
        <v>82</v>
      </c>
      <c r="AV287" s="13" t="s">
        <v>82</v>
      </c>
      <c r="AW287" s="13" t="s">
        <v>33</v>
      </c>
      <c r="AX287" s="13" t="s">
        <v>72</v>
      </c>
      <c r="AY287" s="244" t="s">
        <v>180</v>
      </c>
    </row>
    <row r="288" s="15" customFormat="1">
      <c r="A288" s="15"/>
      <c r="B288" s="255"/>
      <c r="C288" s="256"/>
      <c r="D288" s="235" t="s">
        <v>191</v>
      </c>
      <c r="E288" s="257" t="s">
        <v>19</v>
      </c>
      <c r="F288" s="258" t="s">
        <v>327</v>
      </c>
      <c r="G288" s="256"/>
      <c r="H288" s="259">
        <v>208.857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5" t="s">
        <v>191</v>
      </c>
      <c r="AU288" s="265" t="s">
        <v>82</v>
      </c>
      <c r="AV288" s="15" t="s">
        <v>187</v>
      </c>
      <c r="AW288" s="15" t="s">
        <v>33</v>
      </c>
      <c r="AX288" s="15" t="s">
        <v>80</v>
      </c>
      <c r="AY288" s="265" t="s">
        <v>180</v>
      </c>
    </row>
    <row r="289" s="2" customFormat="1" ht="16.5" customHeight="1">
      <c r="A289" s="40"/>
      <c r="B289" s="41"/>
      <c r="C289" s="215" t="s">
        <v>512</v>
      </c>
      <c r="D289" s="215" t="s">
        <v>182</v>
      </c>
      <c r="E289" s="216" t="s">
        <v>513</v>
      </c>
      <c r="F289" s="217" t="s">
        <v>505</v>
      </c>
      <c r="G289" s="218" t="s">
        <v>340</v>
      </c>
      <c r="H289" s="219">
        <v>208.857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187</v>
      </c>
      <c r="AT289" s="226" t="s">
        <v>182</v>
      </c>
      <c r="AU289" s="226" t="s">
        <v>82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187</v>
      </c>
      <c r="BM289" s="226" t="s">
        <v>514</v>
      </c>
    </row>
    <row r="290" s="14" customFormat="1">
      <c r="A290" s="14"/>
      <c r="B290" s="245"/>
      <c r="C290" s="246"/>
      <c r="D290" s="235" t="s">
        <v>191</v>
      </c>
      <c r="E290" s="247" t="s">
        <v>19</v>
      </c>
      <c r="F290" s="248" t="s">
        <v>515</v>
      </c>
      <c r="G290" s="246"/>
      <c r="H290" s="247" t="s">
        <v>19</v>
      </c>
      <c r="I290" s="249"/>
      <c r="J290" s="246"/>
      <c r="K290" s="246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191</v>
      </c>
      <c r="AU290" s="254" t="s">
        <v>82</v>
      </c>
      <c r="AV290" s="14" t="s">
        <v>80</v>
      </c>
      <c r="AW290" s="14" t="s">
        <v>33</v>
      </c>
      <c r="AX290" s="14" t="s">
        <v>72</v>
      </c>
      <c r="AY290" s="254" t="s">
        <v>180</v>
      </c>
    </row>
    <row r="291" s="14" customFormat="1">
      <c r="A291" s="14"/>
      <c r="B291" s="245"/>
      <c r="C291" s="246"/>
      <c r="D291" s="235" t="s">
        <v>191</v>
      </c>
      <c r="E291" s="247" t="s">
        <v>19</v>
      </c>
      <c r="F291" s="248" t="s">
        <v>487</v>
      </c>
      <c r="G291" s="246"/>
      <c r="H291" s="247" t="s">
        <v>19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191</v>
      </c>
      <c r="AU291" s="254" t="s">
        <v>82</v>
      </c>
      <c r="AV291" s="14" t="s">
        <v>80</v>
      </c>
      <c r="AW291" s="14" t="s">
        <v>33</v>
      </c>
      <c r="AX291" s="14" t="s">
        <v>72</v>
      </c>
      <c r="AY291" s="254" t="s">
        <v>180</v>
      </c>
    </row>
    <row r="292" s="13" customFormat="1">
      <c r="A292" s="13"/>
      <c r="B292" s="233"/>
      <c r="C292" s="234"/>
      <c r="D292" s="235" t="s">
        <v>191</v>
      </c>
      <c r="E292" s="236" t="s">
        <v>19</v>
      </c>
      <c r="F292" s="237" t="s">
        <v>508</v>
      </c>
      <c r="G292" s="234"/>
      <c r="H292" s="238">
        <v>11.222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191</v>
      </c>
      <c r="AU292" s="244" t="s">
        <v>82</v>
      </c>
      <c r="AV292" s="13" t="s">
        <v>82</v>
      </c>
      <c r="AW292" s="13" t="s">
        <v>33</v>
      </c>
      <c r="AX292" s="13" t="s">
        <v>72</v>
      </c>
      <c r="AY292" s="244" t="s">
        <v>180</v>
      </c>
    </row>
    <row r="293" s="14" customFormat="1">
      <c r="A293" s="14"/>
      <c r="B293" s="245"/>
      <c r="C293" s="246"/>
      <c r="D293" s="235" t="s">
        <v>191</v>
      </c>
      <c r="E293" s="247" t="s">
        <v>19</v>
      </c>
      <c r="F293" s="248" t="s">
        <v>489</v>
      </c>
      <c r="G293" s="246"/>
      <c r="H293" s="247" t="s">
        <v>19</v>
      </c>
      <c r="I293" s="249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191</v>
      </c>
      <c r="AU293" s="254" t="s">
        <v>82</v>
      </c>
      <c r="AV293" s="14" t="s">
        <v>80</v>
      </c>
      <c r="AW293" s="14" t="s">
        <v>33</v>
      </c>
      <c r="AX293" s="14" t="s">
        <v>72</v>
      </c>
      <c r="AY293" s="254" t="s">
        <v>180</v>
      </c>
    </row>
    <row r="294" s="13" customFormat="1">
      <c r="A294" s="13"/>
      <c r="B294" s="233"/>
      <c r="C294" s="234"/>
      <c r="D294" s="235" t="s">
        <v>191</v>
      </c>
      <c r="E294" s="236" t="s">
        <v>19</v>
      </c>
      <c r="F294" s="237" t="s">
        <v>509</v>
      </c>
      <c r="G294" s="234"/>
      <c r="H294" s="238">
        <v>70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191</v>
      </c>
      <c r="AU294" s="244" t="s">
        <v>82</v>
      </c>
      <c r="AV294" s="13" t="s">
        <v>82</v>
      </c>
      <c r="AW294" s="13" t="s">
        <v>33</v>
      </c>
      <c r="AX294" s="13" t="s">
        <v>72</v>
      </c>
      <c r="AY294" s="244" t="s">
        <v>180</v>
      </c>
    </row>
    <row r="295" s="14" customFormat="1">
      <c r="A295" s="14"/>
      <c r="B295" s="245"/>
      <c r="C295" s="246"/>
      <c r="D295" s="235" t="s">
        <v>191</v>
      </c>
      <c r="E295" s="247" t="s">
        <v>19</v>
      </c>
      <c r="F295" s="248" t="s">
        <v>510</v>
      </c>
      <c r="G295" s="246"/>
      <c r="H295" s="247" t="s">
        <v>19</v>
      </c>
      <c r="I295" s="249"/>
      <c r="J295" s="246"/>
      <c r="K295" s="246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191</v>
      </c>
      <c r="AU295" s="254" t="s">
        <v>82</v>
      </c>
      <c r="AV295" s="14" t="s">
        <v>80</v>
      </c>
      <c r="AW295" s="14" t="s">
        <v>33</v>
      </c>
      <c r="AX295" s="14" t="s">
        <v>72</v>
      </c>
      <c r="AY295" s="254" t="s">
        <v>180</v>
      </c>
    </row>
    <row r="296" s="13" customFormat="1">
      <c r="A296" s="13"/>
      <c r="B296" s="233"/>
      <c r="C296" s="234"/>
      <c r="D296" s="235" t="s">
        <v>191</v>
      </c>
      <c r="E296" s="236" t="s">
        <v>19</v>
      </c>
      <c r="F296" s="237" t="s">
        <v>511</v>
      </c>
      <c r="G296" s="234"/>
      <c r="H296" s="238">
        <v>127.63500000000001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191</v>
      </c>
      <c r="AU296" s="244" t="s">
        <v>82</v>
      </c>
      <c r="AV296" s="13" t="s">
        <v>82</v>
      </c>
      <c r="AW296" s="13" t="s">
        <v>33</v>
      </c>
      <c r="AX296" s="13" t="s">
        <v>72</v>
      </c>
      <c r="AY296" s="244" t="s">
        <v>180</v>
      </c>
    </row>
    <row r="297" s="15" customFormat="1">
      <c r="A297" s="15"/>
      <c r="B297" s="255"/>
      <c r="C297" s="256"/>
      <c r="D297" s="235" t="s">
        <v>191</v>
      </c>
      <c r="E297" s="257" t="s">
        <v>19</v>
      </c>
      <c r="F297" s="258" t="s">
        <v>327</v>
      </c>
      <c r="G297" s="256"/>
      <c r="H297" s="259">
        <v>208.857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191</v>
      </c>
      <c r="AU297" s="265" t="s">
        <v>82</v>
      </c>
      <c r="AV297" s="15" t="s">
        <v>187</v>
      </c>
      <c r="AW297" s="15" t="s">
        <v>33</v>
      </c>
      <c r="AX297" s="15" t="s">
        <v>80</v>
      </c>
      <c r="AY297" s="265" t="s">
        <v>180</v>
      </c>
    </row>
    <row r="298" s="2" customFormat="1" ht="16.5" customHeight="1">
      <c r="A298" s="40"/>
      <c r="B298" s="41"/>
      <c r="C298" s="215" t="s">
        <v>516</v>
      </c>
      <c r="D298" s="215" t="s">
        <v>182</v>
      </c>
      <c r="E298" s="216" t="s">
        <v>517</v>
      </c>
      <c r="F298" s="217" t="s">
        <v>518</v>
      </c>
      <c r="G298" s="218" t="s">
        <v>340</v>
      </c>
      <c r="H298" s="219">
        <v>246.44800000000001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187</v>
      </c>
      <c r="AT298" s="226" t="s">
        <v>182</v>
      </c>
      <c r="AU298" s="226" t="s">
        <v>82</v>
      </c>
      <c r="AY298" s="19" t="s">
        <v>180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187</v>
      </c>
      <c r="BM298" s="226" t="s">
        <v>519</v>
      </c>
    </row>
    <row r="299" s="14" customFormat="1">
      <c r="A299" s="14"/>
      <c r="B299" s="245"/>
      <c r="C299" s="246"/>
      <c r="D299" s="235" t="s">
        <v>191</v>
      </c>
      <c r="E299" s="247" t="s">
        <v>19</v>
      </c>
      <c r="F299" s="248" t="s">
        <v>496</v>
      </c>
      <c r="G299" s="246"/>
      <c r="H299" s="247" t="s">
        <v>19</v>
      </c>
      <c r="I299" s="249"/>
      <c r="J299" s="246"/>
      <c r="K299" s="246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191</v>
      </c>
      <c r="AU299" s="254" t="s">
        <v>82</v>
      </c>
      <c r="AV299" s="14" t="s">
        <v>80</v>
      </c>
      <c r="AW299" s="14" t="s">
        <v>33</v>
      </c>
      <c r="AX299" s="14" t="s">
        <v>72</v>
      </c>
      <c r="AY299" s="254" t="s">
        <v>180</v>
      </c>
    </row>
    <row r="300" s="13" customFormat="1">
      <c r="A300" s="13"/>
      <c r="B300" s="233"/>
      <c r="C300" s="234"/>
      <c r="D300" s="235" t="s">
        <v>191</v>
      </c>
      <c r="E300" s="236" t="s">
        <v>19</v>
      </c>
      <c r="F300" s="237" t="s">
        <v>520</v>
      </c>
      <c r="G300" s="234"/>
      <c r="H300" s="238">
        <v>96.447999999999993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191</v>
      </c>
      <c r="AU300" s="244" t="s">
        <v>82</v>
      </c>
      <c r="AV300" s="13" t="s">
        <v>82</v>
      </c>
      <c r="AW300" s="13" t="s">
        <v>33</v>
      </c>
      <c r="AX300" s="13" t="s">
        <v>72</v>
      </c>
      <c r="AY300" s="244" t="s">
        <v>180</v>
      </c>
    </row>
    <row r="301" s="14" customFormat="1">
      <c r="A301" s="14"/>
      <c r="B301" s="245"/>
      <c r="C301" s="246"/>
      <c r="D301" s="235" t="s">
        <v>191</v>
      </c>
      <c r="E301" s="247" t="s">
        <v>19</v>
      </c>
      <c r="F301" s="248" t="s">
        <v>498</v>
      </c>
      <c r="G301" s="246"/>
      <c r="H301" s="247" t="s">
        <v>19</v>
      </c>
      <c r="I301" s="249"/>
      <c r="J301" s="246"/>
      <c r="K301" s="246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191</v>
      </c>
      <c r="AU301" s="254" t="s">
        <v>82</v>
      </c>
      <c r="AV301" s="14" t="s">
        <v>80</v>
      </c>
      <c r="AW301" s="14" t="s">
        <v>33</v>
      </c>
      <c r="AX301" s="14" t="s">
        <v>72</v>
      </c>
      <c r="AY301" s="254" t="s">
        <v>180</v>
      </c>
    </row>
    <row r="302" s="13" customFormat="1">
      <c r="A302" s="13"/>
      <c r="B302" s="233"/>
      <c r="C302" s="234"/>
      <c r="D302" s="235" t="s">
        <v>191</v>
      </c>
      <c r="E302" s="236" t="s">
        <v>19</v>
      </c>
      <c r="F302" s="237" t="s">
        <v>521</v>
      </c>
      <c r="G302" s="234"/>
      <c r="H302" s="238">
        <v>150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191</v>
      </c>
      <c r="AU302" s="244" t="s">
        <v>82</v>
      </c>
      <c r="AV302" s="13" t="s">
        <v>82</v>
      </c>
      <c r="AW302" s="13" t="s">
        <v>33</v>
      </c>
      <c r="AX302" s="13" t="s">
        <v>72</v>
      </c>
      <c r="AY302" s="244" t="s">
        <v>180</v>
      </c>
    </row>
    <row r="303" s="15" customFormat="1">
      <c r="A303" s="15"/>
      <c r="B303" s="255"/>
      <c r="C303" s="256"/>
      <c r="D303" s="235" t="s">
        <v>191</v>
      </c>
      <c r="E303" s="257" t="s">
        <v>19</v>
      </c>
      <c r="F303" s="258" t="s">
        <v>327</v>
      </c>
      <c r="G303" s="256"/>
      <c r="H303" s="259">
        <v>246.44799999999998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191</v>
      </c>
      <c r="AU303" s="265" t="s">
        <v>82</v>
      </c>
      <c r="AV303" s="15" t="s">
        <v>187</v>
      </c>
      <c r="AW303" s="15" t="s">
        <v>33</v>
      </c>
      <c r="AX303" s="15" t="s">
        <v>80</v>
      </c>
      <c r="AY303" s="265" t="s">
        <v>180</v>
      </c>
    </row>
    <row r="304" s="2" customFormat="1" ht="16.5" customHeight="1">
      <c r="A304" s="40"/>
      <c r="B304" s="41"/>
      <c r="C304" s="215" t="s">
        <v>522</v>
      </c>
      <c r="D304" s="215" t="s">
        <v>182</v>
      </c>
      <c r="E304" s="216" t="s">
        <v>523</v>
      </c>
      <c r="F304" s="217" t="s">
        <v>524</v>
      </c>
      <c r="G304" s="218" t="s">
        <v>340</v>
      </c>
      <c r="H304" s="219">
        <v>801.40300000000002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187</v>
      </c>
      <c r="AT304" s="226" t="s">
        <v>182</v>
      </c>
      <c r="AU304" s="226" t="s">
        <v>82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187</v>
      </c>
      <c r="BM304" s="226" t="s">
        <v>525</v>
      </c>
    </row>
    <row r="305" s="14" customFormat="1">
      <c r="A305" s="14"/>
      <c r="B305" s="245"/>
      <c r="C305" s="246"/>
      <c r="D305" s="235" t="s">
        <v>191</v>
      </c>
      <c r="E305" s="247" t="s">
        <v>19</v>
      </c>
      <c r="F305" s="248" t="s">
        <v>492</v>
      </c>
      <c r="G305" s="246"/>
      <c r="H305" s="247" t="s">
        <v>19</v>
      </c>
      <c r="I305" s="249"/>
      <c r="J305" s="246"/>
      <c r="K305" s="246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191</v>
      </c>
      <c r="AU305" s="254" t="s">
        <v>82</v>
      </c>
      <c r="AV305" s="14" t="s">
        <v>80</v>
      </c>
      <c r="AW305" s="14" t="s">
        <v>33</v>
      </c>
      <c r="AX305" s="14" t="s">
        <v>72</v>
      </c>
      <c r="AY305" s="254" t="s">
        <v>180</v>
      </c>
    </row>
    <row r="306" s="13" customFormat="1">
      <c r="A306" s="13"/>
      <c r="B306" s="233"/>
      <c r="C306" s="234"/>
      <c r="D306" s="235" t="s">
        <v>191</v>
      </c>
      <c r="E306" s="236" t="s">
        <v>19</v>
      </c>
      <c r="F306" s="237" t="s">
        <v>526</v>
      </c>
      <c r="G306" s="234"/>
      <c r="H306" s="238">
        <v>11.403000000000001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191</v>
      </c>
      <c r="AU306" s="244" t="s">
        <v>82</v>
      </c>
      <c r="AV306" s="13" t="s">
        <v>82</v>
      </c>
      <c r="AW306" s="13" t="s">
        <v>33</v>
      </c>
      <c r="AX306" s="13" t="s">
        <v>72</v>
      </c>
      <c r="AY306" s="244" t="s">
        <v>180</v>
      </c>
    </row>
    <row r="307" s="14" customFormat="1">
      <c r="A307" s="14"/>
      <c r="B307" s="245"/>
      <c r="C307" s="246"/>
      <c r="D307" s="235" t="s">
        <v>191</v>
      </c>
      <c r="E307" s="247" t="s">
        <v>19</v>
      </c>
      <c r="F307" s="248" t="s">
        <v>494</v>
      </c>
      <c r="G307" s="246"/>
      <c r="H307" s="247" t="s">
        <v>19</v>
      </c>
      <c r="I307" s="249"/>
      <c r="J307" s="246"/>
      <c r="K307" s="246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191</v>
      </c>
      <c r="AU307" s="254" t="s">
        <v>82</v>
      </c>
      <c r="AV307" s="14" t="s">
        <v>80</v>
      </c>
      <c r="AW307" s="14" t="s">
        <v>33</v>
      </c>
      <c r="AX307" s="14" t="s">
        <v>72</v>
      </c>
      <c r="AY307" s="254" t="s">
        <v>180</v>
      </c>
    </row>
    <row r="308" s="13" customFormat="1">
      <c r="A308" s="13"/>
      <c r="B308" s="233"/>
      <c r="C308" s="234"/>
      <c r="D308" s="235" t="s">
        <v>191</v>
      </c>
      <c r="E308" s="236" t="s">
        <v>19</v>
      </c>
      <c r="F308" s="237" t="s">
        <v>527</v>
      </c>
      <c r="G308" s="234"/>
      <c r="H308" s="238">
        <v>790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191</v>
      </c>
      <c r="AU308" s="244" t="s">
        <v>82</v>
      </c>
      <c r="AV308" s="13" t="s">
        <v>82</v>
      </c>
      <c r="AW308" s="13" t="s">
        <v>33</v>
      </c>
      <c r="AX308" s="13" t="s">
        <v>72</v>
      </c>
      <c r="AY308" s="244" t="s">
        <v>180</v>
      </c>
    </row>
    <row r="309" s="15" customFormat="1">
      <c r="A309" s="15"/>
      <c r="B309" s="255"/>
      <c r="C309" s="256"/>
      <c r="D309" s="235" t="s">
        <v>191</v>
      </c>
      <c r="E309" s="257" t="s">
        <v>19</v>
      </c>
      <c r="F309" s="258" t="s">
        <v>327</v>
      </c>
      <c r="G309" s="256"/>
      <c r="H309" s="259">
        <v>801.40300000000002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191</v>
      </c>
      <c r="AU309" s="265" t="s">
        <v>82</v>
      </c>
      <c r="AV309" s="15" t="s">
        <v>187</v>
      </c>
      <c r="AW309" s="15" t="s">
        <v>33</v>
      </c>
      <c r="AX309" s="15" t="s">
        <v>80</v>
      </c>
      <c r="AY309" s="265" t="s">
        <v>180</v>
      </c>
    </row>
    <row r="310" s="2" customFormat="1" ht="16.5" customHeight="1">
      <c r="A310" s="40"/>
      <c r="B310" s="41"/>
      <c r="C310" s="215" t="s">
        <v>528</v>
      </c>
      <c r="D310" s="215" t="s">
        <v>182</v>
      </c>
      <c r="E310" s="216" t="s">
        <v>529</v>
      </c>
      <c r="F310" s="217" t="s">
        <v>530</v>
      </c>
      <c r="G310" s="218" t="s">
        <v>340</v>
      </c>
      <c r="H310" s="219">
        <v>41.799999999999997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187</v>
      </c>
      <c r="AT310" s="226" t="s">
        <v>182</v>
      </c>
      <c r="AU310" s="226" t="s">
        <v>82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187</v>
      </c>
      <c r="BM310" s="226" t="s">
        <v>531</v>
      </c>
    </row>
    <row r="311" s="14" customFormat="1">
      <c r="A311" s="14"/>
      <c r="B311" s="245"/>
      <c r="C311" s="246"/>
      <c r="D311" s="235" t="s">
        <v>191</v>
      </c>
      <c r="E311" s="247" t="s">
        <v>19</v>
      </c>
      <c r="F311" s="248" t="s">
        <v>485</v>
      </c>
      <c r="G311" s="246"/>
      <c r="H311" s="247" t="s">
        <v>19</v>
      </c>
      <c r="I311" s="249"/>
      <c r="J311" s="246"/>
      <c r="K311" s="246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191</v>
      </c>
      <c r="AU311" s="254" t="s">
        <v>82</v>
      </c>
      <c r="AV311" s="14" t="s">
        <v>80</v>
      </c>
      <c r="AW311" s="14" t="s">
        <v>33</v>
      </c>
      <c r="AX311" s="14" t="s">
        <v>72</v>
      </c>
      <c r="AY311" s="254" t="s">
        <v>180</v>
      </c>
    </row>
    <row r="312" s="13" customFormat="1">
      <c r="A312" s="13"/>
      <c r="B312" s="233"/>
      <c r="C312" s="234"/>
      <c r="D312" s="235" t="s">
        <v>191</v>
      </c>
      <c r="E312" s="236" t="s">
        <v>19</v>
      </c>
      <c r="F312" s="237" t="s">
        <v>532</v>
      </c>
      <c r="G312" s="234"/>
      <c r="H312" s="238">
        <v>41.799999999999997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191</v>
      </c>
      <c r="AU312" s="244" t="s">
        <v>82</v>
      </c>
      <c r="AV312" s="13" t="s">
        <v>82</v>
      </c>
      <c r="AW312" s="13" t="s">
        <v>33</v>
      </c>
      <c r="AX312" s="13" t="s">
        <v>80</v>
      </c>
      <c r="AY312" s="244" t="s">
        <v>180</v>
      </c>
    </row>
    <row r="313" s="2" customFormat="1" ht="16.5" customHeight="1">
      <c r="A313" s="40"/>
      <c r="B313" s="41"/>
      <c r="C313" s="215" t="s">
        <v>533</v>
      </c>
      <c r="D313" s="215" t="s">
        <v>182</v>
      </c>
      <c r="E313" s="216" t="s">
        <v>534</v>
      </c>
      <c r="F313" s="217" t="s">
        <v>535</v>
      </c>
      <c r="G313" s="218" t="s">
        <v>340</v>
      </c>
      <c r="H313" s="219">
        <v>412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43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187</v>
      </c>
      <c r="AT313" s="226" t="s">
        <v>182</v>
      </c>
      <c r="AU313" s="226" t="s">
        <v>82</v>
      </c>
      <c r="AY313" s="19" t="s">
        <v>180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187</v>
      </c>
      <c r="BM313" s="226" t="s">
        <v>536</v>
      </c>
    </row>
    <row r="314" s="14" customFormat="1">
      <c r="A314" s="14"/>
      <c r="B314" s="245"/>
      <c r="C314" s="246"/>
      <c r="D314" s="235" t="s">
        <v>191</v>
      </c>
      <c r="E314" s="247" t="s">
        <v>19</v>
      </c>
      <c r="F314" s="248" t="s">
        <v>501</v>
      </c>
      <c r="G314" s="246"/>
      <c r="H314" s="247" t="s">
        <v>19</v>
      </c>
      <c r="I314" s="249"/>
      <c r="J314" s="246"/>
      <c r="K314" s="246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191</v>
      </c>
      <c r="AU314" s="254" t="s">
        <v>82</v>
      </c>
      <c r="AV314" s="14" t="s">
        <v>80</v>
      </c>
      <c r="AW314" s="14" t="s">
        <v>33</v>
      </c>
      <c r="AX314" s="14" t="s">
        <v>72</v>
      </c>
      <c r="AY314" s="254" t="s">
        <v>180</v>
      </c>
    </row>
    <row r="315" s="13" customFormat="1">
      <c r="A315" s="13"/>
      <c r="B315" s="233"/>
      <c r="C315" s="234"/>
      <c r="D315" s="235" t="s">
        <v>191</v>
      </c>
      <c r="E315" s="236" t="s">
        <v>19</v>
      </c>
      <c r="F315" s="237" t="s">
        <v>537</v>
      </c>
      <c r="G315" s="234"/>
      <c r="H315" s="238">
        <v>409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191</v>
      </c>
      <c r="AU315" s="244" t="s">
        <v>82</v>
      </c>
      <c r="AV315" s="13" t="s">
        <v>82</v>
      </c>
      <c r="AW315" s="13" t="s">
        <v>33</v>
      </c>
      <c r="AX315" s="13" t="s">
        <v>72</v>
      </c>
      <c r="AY315" s="244" t="s">
        <v>180</v>
      </c>
    </row>
    <row r="316" s="14" customFormat="1">
      <c r="A316" s="14"/>
      <c r="B316" s="245"/>
      <c r="C316" s="246"/>
      <c r="D316" s="235" t="s">
        <v>191</v>
      </c>
      <c r="E316" s="247" t="s">
        <v>19</v>
      </c>
      <c r="F316" s="248" t="s">
        <v>538</v>
      </c>
      <c r="G316" s="246"/>
      <c r="H316" s="247" t="s">
        <v>19</v>
      </c>
      <c r="I316" s="249"/>
      <c r="J316" s="246"/>
      <c r="K316" s="246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191</v>
      </c>
      <c r="AU316" s="254" t="s">
        <v>82</v>
      </c>
      <c r="AV316" s="14" t="s">
        <v>80</v>
      </c>
      <c r="AW316" s="14" t="s">
        <v>33</v>
      </c>
      <c r="AX316" s="14" t="s">
        <v>72</v>
      </c>
      <c r="AY316" s="254" t="s">
        <v>180</v>
      </c>
    </row>
    <row r="317" s="13" customFormat="1">
      <c r="A317" s="13"/>
      <c r="B317" s="233"/>
      <c r="C317" s="234"/>
      <c r="D317" s="235" t="s">
        <v>191</v>
      </c>
      <c r="E317" s="236" t="s">
        <v>19</v>
      </c>
      <c r="F317" s="237" t="s">
        <v>100</v>
      </c>
      <c r="G317" s="234"/>
      <c r="H317" s="238">
        <v>3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191</v>
      </c>
      <c r="AU317" s="244" t="s">
        <v>82</v>
      </c>
      <c r="AV317" s="13" t="s">
        <v>82</v>
      </c>
      <c r="AW317" s="13" t="s">
        <v>33</v>
      </c>
      <c r="AX317" s="13" t="s">
        <v>72</v>
      </c>
      <c r="AY317" s="244" t="s">
        <v>180</v>
      </c>
    </row>
    <row r="318" s="15" customFormat="1">
      <c r="A318" s="15"/>
      <c r="B318" s="255"/>
      <c r="C318" s="256"/>
      <c r="D318" s="235" t="s">
        <v>191</v>
      </c>
      <c r="E318" s="257" t="s">
        <v>19</v>
      </c>
      <c r="F318" s="258" t="s">
        <v>327</v>
      </c>
      <c r="G318" s="256"/>
      <c r="H318" s="259">
        <v>412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191</v>
      </c>
      <c r="AU318" s="265" t="s">
        <v>82</v>
      </c>
      <c r="AV318" s="15" t="s">
        <v>187</v>
      </c>
      <c r="AW318" s="15" t="s">
        <v>33</v>
      </c>
      <c r="AX318" s="15" t="s">
        <v>80</v>
      </c>
      <c r="AY318" s="265" t="s">
        <v>180</v>
      </c>
    </row>
    <row r="319" s="12" customFormat="1" ht="22.8" customHeight="1">
      <c r="A319" s="12"/>
      <c r="B319" s="199"/>
      <c r="C319" s="200"/>
      <c r="D319" s="201" t="s">
        <v>71</v>
      </c>
      <c r="E319" s="213" t="s">
        <v>539</v>
      </c>
      <c r="F319" s="213" t="s">
        <v>540</v>
      </c>
      <c r="G319" s="200"/>
      <c r="H319" s="200"/>
      <c r="I319" s="203"/>
      <c r="J319" s="214">
        <f>BK319</f>
        <v>0</v>
      </c>
      <c r="K319" s="200"/>
      <c r="L319" s="205"/>
      <c r="M319" s="206"/>
      <c r="N319" s="207"/>
      <c r="O319" s="207"/>
      <c r="P319" s="208">
        <f>SUM(P320:P321)</f>
        <v>0</v>
      </c>
      <c r="Q319" s="207"/>
      <c r="R319" s="208">
        <f>SUM(R320:R321)</f>
        <v>0</v>
      </c>
      <c r="S319" s="207"/>
      <c r="T319" s="209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0" t="s">
        <v>80</v>
      </c>
      <c r="AT319" s="211" t="s">
        <v>71</v>
      </c>
      <c r="AU319" s="211" t="s">
        <v>80</v>
      </c>
      <c r="AY319" s="210" t="s">
        <v>180</v>
      </c>
      <c r="BK319" s="212">
        <f>SUM(BK320:BK321)</f>
        <v>0</v>
      </c>
    </row>
    <row r="320" s="2" customFormat="1" ht="16.5" customHeight="1">
      <c r="A320" s="40"/>
      <c r="B320" s="41"/>
      <c r="C320" s="215" t="s">
        <v>541</v>
      </c>
      <c r="D320" s="215" t="s">
        <v>182</v>
      </c>
      <c r="E320" s="216" t="s">
        <v>542</v>
      </c>
      <c r="F320" s="217" t="s">
        <v>543</v>
      </c>
      <c r="G320" s="218" t="s">
        <v>340</v>
      </c>
      <c r="H320" s="219">
        <v>2.5299999999999998</v>
      </c>
      <c r="I320" s="220"/>
      <c r="J320" s="221">
        <f>ROUND(I320*H320,2)</f>
        <v>0</v>
      </c>
      <c r="K320" s="217" t="s">
        <v>186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187</v>
      </c>
      <c r="AT320" s="226" t="s">
        <v>182</v>
      </c>
      <c r="AU320" s="226" t="s">
        <v>82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187</v>
      </c>
      <c r="BM320" s="226" t="s">
        <v>544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545</v>
      </c>
      <c r="G321" s="42"/>
      <c r="H321" s="42"/>
      <c r="I321" s="230"/>
      <c r="J321" s="42"/>
      <c r="K321" s="42"/>
      <c r="L321" s="46"/>
      <c r="M321" s="277"/>
      <c r="N321" s="278"/>
      <c r="O321" s="279"/>
      <c r="P321" s="279"/>
      <c r="Q321" s="279"/>
      <c r="R321" s="279"/>
      <c r="S321" s="279"/>
      <c r="T321" s="28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82</v>
      </c>
    </row>
    <row r="322" s="2" customFormat="1" ht="6.96" customHeight="1">
      <c r="A322" s="40"/>
      <c r="B322" s="61"/>
      <c r="C322" s="62"/>
      <c r="D322" s="62"/>
      <c r="E322" s="62"/>
      <c r="F322" s="62"/>
      <c r="G322" s="62"/>
      <c r="H322" s="62"/>
      <c r="I322" s="62"/>
      <c r="J322" s="62"/>
      <c r="K322" s="62"/>
      <c r="L322" s="46"/>
      <c r="M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</sheetData>
  <sheetProtection sheet="1" autoFilter="0" formatColumns="0" formatRows="0" objects="1" scenarios="1" spinCount="100000" saltValue="DTTsxkd2RB36Q+Amvn6Fk0bx2mUlcagMPoikyqRFdMle//vV3kFEw2ie3A6Xm0bnRB7HoJX1h2vp1723WGGIOw==" hashValue="zPjy/Vro8yx1XaCEXLAsvGqUNKXjbAYBH8RgKUJR9EZrWKBFG8fWrLTMOUZXnCSsnE4UaX4v3QUEsMbjhMpssQ==" algorithmName="SHA-512" password="CC35"/>
  <autoFilter ref="C83:K32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111212311"/>
    <hyperlink ref="F91" r:id="rId2" display="https://podminky.urs.cz/item/CS_URS_2023_02/112151312"/>
    <hyperlink ref="F93" r:id="rId3" display="https://podminky.urs.cz/item/CS_URS_2023_02/112151353"/>
    <hyperlink ref="F95" r:id="rId4" display="https://podminky.urs.cz/item/CS_URS_2023_02/112201112"/>
    <hyperlink ref="F97" r:id="rId5" display="https://podminky.urs.cz/item/CS_URS_2023_02/112201113"/>
    <hyperlink ref="F99" r:id="rId6" display="https://podminky.urs.cz/item/CS_URS_2023_02/113106123"/>
    <hyperlink ref="F102" r:id="rId7" display="https://podminky.urs.cz/item/CS_URS_2023_02/113107323"/>
    <hyperlink ref="F106" r:id="rId8" display="https://podminky.urs.cz/item/CS_URS_2023_02/113202111"/>
    <hyperlink ref="F110" r:id="rId9" display="https://podminky.urs.cz/item/CS_URS_2023_02/121151105"/>
    <hyperlink ref="F113" r:id="rId10" display="https://podminky.urs.cz/item/CS_URS_2023_02/122151104"/>
    <hyperlink ref="F118" r:id="rId11" display="https://podminky.urs.cz/item/CS_URS_2023_02/162201401"/>
    <hyperlink ref="F120" r:id="rId12" display="https://podminky.urs.cz/item/CS_URS_2023_02/162201402"/>
    <hyperlink ref="F122" r:id="rId13" display="https://podminky.urs.cz/item/CS_URS_2023_02/162201411"/>
    <hyperlink ref="F124" r:id="rId14" display="https://podminky.urs.cz/item/CS_URS_2023_02/162201412"/>
    <hyperlink ref="F126" r:id="rId15" display="https://podminky.urs.cz/item/CS_URS_2023_02/162201421"/>
    <hyperlink ref="F128" r:id="rId16" display="https://podminky.urs.cz/item/CS_URS_2023_02/162201422"/>
    <hyperlink ref="F130" r:id="rId17" display="https://podminky.urs.cz/item/CS_URS_2023_02/162301501"/>
    <hyperlink ref="F132" r:id="rId18" display="https://podminky.urs.cz/item/CS_URS_2023_02/162301931"/>
    <hyperlink ref="F135" r:id="rId19" display="https://podminky.urs.cz/item/CS_URS_2023_02/162301932"/>
    <hyperlink ref="F137" r:id="rId20" display="https://podminky.urs.cz/item/CS_URS_2023_02/162301951"/>
    <hyperlink ref="F139" r:id="rId21" display="https://podminky.urs.cz/item/CS_URS_2023_02/162301952"/>
    <hyperlink ref="F141" r:id="rId22" display="https://podminky.urs.cz/item/CS_URS_2023_02/162301971"/>
    <hyperlink ref="F143" r:id="rId23" display="https://podminky.urs.cz/item/CS_URS_2023_02/162301972"/>
    <hyperlink ref="F145" r:id="rId24" display="https://podminky.urs.cz/item/CS_URS_2023_02/162301981"/>
    <hyperlink ref="F148" r:id="rId25" display="https://podminky.urs.cz/item/CS_URS_2023_02/162751117"/>
    <hyperlink ref="F157" r:id="rId26" display="https://podminky.urs.cz/item/CS_URS_2023_02/162751119"/>
    <hyperlink ref="F166" r:id="rId27" display="https://podminky.urs.cz/item/CS_URS_2023_02/174151101"/>
    <hyperlink ref="F182" r:id="rId28" display="https://podminky.urs.cz/item/CS_URS_2023_02/966001311"/>
    <hyperlink ref="F184" r:id="rId29" display="https://podminky.urs.cz/item/CS_URS_2023_02/966006132"/>
    <hyperlink ref="F186" r:id="rId30" display="https://podminky.urs.cz/item/CS_URS_2023_02/975022271"/>
    <hyperlink ref="F190" r:id="rId31" display="https://podminky.urs.cz/item/CS_URS_2023_02/975022371"/>
    <hyperlink ref="F194" r:id="rId32" display="https://podminky.urs.cz/item/CS_URS_2023_02/975022771"/>
    <hyperlink ref="F196" r:id="rId33" display="https://podminky.urs.cz/item/CS_URS_2023_02/981011314"/>
    <hyperlink ref="F200" r:id="rId34" display="https://podminky.urs.cz/item/CS_URS_2023_02/981511112"/>
    <hyperlink ref="F209" r:id="rId35" display="https://podminky.urs.cz/item/CS_URS_2023_02/981511114"/>
    <hyperlink ref="F225" r:id="rId36" display="https://podminky.urs.cz/item/CS_URS_2023_02/981511116"/>
    <hyperlink ref="F247" r:id="rId37" display="https://podminky.urs.cz/item/CS_URS_2023_02/997006002"/>
    <hyperlink ref="F251" r:id="rId38" display="https://podminky.urs.cz/item/CS_URS_2023_02/997006012"/>
    <hyperlink ref="F255" r:id="rId39" display="https://podminky.urs.cz/item/CS_URS_2023_02/997006512"/>
    <hyperlink ref="F257" r:id="rId40" display="https://podminky.urs.cz/item/CS_URS_2023_02/997006519"/>
    <hyperlink ref="F321" r:id="rId41" display="https://podminky.urs.cz/item/CS_URS_2023_02/99800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548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ROUND(J114,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ROUND((SUM(BE114:BE4326)),  2)</f>
        <v>0</v>
      </c>
      <c r="G35" s="40"/>
      <c r="H35" s="40"/>
      <c r="I35" s="160">
        <v>0.20999999999999999</v>
      </c>
      <c r="J35" s="159">
        <f>ROUND(((SUM(BE114:BE4326))*I35),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ROUND((SUM(BF114:BF4326)),  2)</f>
        <v>0</v>
      </c>
      <c r="G36" s="40"/>
      <c r="H36" s="40"/>
      <c r="I36" s="160">
        <v>0.14999999999999999</v>
      </c>
      <c r="J36" s="159">
        <f>ROUND(((SUM(BF114:BF4326))*I36),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ROUND((SUM(BG114:BG4326)),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ROUND((SUM(BH114:BH4326)),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ROUND((SUM(BI114:BI4326)),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ROU2321 - Budova - stavební část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J114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J115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J116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549</v>
      </c>
      <c r="E66" s="185"/>
      <c r="F66" s="185"/>
      <c r="G66" s="185"/>
      <c r="H66" s="185"/>
      <c r="I66" s="185"/>
      <c r="J66" s="186">
        <f>J372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550</v>
      </c>
      <c r="E67" s="185"/>
      <c r="F67" s="185"/>
      <c r="G67" s="185"/>
      <c r="H67" s="185"/>
      <c r="I67" s="185"/>
      <c r="J67" s="186">
        <f>J686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551</v>
      </c>
      <c r="E68" s="185"/>
      <c r="F68" s="185"/>
      <c r="G68" s="185"/>
      <c r="H68" s="185"/>
      <c r="I68" s="185"/>
      <c r="J68" s="186">
        <f>J1323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552</v>
      </c>
      <c r="E69" s="185"/>
      <c r="F69" s="185"/>
      <c r="G69" s="185"/>
      <c r="H69" s="185"/>
      <c r="I69" s="185"/>
      <c r="J69" s="186">
        <f>J1356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553</v>
      </c>
      <c r="E70" s="185"/>
      <c r="F70" s="185"/>
      <c r="G70" s="185"/>
      <c r="H70" s="185"/>
      <c r="I70" s="185"/>
      <c r="J70" s="186">
        <f>J1783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554</v>
      </c>
      <c r="E71" s="185"/>
      <c r="F71" s="185"/>
      <c r="G71" s="185"/>
      <c r="H71" s="185"/>
      <c r="I71" s="185"/>
      <c r="J71" s="186">
        <f>J1795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555</v>
      </c>
      <c r="E72" s="185"/>
      <c r="F72" s="185"/>
      <c r="G72" s="185"/>
      <c r="H72" s="185"/>
      <c r="I72" s="185"/>
      <c r="J72" s="186">
        <f>J2461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162</v>
      </c>
      <c r="E73" s="185"/>
      <c r="F73" s="185"/>
      <c r="G73" s="185"/>
      <c r="H73" s="185"/>
      <c r="I73" s="185"/>
      <c r="J73" s="186">
        <f>J2495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164</v>
      </c>
      <c r="E74" s="185"/>
      <c r="F74" s="185"/>
      <c r="G74" s="185"/>
      <c r="H74" s="185"/>
      <c r="I74" s="185"/>
      <c r="J74" s="186">
        <f>J2593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556</v>
      </c>
      <c r="E75" s="180"/>
      <c r="F75" s="180"/>
      <c r="G75" s="180"/>
      <c r="H75" s="180"/>
      <c r="I75" s="180"/>
      <c r="J75" s="181">
        <f>J2596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557</v>
      </c>
      <c r="E76" s="185"/>
      <c r="F76" s="185"/>
      <c r="G76" s="185"/>
      <c r="H76" s="185"/>
      <c r="I76" s="185"/>
      <c r="J76" s="186">
        <f>J2597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558</v>
      </c>
      <c r="E77" s="185"/>
      <c r="F77" s="185"/>
      <c r="G77" s="185"/>
      <c r="H77" s="185"/>
      <c r="I77" s="185"/>
      <c r="J77" s="186">
        <f>J2770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559</v>
      </c>
      <c r="E78" s="185"/>
      <c r="F78" s="185"/>
      <c r="G78" s="185"/>
      <c r="H78" s="185"/>
      <c r="I78" s="185"/>
      <c r="J78" s="186">
        <f>J2997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560</v>
      </c>
      <c r="E79" s="185"/>
      <c r="F79" s="185"/>
      <c r="G79" s="185"/>
      <c r="H79" s="185"/>
      <c r="I79" s="185"/>
      <c r="J79" s="186">
        <f>J3291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561</v>
      </c>
      <c r="E80" s="185"/>
      <c r="F80" s="185"/>
      <c r="G80" s="185"/>
      <c r="H80" s="185"/>
      <c r="I80" s="185"/>
      <c r="J80" s="186">
        <f>J3302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562</v>
      </c>
      <c r="E81" s="185"/>
      <c r="F81" s="185"/>
      <c r="G81" s="185"/>
      <c r="H81" s="185"/>
      <c r="I81" s="185"/>
      <c r="J81" s="186">
        <f>J3313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563</v>
      </c>
      <c r="E82" s="185"/>
      <c r="F82" s="185"/>
      <c r="G82" s="185"/>
      <c r="H82" s="185"/>
      <c r="I82" s="185"/>
      <c r="J82" s="186">
        <f>J3369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564</v>
      </c>
      <c r="E83" s="185"/>
      <c r="F83" s="185"/>
      <c r="G83" s="185"/>
      <c r="H83" s="185"/>
      <c r="I83" s="185"/>
      <c r="J83" s="186">
        <f>J3382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565</v>
      </c>
      <c r="E84" s="185"/>
      <c r="F84" s="185"/>
      <c r="G84" s="185"/>
      <c r="H84" s="185"/>
      <c r="I84" s="185"/>
      <c r="J84" s="186">
        <f>J3512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566</v>
      </c>
      <c r="E85" s="185"/>
      <c r="F85" s="185"/>
      <c r="G85" s="185"/>
      <c r="H85" s="185"/>
      <c r="I85" s="185"/>
      <c r="J85" s="186">
        <f>J3547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567</v>
      </c>
      <c r="E86" s="185"/>
      <c r="F86" s="185"/>
      <c r="G86" s="185"/>
      <c r="H86" s="185"/>
      <c r="I86" s="185"/>
      <c r="J86" s="186">
        <f>J3616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568</v>
      </c>
      <c r="E87" s="185"/>
      <c r="F87" s="185"/>
      <c r="G87" s="185"/>
      <c r="H87" s="185"/>
      <c r="I87" s="185"/>
      <c r="J87" s="186">
        <f>J3631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569</v>
      </c>
      <c r="E88" s="185"/>
      <c r="F88" s="185"/>
      <c r="G88" s="185"/>
      <c r="H88" s="185"/>
      <c r="I88" s="185"/>
      <c r="J88" s="186">
        <f>J3782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7"/>
      <c r="D89" s="184" t="s">
        <v>570</v>
      </c>
      <c r="E89" s="185"/>
      <c r="F89" s="185"/>
      <c r="G89" s="185"/>
      <c r="H89" s="185"/>
      <c r="I89" s="185"/>
      <c r="J89" s="186">
        <f>J3830</f>
        <v>0</v>
      </c>
      <c r="K89" s="127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7"/>
      <c r="D90" s="184" t="s">
        <v>571</v>
      </c>
      <c r="E90" s="185"/>
      <c r="F90" s="185"/>
      <c r="G90" s="185"/>
      <c r="H90" s="185"/>
      <c r="I90" s="185"/>
      <c r="J90" s="186">
        <f>J3849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7"/>
      <c r="D91" s="184" t="s">
        <v>572</v>
      </c>
      <c r="E91" s="185"/>
      <c r="F91" s="185"/>
      <c r="G91" s="185"/>
      <c r="H91" s="185"/>
      <c r="I91" s="185"/>
      <c r="J91" s="186">
        <f>J4105</f>
        <v>0</v>
      </c>
      <c r="K91" s="127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7"/>
      <c r="D92" s="184" t="s">
        <v>573</v>
      </c>
      <c r="E92" s="185"/>
      <c r="F92" s="185"/>
      <c r="G92" s="185"/>
      <c r="H92" s="185"/>
      <c r="I92" s="185"/>
      <c r="J92" s="186">
        <f>J4189</f>
        <v>0</v>
      </c>
      <c r="K92" s="127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8" s="2" customFormat="1" ht="6.96" customHeight="1">
      <c r="A98" s="40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4.96" customHeight="1">
      <c r="A99" s="40"/>
      <c r="B99" s="41"/>
      <c r="C99" s="25" t="s">
        <v>165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16</v>
      </c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172" t="str">
        <f>E7</f>
        <v>Projekt budovy v Čechově ulici ve Šlapanicích</v>
      </c>
      <c r="F102" s="34"/>
      <c r="G102" s="34"/>
      <c r="H102" s="34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" customFormat="1" ht="12" customHeight="1">
      <c r="B103" s="23"/>
      <c r="C103" s="34" t="s">
        <v>154</v>
      </c>
      <c r="D103" s="24"/>
      <c r="E103" s="24"/>
      <c r="F103" s="24"/>
      <c r="G103" s="24"/>
      <c r="H103" s="24"/>
      <c r="I103" s="24"/>
      <c r="J103" s="24"/>
      <c r="K103" s="24"/>
      <c r="L103" s="22"/>
    </row>
    <row r="104" s="2" customFormat="1" ht="16.5" customHeight="1">
      <c r="A104" s="40"/>
      <c r="B104" s="41"/>
      <c r="C104" s="42"/>
      <c r="D104" s="42"/>
      <c r="E104" s="172" t="s">
        <v>546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547</v>
      </c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2"/>
      <c r="D106" s="42"/>
      <c r="E106" s="71" t="str">
        <f>E11</f>
        <v>ROU2321 - Budova - stavební část</v>
      </c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21</v>
      </c>
      <c r="D108" s="42"/>
      <c r="E108" s="42"/>
      <c r="F108" s="29" t="str">
        <f>F14</f>
        <v>Šlapanice</v>
      </c>
      <c r="G108" s="42"/>
      <c r="H108" s="42"/>
      <c r="I108" s="34" t="s">
        <v>23</v>
      </c>
      <c r="J108" s="74" t="str">
        <f>IF(J14="","",J14)</f>
        <v>3. 9. 2023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25</v>
      </c>
      <c r="D110" s="42"/>
      <c r="E110" s="42"/>
      <c r="F110" s="29" t="str">
        <f>E17</f>
        <v>Město Šlapanice</v>
      </c>
      <c r="G110" s="42"/>
      <c r="H110" s="42"/>
      <c r="I110" s="34" t="s">
        <v>31</v>
      </c>
      <c r="J110" s="38" t="str">
        <f>E23</f>
        <v>Studio Zlamal</v>
      </c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29</v>
      </c>
      <c r="D111" s="42"/>
      <c r="E111" s="42"/>
      <c r="F111" s="29" t="str">
        <f>IF(E20="","",E20)</f>
        <v>Vyplň údaj</v>
      </c>
      <c r="G111" s="42"/>
      <c r="H111" s="42"/>
      <c r="I111" s="34" t="s">
        <v>34</v>
      </c>
      <c r="J111" s="38" t="str">
        <f>E26</f>
        <v xml:space="preserve"> </v>
      </c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0.32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1" customFormat="1" ht="29.28" customHeight="1">
      <c r="A113" s="188"/>
      <c r="B113" s="189"/>
      <c r="C113" s="190" t="s">
        <v>166</v>
      </c>
      <c r="D113" s="191" t="s">
        <v>57</v>
      </c>
      <c r="E113" s="191" t="s">
        <v>53</v>
      </c>
      <c r="F113" s="191" t="s">
        <v>54</v>
      </c>
      <c r="G113" s="191" t="s">
        <v>167</v>
      </c>
      <c r="H113" s="191" t="s">
        <v>168</v>
      </c>
      <c r="I113" s="191" t="s">
        <v>169</v>
      </c>
      <c r="J113" s="191" t="s">
        <v>158</v>
      </c>
      <c r="K113" s="192" t="s">
        <v>170</v>
      </c>
      <c r="L113" s="193"/>
      <c r="M113" s="94" t="s">
        <v>19</v>
      </c>
      <c r="N113" s="95" t="s">
        <v>42</v>
      </c>
      <c r="O113" s="95" t="s">
        <v>171</v>
      </c>
      <c r="P113" s="95" t="s">
        <v>172</v>
      </c>
      <c r="Q113" s="95" t="s">
        <v>173</v>
      </c>
      <c r="R113" s="95" t="s">
        <v>174</v>
      </c>
      <c r="S113" s="95" t="s">
        <v>175</v>
      </c>
      <c r="T113" s="96" t="s">
        <v>176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0"/>
      <c r="B114" s="41"/>
      <c r="C114" s="101" t="s">
        <v>177</v>
      </c>
      <c r="D114" s="42"/>
      <c r="E114" s="42"/>
      <c r="F114" s="42"/>
      <c r="G114" s="42"/>
      <c r="H114" s="42"/>
      <c r="I114" s="42"/>
      <c r="J114" s="194">
        <f>BK114</f>
        <v>0</v>
      </c>
      <c r="K114" s="42"/>
      <c r="L114" s="46"/>
      <c r="M114" s="97"/>
      <c r="N114" s="195"/>
      <c r="O114" s="98"/>
      <c r="P114" s="196">
        <f>P115+P2596</f>
        <v>0</v>
      </c>
      <c r="Q114" s="98"/>
      <c r="R114" s="196">
        <f>R115+R2596</f>
        <v>2261.3483238799995</v>
      </c>
      <c r="S114" s="98"/>
      <c r="T114" s="197">
        <f>T115+T2596</f>
        <v>0.44231264999999997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71</v>
      </c>
      <c r="AU114" s="19" t="s">
        <v>159</v>
      </c>
      <c r="BK114" s="198">
        <f>BK115+BK2596</f>
        <v>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178</v>
      </c>
      <c r="F115" s="202" t="s">
        <v>179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P116+P372+P686+P1356+P1783+P1795+P2461+P2495+P2593</f>
        <v>0</v>
      </c>
      <c r="Q115" s="207"/>
      <c r="R115" s="208">
        <f>R116+R372+R686+R1356+R1783+R1795+R2461+R2495+R2593</f>
        <v>2144.3851824699996</v>
      </c>
      <c r="S115" s="207"/>
      <c r="T115" s="209">
        <f>T116+T372+T686+T1356+T1783+T1795+T2461+T2495+T2593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80</v>
      </c>
      <c r="AT115" s="211" t="s">
        <v>71</v>
      </c>
      <c r="AU115" s="211" t="s">
        <v>72</v>
      </c>
      <c r="AY115" s="210" t="s">
        <v>180</v>
      </c>
      <c r="BK115" s="212">
        <f>BK116+BK372+BK686+BK1356+BK1783+BK1795+BK2461+BK2495+BK2593</f>
        <v>0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80</v>
      </c>
      <c r="F116" s="213" t="s">
        <v>181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SUM(P117:P371)</f>
        <v>0</v>
      </c>
      <c r="Q116" s="207"/>
      <c r="R116" s="208">
        <f>SUM(R117:R371)</f>
        <v>140.95053839999997</v>
      </c>
      <c r="S116" s="207"/>
      <c r="T116" s="209">
        <f>SUM(T117:T371)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80</v>
      </c>
      <c r="AT116" s="211" t="s">
        <v>71</v>
      </c>
      <c r="AU116" s="211" t="s">
        <v>80</v>
      </c>
      <c r="AY116" s="210" t="s">
        <v>180</v>
      </c>
      <c r="BK116" s="212">
        <f>SUM(BK117:BK371)</f>
        <v>0</v>
      </c>
    </row>
    <row r="117" s="2" customFormat="1" ht="24.15" customHeight="1">
      <c r="A117" s="40"/>
      <c r="B117" s="41"/>
      <c r="C117" s="215" t="s">
        <v>80</v>
      </c>
      <c r="D117" s="215" t="s">
        <v>182</v>
      </c>
      <c r="E117" s="216" t="s">
        <v>574</v>
      </c>
      <c r="F117" s="217" t="s">
        <v>575</v>
      </c>
      <c r="G117" s="218" t="s">
        <v>240</v>
      </c>
      <c r="H117" s="219">
        <v>356.81599999999997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576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577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14" customFormat="1">
      <c r="A119" s="14"/>
      <c r="B119" s="245"/>
      <c r="C119" s="246"/>
      <c r="D119" s="235" t="s">
        <v>191</v>
      </c>
      <c r="E119" s="247" t="s">
        <v>19</v>
      </c>
      <c r="F119" s="248" t="s">
        <v>578</v>
      </c>
      <c r="G119" s="246"/>
      <c r="H119" s="247" t="s">
        <v>19</v>
      </c>
      <c r="I119" s="249"/>
      <c r="J119" s="246"/>
      <c r="K119" s="246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191</v>
      </c>
      <c r="AU119" s="254" t="s">
        <v>82</v>
      </c>
      <c r="AV119" s="14" t="s">
        <v>80</v>
      </c>
      <c r="AW119" s="14" t="s">
        <v>33</v>
      </c>
      <c r="AX119" s="14" t="s">
        <v>72</v>
      </c>
      <c r="AY119" s="254" t="s">
        <v>180</v>
      </c>
    </row>
    <row r="120" s="14" customFormat="1">
      <c r="A120" s="14"/>
      <c r="B120" s="245"/>
      <c r="C120" s="246"/>
      <c r="D120" s="235" t="s">
        <v>191</v>
      </c>
      <c r="E120" s="247" t="s">
        <v>19</v>
      </c>
      <c r="F120" s="248" t="s">
        <v>579</v>
      </c>
      <c r="G120" s="246"/>
      <c r="H120" s="247" t="s">
        <v>19</v>
      </c>
      <c r="I120" s="249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191</v>
      </c>
      <c r="AU120" s="254" t="s">
        <v>82</v>
      </c>
      <c r="AV120" s="14" t="s">
        <v>80</v>
      </c>
      <c r="AW120" s="14" t="s">
        <v>33</v>
      </c>
      <c r="AX120" s="14" t="s">
        <v>72</v>
      </c>
      <c r="AY120" s="254" t="s">
        <v>180</v>
      </c>
    </row>
    <row r="121" s="13" customFormat="1">
      <c r="A121" s="13"/>
      <c r="B121" s="233"/>
      <c r="C121" s="234"/>
      <c r="D121" s="235" t="s">
        <v>191</v>
      </c>
      <c r="E121" s="236" t="s">
        <v>19</v>
      </c>
      <c r="F121" s="237" t="s">
        <v>580</v>
      </c>
      <c r="G121" s="234"/>
      <c r="H121" s="238">
        <v>42.899999999999999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191</v>
      </c>
      <c r="AU121" s="244" t="s">
        <v>82</v>
      </c>
      <c r="AV121" s="13" t="s">
        <v>82</v>
      </c>
      <c r="AW121" s="13" t="s">
        <v>33</v>
      </c>
      <c r="AX121" s="13" t="s">
        <v>72</v>
      </c>
      <c r="AY121" s="244" t="s">
        <v>180</v>
      </c>
    </row>
    <row r="122" s="13" customFormat="1">
      <c r="A122" s="13"/>
      <c r="B122" s="233"/>
      <c r="C122" s="234"/>
      <c r="D122" s="235" t="s">
        <v>191</v>
      </c>
      <c r="E122" s="236" t="s">
        <v>19</v>
      </c>
      <c r="F122" s="237" t="s">
        <v>581</v>
      </c>
      <c r="G122" s="234"/>
      <c r="H122" s="238">
        <v>16.5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191</v>
      </c>
      <c r="AU122" s="244" t="s">
        <v>82</v>
      </c>
      <c r="AV122" s="13" t="s">
        <v>82</v>
      </c>
      <c r="AW122" s="13" t="s">
        <v>33</v>
      </c>
      <c r="AX122" s="13" t="s">
        <v>72</v>
      </c>
      <c r="AY122" s="244" t="s">
        <v>180</v>
      </c>
    </row>
    <row r="123" s="13" customFormat="1">
      <c r="A123" s="13"/>
      <c r="B123" s="233"/>
      <c r="C123" s="234"/>
      <c r="D123" s="235" t="s">
        <v>191</v>
      </c>
      <c r="E123" s="236" t="s">
        <v>19</v>
      </c>
      <c r="F123" s="237" t="s">
        <v>582</v>
      </c>
      <c r="G123" s="234"/>
      <c r="H123" s="238">
        <v>57.75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191</v>
      </c>
      <c r="AU123" s="244" t="s">
        <v>82</v>
      </c>
      <c r="AV123" s="13" t="s">
        <v>82</v>
      </c>
      <c r="AW123" s="13" t="s">
        <v>33</v>
      </c>
      <c r="AX123" s="13" t="s">
        <v>72</v>
      </c>
      <c r="AY123" s="244" t="s">
        <v>180</v>
      </c>
    </row>
    <row r="124" s="13" customFormat="1">
      <c r="A124" s="13"/>
      <c r="B124" s="233"/>
      <c r="C124" s="234"/>
      <c r="D124" s="235" t="s">
        <v>191</v>
      </c>
      <c r="E124" s="236" t="s">
        <v>19</v>
      </c>
      <c r="F124" s="237" t="s">
        <v>583</v>
      </c>
      <c r="G124" s="234"/>
      <c r="H124" s="238">
        <v>31.5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191</v>
      </c>
      <c r="AU124" s="244" t="s">
        <v>82</v>
      </c>
      <c r="AV124" s="13" t="s">
        <v>82</v>
      </c>
      <c r="AW124" s="13" t="s">
        <v>33</v>
      </c>
      <c r="AX124" s="13" t="s">
        <v>72</v>
      </c>
      <c r="AY124" s="244" t="s">
        <v>180</v>
      </c>
    </row>
    <row r="125" s="14" customFormat="1">
      <c r="A125" s="14"/>
      <c r="B125" s="245"/>
      <c r="C125" s="246"/>
      <c r="D125" s="235" t="s">
        <v>191</v>
      </c>
      <c r="E125" s="247" t="s">
        <v>19</v>
      </c>
      <c r="F125" s="248" t="s">
        <v>584</v>
      </c>
      <c r="G125" s="246"/>
      <c r="H125" s="247" t="s">
        <v>19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191</v>
      </c>
      <c r="AU125" s="254" t="s">
        <v>82</v>
      </c>
      <c r="AV125" s="14" t="s">
        <v>80</v>
      </c>
      <c r="AW125" s="14" t="s">
        <v>33</v>
      </c>
      <c r="AX125" s="14" t="s">
        <v>72</v>
      </c>
      <c r="AY125" s="254" t="s">
        <v>180</v>
      </c>
    </row>
    <row r="126" s="13" customFormat="1">
      <c r="A126" s="13"/>
      <c r="B126" s="233"/>
      <c r="C126" s="234"/>
      <c r="D126" s="235" t="s">
        <v>191</v>
      </c>
      <c r="E126" s="236" t="s">
        <v>19</v>
      </c>
      <c r="F126" s="237" t="s">
        <v>585</v>
      </c>
      <c r="G126" s="234"/>
      <c r="H126" s="238">
        <v>22.949999999999999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191</v>
      </c>
      <c r="AU126" s="244" t="s">
        <v>82</v>
      </c>
      <c r="AV126" s="13" t="s">
        <v>82</v>
      </c>
      <c r="AW126" s="13" t="s">
        <v>33</v>
      </c>
      <c r="AX126" s="13" t="s">
        <v>72</v>
      </c>
      <c r="AY126" s="244" t="s">
        <v>180</v>
      </c>
    </row>
    <row r="127" s="16" customFormat="1">
      <c r="A127" s="16"/>
      <c r="B127" s="266"/>
      <c r="C127" s="267"/>
      <c r="D127" s="235" t="s">
        <v>191</v>
      </c>
      <c r="E127" s="268" t="s">
        <v>19</v>
      </c>
      <c r="F127" s="269" t="s">
        <v>436</v>
      </c>
      <c r="G127" s="267"/>
      <c r="H127" s="270">
        <v>171.59999999999999</v>
      </c>
      <c r="I127" s="271"/>
      <c r="J127" s="267"/>
      <c r="K127" s="267"/>
      <c r="L127" s="272"/>
      <c r="M127" s="273"/>
      <c r="N127" s="274"/>
      <c r="O127" s="274"/>
      <c r="P127" s="274"/>
      <c r="Q127" s="274"/>
      <c r="R127" s="274"/>
      <c r="S127" s="274"/>
      <c r="T127" s="275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6" t="s">
        <v>191</v>
      </c>
      <c r="AU127" s="276" t="s">
        <v>82</v>
      </c>
      <c r="AV127" s="16" t="s">
        <v>100</v>
      </c>
      <c r="AW127" s="16" t="s">
        <v>33</v>
      </c>
      <c r="AX127" s="16" t="s">
        <v>72</v>
      </c>
      <c r="AY127" s="276" t="s">
        <v>180</v>
      </c>
    </row>
    <row r="128" s="14" customFormat="1">
      <c r="A128" s="14"/>
      <c r="B128" s="245"/>
      <c r="C128" s="246"/>
      <c r="D128" s="235" t="s">
        <v>191</v>
      </c>
      <c r="E128" s="247" t="s">
        <v>19</v>
      </c>
      <c r="F128" s="248" t="s">
        <v>586</v>
      </c>
      <c r="G128" s="246"/>
      <c r="H128" s="247" t="s">
        <v>19</v>
      </c>
      <c r="I128" s="249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191</v>
      </c>
      <c r="AU128" s="254" t="s">
        <v>82</v>
      </c>
      <c r="AV128" s="14" t="s">
        <v>80</v>
      </c>
      <c r="AW128" s="14" t="s">
        <v>33</v>
      </c>
      <c r="AX128" s="14" t="s">
        <v>72</v>
      </c>
      <c r="AY128" s="254" t="s">
        <v>180</v>
      </c>
    </row>
    <row r="129" s="13" customFormat="1">
      <c r="A129" s="13"/>
      <c r="B129" s="233"/>
      <c r="C129" s="234"/>
      <c r="D129" s="235" t="s">
        <v>191</v>
      </c>
      <c r="E129" s="236" t="s">
        <v>19</v>
      </c>
      <c r="F129" s="237" t="s">
        <v>587</v>
      </c>
      <c r="G129" s="234"/>
      <c r="H129" s="238">
        <v>92.400000000000006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191</v>
      </c>
      <c r="AU129" s="244" t="s">
        <v>82</v>
      </c>
      <c r="AV129" s="13" t="s">
        <v>82</v>
      </c>
      <c r="AW129" s="13" t="s">
        <v>33</v>
      </c>
      <c r="AX129" s="13" t="s">
        <v>72</v>
      </c>
      <c r="AY129" s="244" t="s">
        <v>180</v>
      </c>
    </row>
    <row r="130" s="13" customFormat="1">
      <c r="A130" s="13"/>
      <c r="B130" s="233"/>
      <c r="C130" s="234"/>
      <c r="D130" s="235" t="s">
        <v>191</v>
      </c>
      <c r="E130" s="236" t="s">
        <v>19</v>
      </c>
      <c r="F130" s="237" t="s">
        <v>588</v>
      </c>
      <c r="G130" s="234"/>
      <c r="H130" s="238">
        <v>43.350000000000001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191</v>
      </c>
      <c r="AU130" s="244" t="s">
        <v>82</v>
      </c>
      <c r="AV130" s="13" t="s">
        <v>82</v>
      </c>
      <c r="AW130" s="13" t="s">
        <v>33</v>
      </c>
      <c r="AX130" s="13" t="s">
        <v>72</v>
      </c>
      <c r="AY130" s="244" t="s">
        <v>180</v>
      </c>
    </row>
    <row r="131" s="14" customFormat="1">
      <c r="A131" s="14"/>
      <c r="B131" s="245"/>
      <c r="C131" s="246"/>
      <c r="D131" s="235" t="s">
        <v>191</v>
      </c>
      <c r="E131" s="247" t="s">
        <v>19</v>
      </c>
      <c r="F131" s="248" t="s">
        <v>589</v>
      </c>
      <c r="G131" s="246"/>
      <c r="H131" s="247" t="s">
        <v>19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191</v>
      </c>
      <c r="AU131" s="254" t="s">
        <v>82</v>
      </c>
      <c r="AV131" s="14" t="s">
        <v>80</v>
      </c>
      <c r="AW131" s="14" t="s">
        <v>33</v>
      </c>
      <c r="AX131" s="14" t="s">
        <v>72</v>
      </c>
      <c r="AY131" s="254" t="s">
        <v>180</v>
      </c>
    </row>
    <row r="132" s="13" customFormat="1">
      <c r="A132" s="13"/>
      <c r="B132" s="233"/>
      <c r="C132" s="234"/>
      <c r="D132" s="235" t="s">
        <v>191</v>
      </c>
      <c r="E132" s="236" t="s">
        <v>19</v>
      </c>
      <c r="F132" s="237" t="s">
        <v>590</v>
      </c>
      <c r="G132" s="234"/>
      <c r="H132" s="238">
        <v>-19.408999999999999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191</v>
      </c>
      <c r="AU132" s="244" t="s">
        <v>82</v>
      </c>
      <c r="AV132" s="13" t="s">
        <v>82</v>
      </c>
      <c r="AW132" s="13" t="s">
        <v>33</v>
      </c>
      <c r="AX132" s="13" t="s">
        <v>72</v>
      </c>
      <c r="AY132" s="244" t="s">
        <v>180</v>
      </c>
    </row>
    <row r="133" s="14" customFormat="1">
      <c r="A133" s="14"/>
      <c r="B133" s="245"/>
      <c r="C133" s="246"/>
      <c r="D133" s="235" t="s">
        <v>191</v>
      </c>
      <c r="E133" s="247" t="s">
        <v>19</v>
      </c>
      <c r="F133" s="248" t="s">
        <v>591</v>
      </c>
      <c r="G133" s="246"/>
      <c r="H133" s="247" t="s">
        <v>19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191</v>
      </c>
      <c r="AU133" s="254" t="s">
        <v>82</v>
      </c>
      <c r="AV133" s="14" t="s">
        <v>80</v>
      </c>
      <c r="AW133" s="14" t="s">
        <v>33</v>
      </c>
      <c r="AX133" s="14" t="s">
        <v>72</v>
      </c>
      <c r="AY133" s="254" t="s">
        <v>180</v>
      </c>
    </row>
    <row r="134" s="13" customFormat="1">
      <c r="A134" s="13"/>
      <c r="B134" s="233"/>
      <c r="C134" s="234"/>
      <c r="D134" s="235" t="s">
        <v>191</v>
      </c>
      <c r="E134" s="236" t="s">
        <v>19</v>
      </c>
      <c r="F134" s="237" t="s">
        <v>592</v>
      </c>
      <c r="G134" s="234"/>
      <c r="H134" s="238">
        <v>30.475000000000001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191</v>
      </c>
      <c r="AU134" s="244" t="s">
        <v>82</v>
      </c>
      <c r="AV134" s="13" t="s">
        <v>82</v>
      </c>
      <c r="AW134" s="13" t="s">
        <v>33</v>
      </c>
      <c r="AX134" s="13" t="s">
        <v>72</v>
      </c>
      <c r="AY134" s="244" t="s">
        <v>180</v>
      </c>
    </row>
    <row r="135" s="14" customFormat="1">
      <c r="A135" s="14"/>
      <c r="B135" s="245"/>
      <c r="C135" s="246"/>
      <c r="D135" s="235" t="s">
        <v>191</v>
      </c>
      <c r="E135" s="247" t="s">
        <v>19</v>
      </c>
      <c r="F135" s="248" t="s">
        <v>593</v>
      </c>
      <c r="G135" s="246"/>
      <c r="H135" s="247" t="s">
        <v>19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191</v>
      </c>
      <c r="AU135" s="254" t="s">
        <v>82</v>
      </c>
      <c r="AV135" s="14" t="s">
        <v>80</v>
      </c>
      <c r="AW135" s="14" t="s">
        <v>33</v>
      </c>
      <c r="AX135" s="14" t="s">
        <v>72</v>
      </c>
      <c r="AY135" s="254" t="s">
        <v>180</v>
      </c>
    </row>
    <row r="136" s="13" customFormat="1">
      <c r="A136" s="13"/>
      <c r="B136" s="233"/>
      <c r="C136" s="234"/>
      <c r="D136" s="235" t="s">
        <v>191</v>
      </c>
      <c r="E136" s="236" t="s">
        <v>19</v>
      </c>
      <c r="F136" s="237" t="s">
        <v>594</v>
      </c>
      <c r="G136" s="234"/>
      <c r="H136" s="238">
        <v>38.399999999999999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191</v>
      </c>
      <c r="AU136" s="244" t="s">
        <v>82</v>
      </c>
      <c r="AV136" s="13" t="s">
        <v>82</v>
      </c>
      <c r="AW136" s="13" t="s">
        <v>33</v>
      </c>
      <c r="AX136" s="13" t="s">
        <v>72</v>
      </c>
      <c r="AY136" s="244" t="s">
        <v>180</v>
      </c>
    </row>
    <row r="137" s="16" customFormat="1">
      <c r="A137" s="16"/>
      <c r="B137" s="266"/>
      <c r="C137" s="267"/>
      <c r="D137" s="235" t="s">
        <v>191</v>
      </c>
      <c r="E137" s="268" t="s">
        <v>19</v>
      </c>
      <c r="F137" s="269" t="s">
        <v>436</v>
      </c>
      <c r="G137" s="267"/>
      <c r="H137" s="270">
        <v>185.21600000000001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6" t="s">
        <v>191</v>
      </c>
      <c r="AU137" s="276" t="s">
        <v>82</v>
      </c>
      <c r="AV137" s="16" t="s">
        <v>100</v>
      </c>
      <c r="AW137" s="16" t="s">
        <v>33</v>
      </c>
      <c r="AX137" s="16" t="s">
        <v>72</v>
      </c>
      <c r="AY137" s="276" t="s">
        <v>180</v>
      </c>
    </row>
    <row r="138" s="15" customFormat="1">
      <c r="A138" s="15"/>
      <c r="B138" s="255"/>
      <c r="C138" s="256"/>
      <c r="D138" s="235" t="s">
        <v>191</v>
      </c>
      <c r="E138" s="257" t="s">
        <v>19</v>
      </c>
      <c r="F138" s="258" t="s">
        <v>327</v>
      </c>
      <c r="G138" s="256"/>
      <c r="H138" s="259">
        <v>356.81599999999997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191</v>
      </c>
      <c r="AU138" s="265" t="s">
        <v>82</v>
      </c>
      <c r="AV138" s="15" t="s">
        <v>187</v>
      </c>
      <c r="AW138" s="15" t="s">
        <v>33</v>
      </c>
      <c r="AX138" s="15" t="s">
        <v>80</v>
      </c>
      <c r="AY138" s="265" t="s">
        <v>180</v>
      </c>
    </row>
    <row r="139" s="2" customFormat="1" ht="24.15" customHeight="1">
      <c r="A139" s="40"/>
      <c r="B139" s="41"/>
      <c r="C139" s="215" t="s">
        <v>82</v>
      </c>
      <c r="D139" s="215" t="s">
        <v>182</v>
      </c>
      <c r="E139" s="216" t="s">
        <v>595</v>
      </c>
      <c r="F139" s="217" t="s">
        <v>596</v>
      </c>
      <c r="G139" s="218" t="s">
        <v>240</v>
      </c>
      <c r="H139" s="219">
        <v>757.59299999999996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597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598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14" customFormat="1">
      <c r="A141" s="14"/>
      <c r="B141" s="245"/>
      <c r="C141" s="246"/>
      <c r="D141" s="235" t="s">
        <v>191</v>
      </c>
      <c r="E141" s="247" t="s">
        <v>19</v>
      </c>
      <c r="F141" s="248" t="s">
        <v>599</v>
      </c>
      <c r="G141" s="246"/>
      <c r="H141" s="247" t="s">
        <v>19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191</v>
      </c>
      <c r="AU141" s="254" t="s">
        <v>82</v>
      </c>
      <c r="AV141" s="14" t="s">
        <v>80</v>
      </c>
      <c r="AW141" s="14" t="s">
        <v>33</v>
      </c>
      <c r="AX141" s="14" t="s">
        <v>72</v>
      </c>
      <c r="AY141" s="254" t="s">
        <v>180</v>
      </c>
    </row>
    <row r="142" s="14" customFormat="1">
      <c r="A142" s="14"/>
      <c r="B142" s="245"/>
      <c r="C142" s="246"/>
      <c r="D142" s="235" t="s">
        <v>191</v>
      </c>
      <c r="E142" s="247" t="s">
        <v>19</v>
      </c>
      <c r="F142" s="248" t="s">
        <v>600</v>
      </c>
      <c r="G142" s="246"/>
      <c r="H142" s="247" t="s">
        <v>19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191</v>
      </c>
      <c r="AU142" s="254" t="s">
        <v>82</v>
      </c>
      <c r="AV142" s="14" t="s">
        <v>80</v>
      </c>
      <c r="AW142" s="14" t="s">
        <v>33</v>
      </c>
      <c r="AX142" s="14" t="s">
        <v>72</v>
      </c>
      <c r="AY142" s="254" t="s">
        <v>180</v>
      </c>
    </row>
    <row r="143" s="13" customFormat="1">
      <c r="A143" s="13"/>
      <c r="B143" s="233"/>
      <c r="C143" s="234"/>
      <c r="D143" s="235" t="s">
        <v>191</v>
      </c>
      <c r="E143" s="236" t="s">
        <v>19</v>
      </c>
      <c r="F143" s="237" t="s">
        <v>601</v>
      </c>
      <c r="G143" s="234"/>
      <c r="H143" s="238">
        <v>227.84999999999999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191</v>
      </c>
      <c r="AU143" s="244" t="s">
        <v>82</v>
      </c>
      <c r="AV143" s="13" t="s">
        <v>82</v>
      </c>
      <c r="AW143" s="13" t="s">
        <v>33</v>
      </c>
      <c r="AX143" s="13" t="s">
        <v>72</v>
      </c>
      <c r="AY143" s="244" t="s">
        <v>180</v>
      </c>
    </row>
    <row r="144" s="13" customFormat="1">
      <c r="A144" s="13"/>
      <c r="B144" s="233"/>
      <c r="C144" s="234"/>
      <c r="D144" s="235" t="s">
        <v>191</v>
      </c>
      <c r="E144" s="236" t="s">
        <v>19</v>
      </c>
      <c r="F144" s="237" t="s">
        <v>602</v>
      </c>
      <c r="G144" s="234"/>
      <c r="H144" s="238">
        <v>149.38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191</v>
      </c>
      <c r="AU144" s="244" t="s">
        <v>82</v>
      </c>
      <c r="AV144" s="13" t="s">
        <v>82</v>
      </c>
      <c r="AW144" s="13" t="s">
        <v>33</v>
      </c>
      <c r="AX144" s="13" t="s">
        <v>72</v>
      </c>
      <c r="AY144" s="244" t="s">
        <v>180</v>
      </c>
    </row>
    <row r="145" s="13" customFormat="1">
      <c r="A145" s="13"/>
      <c r="B145" s="233"/>
      <c r="C145" s="234"/>
      <c r="D145" s="235" t="s">
        <v>191</v>
      </c>
      <c r="E145" s="236" t="s">
        <v>19</v>
      </c>
      <c r="F145" s="237" t="s">
        <v>603</v>
      </c>
      <c r="G145" s="234"/>
      <c r="H145" s="238">
        <v>240.36600000000001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191</v>
      </c>
      <c r="AU145" s="244" t="s">
        <v>82</v>
      </c>
      <c r="AV145" s="13" t="s">
        <v>82</v>
      </c>
      <c r="AW145" s="13" t="s">
        <v>33</v>
      </c>
      <c r="AX145" s="13" t="s">
        <v>72</v>
      </c>
      <c r="AY145" s="244" t="s">
        <v>180</v>
      </c>
    </row>
    <row r="146" s="13" customFormat="1">
      <c r="A146" s="13"/>
      <c r="B146" s="233"/>
      <c r="C146" s="234"/>
      <c r="D146" s="235" t="s">
        <v>191</v>
      </c>
      <c r="E146" s="236" t="s">
        <v>19</v>
      </c>
      <c r="F146" s="237" t="s">
        <v>604</v>
      </c>
      <c r="G146" s="234"/>
      <c r="H146" s="238">
        <v>101.88800000000001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191</v>
      </c>
      <c r="AU146" s="244" t="s">
        <v>82</v>
      </c>
      <c r="AV146" s="13" t="s">
        <v>82</v>
      </c>
      <c r="AW146" s="13" t="s">
        <v>33</v>
      </c>
      <c r="AX146" s="13" t="s">
        <v>72</v>
      </c>
      <c r="AY146" s="244" t="s">
        <v>180</v>
      </c>
    </row>
    <row r="147" s="13" customFormat="1">
      <c r="A147" s="13"/>
      <c r="B147" s="233"/>
      <c r="C147" s="234"/>
      <c r="D147" s="235" t="s">
        <v>191</v>
      </c>
      <c r="E147" s="236" t="s">
        <v>19</v>
      </c>
      <c r="F147" s="237" t="s">
        <v>605</v>
      </c>
      <c r="G147" s="234"/>
      <c r="H147" s="238">
        <v>47.438000000000002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191</v>
      </c>
      <c r="AU147" s="244" t="s">
        <v>82</v>
      </c>
      <c r="AV147" s="13" t="s">
        <v>82</v>
      </c>
      <c r="AW147" s="13" t="s">
        <v>33</v>
      </c>
      <c r="AX147" s="13" t="s">
        <v>72</v>
      </c>
      <c r="AY147" s="244" t="s">
        <v>180</v>
      </c>
    </row>
    <row r="148" s="14" customFormat="1">
      <c r="A148" s="14"/>
      <c r="B148" s="245"/>
      <c r="C148" s="246"/>
      <c r="D148" s="235" t="s">
        <v>191</v>
      </c>
      <c r="E148" s="247" t="s">
        <v>19</v>
      </c>
      <c r="F148" s="248" t="s">
        <v>606</v>
      </c>
      <c r="G148" s="246"/>
      <c r="H148" s="247" t="s">
        <v>19</v>
      </c>
      <c r="I148" s="249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191</v>
      </c>
      <c r="AU148" s="254" t="s">
        <v>82</v>
      </c>
      <c r="AV148" s="14" t="s">
        <v>80</v>
      </c>
      <c r="AW148" s="14" t="s">
        <v>33</v>
      </c>
      <c r="AX148" s="14" t="s">
        <v>72</v>
      </c>
      <c r="AY148" s="254" t="s">
        <v>180</v>
      </c>
    </row>
    <row r="149" s="13" customFormat="1">
      <c r="A149" s="13"/>
      <c r="B149" s="233"/>
      <c r="C149" s="234"/>
      <c r="D149" s="235" t="s">
        <v>191</v>
      </c>
      <c r="E149" s="236" t="s">
        <v>19</v>
      </c>
      <c r="F149" s="237" t="s">
        <v>607</v>
      </c>
      <c r="G149" s="234"/>
      <c r="H149" s="238">
        <v>10.08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191</v>
      </c>
      <c r="AU149" s="244" t="s">
        <v>82</v>
      </c>
      <c r="AV149" s="13" t="s">
        <v>82</v>
      </c>
      <c r="AW149" s="13" t="s">
        <v>33</v>
      </c>
      <c r="AX149" s="13" t="s">
        <v>72</v>
      </c>
      <c r="AY149" s="244" t="s">
        <v>180</v>
      </c>
    </row>
    <row r="150" s="14" customFormat="1">
      <c r="A150" s="14"/>
      <c r="B150" s="245"/>
      <c r="C150" s="246"/>
      <c r="D150" s="235" t="s">
        <v>191</v>
      </c>
      <c r="E150" s="247" t="s">
        <v>19</v>
      </c>
      <c r="F150" s="248" t="s">
        <v>589</v>
      </c>
      <c r="G150" s="246"/>
      <c r="H150" s="247" t="s">
        <v>19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191</v>
      </c>
      <c r="AU150" s="254" t="s">
        <v>82</v>
      </c>
      <c r="AV150" s="14" t="s">
        <v>80</v>
      </c>
      <c r="AW150" s="14" t="s">
        <v>33</v>
      </c>
      <c r="AX150" s="14" t="s">
        <v>72</v>
      </c>
      <c r="AY150" s="254" t="s">
        <v>180</v>
      </c>
    </row>
    <row r="151" s="13" customFormat="1">
      <c r="A151" s="13"/>
      <c r="B151" s="233"/>
      <c r="C151" s="234"/>
      <c r="D151" s="235" t="s">
        <v>191</v>
      </c>
      <c r="E151" s="236" t="s">
        <v>19</v>
      </c>
      <c r="F151" s="237" t="s">
        <v>590</v>
      </c>
      <c r="G151" s="234"/>
      <c r="H151" s="238">
        <v>-19.408999999999999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191</v>
      </c>
      <c r="AU151" s="244" t="s">
        <v>82</v>
      </c>
      <c r="AV151" s="13" t="s">
        <v>82</v>
      </c>
      <c r="AW151" s="13" t="s">
        <v>33</v>
      </c>
      <c r="AX151" s="13" t="s">
        <v>72</v>
      </c>
      <c r="AY151" s="244" t="s">
        <v>180</v>
      </c>
    </row>
    <row r="152" s="15" customFormat="1">
      <c r="A152" s="15"/>
      <c r="B152" s="255"/>
      <c r="C152" s="256"/>
      <c r="D152" s="235" t="s">
        <v>191</v>
      </c>
      <c r="E152" s="257" t="s">
        <v>19</v>
      </c>
      <c r="F152" s="258" t="s">
        <v>327</v>
      </c>
      <c r="G152" s="256"/>
      <c r="H152" s="259">
        <v>757.59299999999996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191</v>
      </c>
      <c r="AU152" s="265" t="s">
        <v>82</v>
      </c>
      <c r="AV152" s="15" t="s">
        <v>187</v>
      </c>
      <c r="AW152" s="15" t="s">
        <v>33</v>
      </c>
      <c r="AX152" s="15" t="s">
        <v>80</v>
      </c>
      <c r="AY152" s="265" t="s">
        <v>180</v>
      </c>
    </row>
    <row r="153" s="2" customFormat="1" ht="24.15" customHeight="1">
      <c r="A153" s="40"/>
      <c r="B153" s="41"/>
      <c r="C153" s="215" t="s">
        <v>100</v>
      </c>
      <c r="D153" s="215" t="s">
        <v>182</v>
      </c>
      <c r="E153" s="216" t="s">
        <v>608</v>
      </c>
      <c r="F153" s="217" t="s">
        <v>609</v>
      </c>
      <c r="G153" s="218" t="s">
        <v>240</v>
      </c>
      <c r="H153" s="219">
        <v>24.277999999999999</v>
      </c>
      <c r="I153" s="220"/>
      <c r="J153" s="221">
        <f>ROUND(I153*H153,2)</f>
        <v>0</v>
      </c>
      <c r="K153" s="217" t="s">
        <v>186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187</v>
      </c>
      <c r="AT153" s="226" t="s">
        <v>182</v>
      </c>
      <c r="AU153" s="226" t="s">
        <v>82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187</v>
      </c>
      <c r="BM153" s="226" t="s">
        <v>610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611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82</v>
      </c>
    </row>
    <row r="155" s="14" customFormat="1">
      <c r="A155" s="14"/>
      <c r="B155" s="245"/>
      <c r="C155" s="246"/>
      <c r="D155" s="235" t="s">
        <v>191</v>
      </c>
      <c r="E155" s="247" t="s">
        <v>19</v>
      </c>
      <c r="F155" s="248" t="s">
        <v>612</v>
      </c>
      <c r="G155" s="246"/>
      <c r="H155" s="247" t="s">
        <v>19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191</v>
      </c>
      <c r="AU155" s="254" t="s">
        <v>82</v>
      </c>
      <c r="AV155" s="14" t="s">
        <v>80</v>
      </c>
      <c r="AW155" s="14" t="s">
        <v>33</v>
      </c>
      <c r="AX155" s="14" t="s">
        <v>72</v>
      </c>
      <c r="AY155" s="254" t="s">
        <v>180</v>
      </c>
    </row>
    <row r="156" s="13" customFormat="1">
      <c r="A156" s="13"/>
      <c r="B156" s="233"/>
      <c r="C156" s="234"/>
      <c r="D156" s="235" t="s">
        <v>191</v>
      </c>
      <c r="E156" s="236" t="s">
        <v>19</v>
      </c>
      <c r="F156" s="237" t="s">
        <v>613</v>
      </c>
      <c r="G156" s="234"/>
      <c r="H156" s="238">
        <v>24.277999999999999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191</v>
      </c>
      <c r="AU156" s="244" t="s">
        <v>82</v>
      </c>
      <c r="AV156" s="13" t="s">
        <v>82</v>
      </c>
      <c r="AW156" s="13" t="s">
        <v>33</v>
      </c>
      <c r="AX156" s="13" t="s">
        <v>80</v>
      </c>
      <c r="AY156" s="244" t="s">
        <v>180</v>
      </c>
    </row>
    <row r="157" s="2" customFormat="1" ht="24.15" customHeight="1">
      <c r="A157" s="40"/>
      <c r="B157" s="41"/>
      <c r="C157" s="215" t="s">
        <v>187</v>
      </c>
      <c r="D157" s="215" t="s">
        <v>182</v>
      </c>
      <c r="E157" s="216" t="s">
        <v>614</v>
      </c>
      <c r="F157" s="217" t="s">
        <v>615</v>
      </c>
      <c r="G157" s="218" t="s">
        <v>240</v>
      </c>
      <c r="H157" s="219">
        <v>24.277000000000001</v>
      </c>
      <c r="I157" s="220"/>
      <c r="J157" s="221">
        <f>ROUND(I157*H157,2)</f>
        <v>0</v>
      </c>
      <c r="K157" s="217" t="s">
        <v>186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616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617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14" customFormat="1">
      <c r="A159" s="14"/>
      <c r="B159" s="245"/>
      <c r="C159" s="246"/>
      <c r="D159" s="235" t="s">
        <v>191</v>
      </c>
      <c r="E159" s="247" t="s">
        <v>19</v>
      </c>
      <c r="F159" s="248" t="s">
        <v>618</v>
      </c>
      <c r="G159" s="246"/>
      <c r="H159" s="247" t="s">
        <v>19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191</v>
      </c>
      <c r="AU159" s="254" t="s">
        <v>82</v>
      </c>
      <c r="AV159" s="14" t="s">
        <v>80</v>
      </c>
      <c r="AW159" s="14" t="s">
        <v>33</v>
      </c>
      <c r="AX159" s="14" t="s">
        <v>72</v>
      </c>
      <c r="AY159" s="254" t="s">
        <v>180</v>
      </c>
    </row>
    <row r="160" s="13" customFormat="1">
      <c r="A160" s="13"/>
      <c r="B160" s="233"/>
      <c r="C160" s="234"/>
      <c r="D160" s="235" t="s">
        <v>191</v>
      </c>
      <c r="E160" s="236" t="s">
        <v>19</v>
      </c>
      <c r="F160" s="237" t="s">
        <v>619</v>
      </c>
      <c r="G160" s="234"/>
      <c r="H160" s="238">
        <v>2.4300000000000002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191</v>
      </c>
      <c r="AU160" s="244" t="s">
        <v>82</v>
      </c>
      <c r="AV160" s="13" t="s">
        <v>82</v>
      </c>
      <c r="AW160" s="13" t="s">
        <v>33</v>
      </c>
      <c r="AX160" s="13" t="s">
        <v>72</v>
      </c>
      <c r="AY160" s="244" t="s">
        <v>180</v>
      </c>
    </row>
    <row r="161" s="13" customFormat="1">
      <c r="A161" s="13"/>
      <c r="B161" s="233"/>
      <c r="C161" s="234"/>
      <c r="D161" s="235" t="s">
        <v>191</v>
      </c>
      <c r="E161" s="236" t="s">
        <v>19</v>
      </c>
      <c r="F161" s="237" t="s">
        <v>620</v>
      </c>
      <c r="G161" s="234"/>
      <c r="H161" s="238">
        <v>2.1160000000000001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191</v>
      </c>
      <c r="AU161" s="244" t="s">
        <v>82</v>
      </c>
      <c r="AV161" s="13" t="s">
        <v>82</v>
      </c>
      <c r="AW161" s="13" t="s">
        <v>33</v>
      </c>
      <c r="AX161" s="13" t="s">
        <v>72</v>
      </c>
      <c r="AY161" s="244" t="s">
        <v>180</v>
      </c>
    </row>
    <row r="162" s="13" customFormat="1">
      <c r="A162" s="13"/>
      <c r="B162" s="233"/>
      <c r="C162" s="234"/>
      <c r="D162" s="235" t="s">
        <v>191</v>
      </c>
      <c r="E162" s="236" t="s">
        <v>19</v>
      </c>
      <c r="F162" s="237" t="s">
        <v>621</v>
      </c>
      <c r="G162" s="234"/>
      <c r="H162" s="238">
        <v>0.495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191</v>
      </c>
      <c r="AU162" s="244" t="s">
        <v>82</v>
      </c>
      <c r="AV162" s="13" t="s">
        <v>82</v>
      </c>
      <c r="AW162" s="13" t="s">
        <v>33</v>
      </c>
      <c r="AX162" s="13" t="s">
        <v>72</v>
      </c>
      <c r="AY162" s="244" t="s">
        <v>180</v>
      </c>
    </row>
    <row r="163" s="14" customFormat="1">
      <c r="A163" s="14"/>
      <c r="B163" s="245"/>
      <c r="C163" s="246"/>
      <c r="D163" s="235" t="s">
        <v>191</v>
      </c>
      <c r="E163" s="247" t="s">
        <v>19</v>
      </c>
      <c r="F163" s="248" t="s">
        <v>622</v>
      </c>
      <c r="G163" s="246"/>
      <c r="H163" s="247" t="s">
        <v>19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191</v>
      </c>
      <c r="AU163" s="254" t="s">
        <v>82</v>
      </c>
      <c r="AV163" s="14" t="s">
        <v>80</v>
      </c>
      <c r="AW163" s="14" t="s">
        <v>33</v>
      </c>
      <c r="AX163" s="14" t="s">
        <v>72</v>
      </c>
      <c r="AY163" s="254" t="s">
        <v>180</v>
      </c>
    </row>
    <row r="164" s="13" customFormat="1">
      <c r="A164" s="13"/>
      <c r="B164" s="233"/>
      <c r="C164" s="234"/>
      <c r="D164" s="235" t="s">
        <v>191</v>
      </c>
      <c r="E164" s="236" t="s">
        <v>19</v>
      </c>
      <c r="F164" s="237" t="s">
        <v>623</v>
      </c>
      <c r="G164" s="234"/>
      <c r="H164" s="238">
        <v>1.839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191</v>
      </c>
      <c r="AU164" s="244" t="s">
        <v>82</v>
      </c>
      <c r="AV164" s="13" t="s">
        <v>82</v>
      </c>
      <c r="AW164" s="13" t="s">
        <v>33</v>
      </c>
      <c r="AX164" s="13" t="s">
        <v>72</v>
      </c>
      <c r="AY164" s="244" t="s">
        <v>180</v>
      </c>
    </row>
    <row r="165" s="13" customFormat="1">
      <c r="A165" s="13"/>
      <c r="B165" s="233"/>
      <c r="C165" s="234"/>
      <c r="D165" s="235" t="s">
        <v>191</v>
      </c>
      <c r="E165" s="236" t="s">
        <v>19</v>
      </c>
      <c r="F165" s="237" t="s">
        <v>624</v>
      </c>
      <c r="G165" s="234"/>
      <c r="H165" s="238">
        <v>4.6829999999999998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191</v>
      </c>
      <c r="AU165" s="244" t="s">
        <v>82</v>
      </c>
      <c r="AV165" s="13" t="s">
        <v>82</v>
      </c>
      <c r="AW165" s="13" t="s">
        <v>33</v>
      </c>
      <c r="AX165" s="13" t="s">
        <v>72</v>
      </c>
      <c r="AY165" s="244" t="s">
        <v>180</v>
      </c>
    </row>
    <row r="166" s="13" customFormat="1">
      <c r="A166" s="13"/>
      <c r="B166" s="233"/>
      <c r="C166" s="234"/>
      <c r="D166" s="235" t="s">
        <v>191</v>
      </c>
      <c r="E166" s="236" t="s">
        <v>19</v>
      </c>
      <c r="F166" s="237" t="s">
        <v>625</v>
      </c>
      <c r="G166" s="234"/>
      <c r="H166" s="238">
        <v>2.9420000000000002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191</v>
      </c>
      <c r="AU166" s="244" t="s">
        <v>82</v>
      </c>
      <c r="AV166" s="13" t="s">
        <v>82</v>
      </c>
      <c r="AW166" s="13" t="s">
        <v>33</v>
      </c>
      <c r="AX166" s="13" t="s">
        <v>72</v>
      </c>
      <c r="AY166" s="244" t="s">
        <v>180</v>
      </c>
    </row>
    <row r="167" s="13" customFormat="1">
      <c r="A167" s="13"/>
      <c r="B167" s="233"/>
      <c r="C167" s="234"/>
      <c r="D167" s="235" t="s">
        <v>191</v>
      </c>
      <c r="E167" s="236" t="s">
        <v>19</v>
      </c>
      <c r="F167" s="237" t="s">
        <v>626</v>
      </c>
      <c r="G167" s="234"/>
      <c r="H167" s="238">
        <v>5.3319999999999999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191</v>
      </c>
      <c r="AU167" s="244" t="s">
        <v>82</v>
      </c>
      <c r="AV167" s="13" t="s">
        <v>82</v>
      </c>
      <c r="AW167" s="13" t="s">
        <v>33</v>
      </c>
      <c r="AX167" s="13" t="s">
        <v>72</v>
      </c>
      <c r="AY167" s="244" t="s">
        <v>180</v>
      </c>
    </row>
    <row r="168" s="13" customFormat="1">
      <c r="A168" s="13"/>
      <c r="B168" s="233"/>
      <c r="C168" s="234"/>
      <c r="D168" s="235" t="s">
        <v>191</v>
      </c>
      <c r="E168" s="236" t="s">
        <v>19</v>
      </c>
      <c r="F168" s="237" t="s">
        <v>627</v>
      </c>
      <c r="G168" s="234"/>
      <c r="H168" s="238">
        <v>4.069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191</v>
      </c>
      <c r="AU168" s="244" t="s">
        <v>82</v>
      </c>
      <c r="AV168" s="13" t="s">
        <v>82</v>
      </c>
      <c r="AW168" s="13" t="s">
        <v>33</v>
      </c>
      <c r="AX168" s="13" t="s">
        <v>72</v>
      </c>
      <c r="AY168" s="244" t="s">
        <v>180</v>
      </c>
    </row>
    <row r="169" s="13" customFormat="1">
      <c r="A169" s="13"/>
      <c r="B169" s="233"/>
      <c r="C169" s="234"/>
      <c r="D169" s="235" t="s">
        <v>191</v>
      </c>
      <c r="E169" s="236" t="s">
        <v>19</v>
      </c>
      <c r="F169" s="237" t="s">
        <v>628</v>
      </c>
      <c r="G169" s="234"/>
      <c r="H169" s="238">
        <v>0.81999999999999995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191</v>
      </c>
      <c r="AU169" s="244" t="s">
        <v>82</v>
      </c>
      <c r="AV169" s="13" t="s">
        <v>82</v>
      </c>
      <c r="AW169" s="13" t="s">
        <v>33</v>
      </c>
      <c r="AX169" s="13" t="s">
        <v>72</v>
      </c>
      <c r="AY169" s="244" t="s">
        <v>180</v>
      </c>
    </row>
    <row r="170" s="13" customFormat="1">
      <c r="A170" s="13"/>
      <c r="B170" s="233"/>
      <c r="C170" s="234"/>
      <c r="D170" s="235" t="s">
        <v>191</v>
      </c>
      <c r="E170" s="236" t="s">
        <v>19</v>
      </c>
      <c r="F170" s="237" t="s">
        <v>629</v>
      </c>
      <c r="G170" s="234"/>
      <c r="H170" s="238">
        <v>1.847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191</v>
      </c>
      <c r="AU170" s="244" t="s">
        <v>82</v>
      </c>
      <c r="AV170" s="13" t="s">
        <v>82</v>
      </c>
      <c r="AW170" s="13" t="s">
        <v>33</v>
      </c>
      <c r="AX170" s="13" t="s">
        <v>72</v>
      </c>
      <c r="AY170" s="244" t="s">
        <v>180</v>
      </c>
    </row>
    <row r="171" s="13" customFormat="1">
      <c r="A171" s="13"/>
      <c r="B171" s="233"/>
      <c r="C171" s="234"/>
      <c r="D171" s="235" t="s">
        <v>191</v>
      </c>
      <c r="E171" s="236" t="s">
        <v>19</v>
      </c>
      <c r="F171" s="237" t="s">
        <v>630</v>
      </c>
      <c r="G171" s="234"/>
      <c r="H171" s="238">
        <v>5.2190000000000003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191</v>
      </c>
      <c r="AU171" s="244" t="s">
        <v>82</v>
      </c>
      <c r="AV171" s="13" t="s">
        <v>82</v>
      </c>
      <c r="AW171" s="13" t="s">
        <v>33</v>
      </c>
      <c r="AX171" s="13" t="s">
        <v>72</v>
      </c>
      <c r="AY171" s="244" t="s">
        <v>180</v>
      </c>
    </row>
    <row r="172" s="13" customFormat="1">
      <c r="A172" s="13"/>
      <c r="B172" s="233"/>
      <c r="C172" s="234"/>
      <c r="D172" s="235" t="s">
        <v>191</v>
      </c>
      <c r="E172" s="236" t="s">
        <v>19</v>
      </c>
      <c r="F172" s="237" t="s">
        <v>631</v>
      </c>
      <c r="G172" s="234"/>
      <c r="H172" s="238">
        <v>0.56699999999999995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191</v>
      </c>
      <c r="AU172" s="244" t="s">
        <v>82</v>
      </c>
      <c r="AV172" s="13" t="s">
        <v>82</v>
      </c>
      <c r="AW172" s="13" t="s">
        <v>33</v>
      </c>
      <c r="AX172" s="13" t="s">
        <v>72</v>
      </c>
      <c r="AY172" s="244" t="s">
        <v>180</v>
      </c>
    </row>
    <row r="173" s="13" customFormat="1">
      <c r="A173" s="13"/>
      <c r="B173" s="233"/>
      <c r="C173" s="234"/>
      <c r="D173" s="235" t="s">
        <v>191</v>
      </c>
      <c r="E173" s="236" t="s">
        <v>19</v>
      </c>
      <c r="F173" s="237" t="s">
        <v>632</v>
      </c>
      <c r="G173" s="234"/>
      <c r="H173" s="238">
        <v>4.3369999999999997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191</v>
      </c>
      <c r="AU173" s="244" t="s">
        <v>82</v>
      </c>
      <c r="AV173" s="13" t="s">
        <v>82</v>
      </c>
      <c r="AW173" s="13" t="s">
        <v>33</v>
      </c>
      <c r="AX173" s="13" t="s">
        <v>72</v>
      </c>
      <c r="AY173" s="244" t="s">
        <v>180</v>
      </c>
    </row>
    <row r="174" s="14" customFormat="1">
      <c r="A174" s="14"/>
      <c r="B174" s="245"/>
      <c r="C174" s="246"/>
      <c r="D174" s="235" t="s">
        <v>191</v>
      </c>
      <c r="E174" s="247" t="s">
        <v>19</v>
      </c>
      <c r="F174" s="248" t="s">
        <v>633</v>
      </c>
      <c r="G174" s="246"/>
      <c r="H174" s="247" t="s">
        <v>19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191</v>
      </c>
      <c r="AU174" s="254" t="s">
        <v>82</v>
      </c>
      <c r="AV174" s="14" t="s">
        <v>80</v>
      </c>
      <c r="AW174" s="14" t="s">
        <v>33</v>
      </c>
      <c r="AX174" s="14" t="s">
        <v>72</v>
      </c>
      <c r="AY174" s="254" t="s">
        <v>180</v>
      </c>
    </row>
    <row r="175" s="13" customFormat="1">
      <c r="A175" s="13"/>
      <c r="B175" s="233"/>
      <c r="C175" s="234"/>
      <c r="D175" s="235" t="s">
        <v>191</v>
      </c>
      <c r="E175" s="236" t="s">
        <v>19</v>
      </c>
      <c r="F175" s="237" t="s">
        <v>634</v>
      </c>
      <c r="G175" s="234"/>
      <c r="H175" s="238">
        <v>0.40100000000000002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191</v>
      </c>
      <c r="AU175" s="244" t="s">
        <v>82</v>
      </c>
      <c r="AV175" s="13" t="s">
        <v>82</v>
      </c>
      <c r="AW175" s="13" t="s">
        <v>33</v>
      </c>
      <c r="AX175" s="13" t="s">
        <v>72</v>
      </c>
      <c r="AY175" s="244" t="s">
        <v>180</v>
      </c>
    </row>
    <row r="176" s="13" customFormat="1">
      <c r="A176" s="13"/>
      <c r="B176" s="233"/>
      <c r="C176" s="234"/>
      <c r="D176" s="235" t="s">
        <v>191</v>
      </c>
      <c r="E176" s="236" t="s">
        <v>19</v>
      </c>
      <c r="F176" s="237" t="s">
        <v>635</v>
      </c>
      <c r="G176" s="234"/>
      <c r="H176" s="238">
        <v>0.25800000000000001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191</v>
      </c>
      <c r="AU176" s="244" t="s">
        <v>82</v>
      </c>
      <c r="AV176" s="13" t="s">
        <v>82</v>
      </c>
      <c r="AW176" s="13" t="s">
        <v>33</v>
      </c>
      <c r="AX176" s="13" t="s">
        <v>72</v>
      </c>
      <c r="AY176" s="244" t="s">
        <v>180</v>
      </c>
    </row>
    <row r="177" s="13" customFormat="1">
      <c r="A177" s="13"/>
      <c r="B177" s="233"/>
      <c r="C177" s="234"/>
      <c r="D177" s="235" t="s">
        <v>191</v>
      </c>
      <c r="E177" s="236" t="s">
        <v>19</v>
      </c>
      <c r="F177" s="237" t="s">
        <v>636</v>
      </c>
      <c r="G177" s="234"/>
      <c r="H177" s="238">
        <v>0.245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191</v>
      </c>
      <c r="AU177" s="244" t="s">
        <v>82</v>
      </c>
      <c r="AV177" s="13" t="s">
        <v>82</v>
      </c>
      <c r="AW177" s="13" t="s">
        <v>33</v>
      </c>
      <c r="AX177" s="13" t="s">
        <v>72</v>
      </c>
      <c r="AY177" s="244" t="s">
        <v>180</v>
      </c>
    </row>
    <row r="178" s="13" customFormat="1">
      <c r="A178" s="13"/>
      <c r="B178" s="233"/>
      <c r="C178" s="234"/>
      <c r="D178" s="235" t="s">
        <v>191</v>
      </c>
      <c r="E178" s="236" t="s">
        <v>19</v>
      </c>
      <c r="F178" s="237" t="s">
        <v>637</v>
      </c>
      <c r="G178" s="234"/>
      <c r="H178" s="238">
        <v>0.158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191</v>
      </c>
      <c r="AU178" s="244" t="s">
        <v>82</v>
      </c>
      <c r="AV178" s="13" t="s">
        <v>82</v>
      </c>
      <c r="AW178" s="13" t="s">
        <v>33</v>
      </c>
      <c r="AX178" s="13" t="s">
        <v>72</v>
      </c>
      <c r="AY178" s="244" t="s">
        <v>180</v>
      </c>
    </row>
    <row r="179" s="14" customFormat="1">
      <c r="A179" s="14"/>
      <c r="B179" s="245"/>
      <c r="C179" s="246"/>
      <c r="D179" s="235" t="s">
        <v>191</v>
      </c>
      <c r="E179" s="247" t="s">
        <v>19</v>
      </c>
      <c r="F179" s="248" t="s">
        <v>638</v>
      </c>
      <c r="G179" s="246"/>
      <c r="H179" s="247" t="s">
        <v>19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191</v>
      </c>
      <c r="AU179" s="254" t="s">
        <v>82</v>
      </c>
      <c r="AV179" s="14" t="s">
        <v>80</v>
      </c>
      <c r="AW179" s="14" t="s">
        <v>33</v>
      </c>
      <c r="AX179" s="14" t="s">
        <v>72</v>
      </c>
      <c r="AY179" s="254" t="s">
        <v>180</v>
      </c>
    </row>
    <row r="180" s="13" customFormat="1">
      <c r="A180" s="13"/>
      <c r="B180" s="233"/>
      <c r="C180" s="234"/>
      <c r="D180" s="235" t="s">
        <v>191</v>
      </c>
      <c r="E180" s="236" t="s">
        <v>19</v>
      </c>
      <c r="F180" s="237" t="s">
        <v>639</v>
      </c>
      <c r="G180" s="234"/>
      <c r="H180" s="238">
        <v>0.75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191</v>
      </c>
      <c r="AU180" s="244" t="s">
        <v>82</v>
      </c>
      <c r="AV180" s="13" t="s">
        <v>82</v>
      </c>
      <c r="AW180" s="13" t="s">
        <v>33</v>
      </c>
      <c r="AX180" s="13" t="s">
        <v>72</v>
      </c>
      <c r="AY180" s="244" t="s">
        <v>180</v>
      </c>
    </row>
    <row r="181" s="14" customFormat="1">
      <c r="A181" s="14"/>
      <c r="B181" s="245"/>
      <c r="C181" s="246"/>
      <c r="D181" s="235" t="s">
        <v>191</v>
      </c>
      <c r="E181" s="247" t="s">
        <v>19</v>
      </c>
      <c r="F181" s="248" t="s">
        <v>640</v>
      </c>
      <c r="G181" s="246"/>
      <c r="H181" s="247" t="s">
        <v>19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191</v>
      </c>
      <c r="AU181" s="254" t="s">
        <v>82</v>
      </c>
      <c r="AV181" s="14" t="s">
        <v>80</v>
      </c>
      <c r="AW181" s="14" t="s">
        <v>33</v>
      </c>
      <c r="AX181" s="14" t="s">
        <v>72</v>
      </c>
      <c r="AY181" s="254" t="s">
        <v>180</v>
      </c>
    </row>
    <row r="182" s="13" customFormat="1">
      <c r="A182" s="13"/>
      <c r="B182" s="233"/>
      <c r="C182" s="234"/>
      <c r="D182" s="235" t="s">
        <v>191</v>
      </c>
      <c r="E182" s="236" t="s">
        <v>19</v>
      </c>
      <c r="F182" s="237" t="s">
        <v>641</v>
      </c>
      <c r="G182" s="234"/>
      <c r="H182" s="238">
        <v>1.9790000000000001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191</v>
      </c>
      <c r="AU182" s="244" t="s">
        <v>82</v>
      </c>
      <c r="AV182" s="13" t="s">
        <v>82</v>
      </c>
      <c r="AW182" s="13" t="s">
        <v>33</v>
      </c>
      <c r="AX182" s="13" t="s">
        <v>72</v>
      </c>
      <c r="AY182" s="244" t="s">
        <v>180</v>
      </c>
    </row>
    <row r="183" s="14" customFormat="1">
      <c r="A183" s="14"/>
      <c r="B183" s="245"/>
      <c r="C183" s="246"/>
      <c r="D183" s="235" t="s">
        <v>191</v>
      </c>
      <c r="E183" s="247" t="s">
        <v>19</v>
      </c>
      <c r="F183" s="248" t="s">
        <v>642</v>
      </c>
      <c r="G183" s="246"/>
      <c r="H183" s="247" t="s">
        <v>19</v>
      </c>
      <c r="I183" s="249"/>
      <c r="J183" s="246"/>
      <c r="K183" s="246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191</v>
      </c>
      <c r="AU183" s="254" t="s">
        <v>82</v>
      </c>
      <c r="AV183" s="14" t="s">
        <v>80</v>
      </c>
      <c r="AW183" s="14" t="s">
        <v>33</v>
      </c>
      <c r="AX183" s="14" t="s">
        <v>72</v>
      </c>
      <c r="AY183" s="254" t="s">
        <v>180</v>
      </c>
    </row>
    <row r="184" s="13" customFormat="1">
      <c r="A184" s="13"/>
      <c r="B184" s="233"/>
      <c r="C184" s="234"/>
      <c r="D184" s="235" t="s">
        <v>191</v>
      </c>
      <c r="E184" s="236" t="s">
        <v>19</v>
      </c>
      <c r="F184" s="237" t="s">
        <v>643</v>
      </c>
      <c r="G184" s="234"/>
      <c r="H184" s="238">
        <v>2.6640000000000001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191</v>
      </c>
      <c r="AU184" s="244" t="s">
        <v>82</v>
      </c>
      <c r="AV184" s="13" t="s">
        <v>82</v>
      </c>
      <c r="AW184" s="13" t="s">
        <v>33</v>
      </c>
      <c r="AX184" s="13" t="s">
        <v>72</v>
      </c>
      <c r="AY184" s="244" t="s">
        <v>180</v>
      </c>
    </row>
    <row r="185" s="14" customFormat="1">
      <c r="A185" s="14"/>
      <c r="B185" s="245"/>
      <c r="C185" s="246"/>
      <c r="D185" s="235" t="s">
        <v>191</v>
      </c>
      <c r="E185" s="247" t="s">
        <v>19</v>
      </c>
      <c r="F185" s="248" t="s">
        <v>644</v>
      </c>
      <c r="G185" s="246"/>
      <c r="H185" s="247" t="s">
        <v>19</v>
      </c>
      <c r="I185" s="249"/>
      <c r="J185" s="246"/>
      <c r="K185" s="246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191</v>
      </c>
      <c r="AU185" s="254" t="s">
        <v>82</v>
      </c>
      <c r="AV185" s="14" t="s">
        <v>80</v>
      </c>
      <c r="AW185" s="14" t="s">
        <v>33</v>
      </c>
      <c r="AX185" s="14" t="s">
        <v>72</v>
      </c>
      <c r="AY185" s="254" t="s">
        <v>180</v>
      </c>
    </row>
    <row r="186" s="13" customFormat="1">
      <c r="A186" s="13"/>
      <c r="B186" s="233"/>
      <c r="C186" s="234"/>
      <c r="D186" s="235" t="s">
        <v>191</v>
      </c>
      <c r="E186" s="236" t="s">
        <v>19</v>
      </c>
      <c r="F186" s="237" t="s">
        <v>645</v>
      </c>
      <c r="G186" s="234"/>
      <c r="H186" s="238">
        <v>1.5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191</v>
      </c>
      <c r="AU186" s="244" t="s">
        <v>82</v>
      </c>
      <c r="AV186" s="13" t="s">
        <v>82</v>
      </c>
      <c r="AW186" s="13" t="s">
        <v>33</v>
      </c>
      <c r="AX186" s="13" t="s">
        <v>72</v>
      </c>
      <c r="AY186" s="244" t="s">
        <v>180</v>
      </c>
    </row>
    <row r="187" s="16" customFormat="1">
      <c r="A187" s="16"/>
      <c r="B187" s="266"/>
      <c r="C187" s="267"/>
      <c r="D187" s="235" t="s">
        <v>191</v>
      </c>
      <c r="E187" s="268" t="s">
        <v>19</v>
      </c>
      <c r="F187" s="269" t="s">
        <v>436</v>
      </c>
      <c r="G187" s="267"/>
      <c r="H187" s="270">
        <v>44.651000000000003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6" t="s">
        <v>191</v>
      </c>
      <c r="AU187" s="276" t="s">
        <v>82</v>
      </c>
      <c r="AV187" s="16" t="s">
        <v>100</v>
      </c>
      <c r="AW187" s="16" t="s">
        <v>33</v>
      </c>
      <c r="AX187" s="16" t="s">
        <v>72</v>
      </c>
      <c r="AY187" s="276" t="s">
        <v>180</v>
      </c>
    </row>
    <row r="188" s="14" customFormat="1">
      <c r="A188" s="14"/>
      <c r="B188" s="245"/>
      <c r="C188" s="246"/>
      <c r="D188" s="235" t="s">
        <v>191</v>
      </c>
      <c r="E188" s="247" t="s">
        <v>19</v>
      </c>
      <c r="F188" s="248" t="s">
        <v>646</v>
      </c>
      <c r="G188" s="246"/>
      <c r="H188" s="247" t="s">
        <v>19</v>
      </c>
      <c r="I188" s="249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191</v>
      </c>
      <c r="AU188" s="254" t="s">
        <v>82</v>
      </c>
      <c r="AV188" s="14" t="s">
        <v>80</v>
      </c>
      <c r="AW188" s="14" t="s">
        <v>33</v>
      </c>
      <c r="AX188" s="14" t="s">
        <v>72</v>
      </c>
      <c r="AY188" s="254" t="s">
        <v>180</v>
      </c>
    </row>
    <row r="189" s="13" customFormat="1">
      <c r="A189" s="13"/>
      <c r="B189" s="233"/>
      <c r="C189" s="234"/>
      <c r="D189" s="235" t="s">
        <v>191</v>
      </c>
      <c r="E189" s="236" t="s">
        <v>19</v>
      </c>
      <c r="F189" s="237" t="s">
        <v>647</v>
      </c>
      <c r="G189" s="234"/>
      <c r="H189" s="238">
        <v>3.9039999999999999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191</v>
      </c>
      <c r="AU189" s="244" t="s">
        <v>82</v>
      </c>
      <c r="AV189" s="13" t="s">
        <v>82</v>
      </c>
      <c r="AW189" s="13" t="s">
        <v>33</v>
      </c>
      <c r="AX189" s="13" t="s">
        <v>72</v>
      </c>
      <c r="AY189" s="244" t="s">
        <v>180</v>
      </c>
    </row>
    <row r="190" s="16" customFormat="1">
      <c r="A190" s="16"/>
      <c r="B190" s="266"/>
      <c r="C190" s="267"/>
      <c r="D190" s="235" t="s">
        <v>191</v>
      </c>
      <c r="E190" s="268" t="s">
        <v>19</v>
      </c>
      <c r="F190" s="269" t="s">
        <v>436</v>
      </c>
      <c r="G190" s="267"/>
      <c r="H190" s="270">
        <v>3.9039999999999999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6" t="s">
        <v>191</v>
      </c>
      <c r="AU190" s="276" t="s">
        <v>82</v>
      </c>
      <c r="AV190" s="16" t="s">
        <v>100</v>
      </c>
      <c r="AW190" s="16" t="s">
        <v>33</v>
      </c>
      <c r="AX190" s="16" t="s">
        <v>72</v>
      </c>
      <c r="AY190" s="276" t="s">
        <v>180</v>
      </c>
    </row>
    <row r="191" s="14" customFormat="1">
      <c r="A191" s="14"/>
      <c r="B191" s="245"/>
      <c r="C191" s="246"/>
      <c r="D191" s="235" t="s">
        <v>191</v>
      </c>
      <c r="E191" s="247" t="s">
        <v>19</v>
      </c>
      <c r="F191" s="248" t="s">
        <v>648</v>
      </c>
      <c r="G191" s="246"/>
      <c r="H191" s="247" t="s">
        <v>19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191</v>
      </c>
      <c r="AU191" s="254" t="s">
        <v>82</v>
      </c>
      <c r="AV191" s="14" t="s">
        <v>80</v>
      </c>
      <c r="AW191" s="14" t="s">
        <v>33</v>
      </c>
      <c r="AX191" s="14" t="s">
        <v>72</v>
      </c>
      <c r="AY191" s="254" t="s">
        <v>180</v>
      </c>
    </row>
    <row r="192" s="13" customFormat="1">
      <c r="A192" s="13"/>
      <c r="B192" s="233"/>
      <c r="C192" s="234"/>
      <c r="D192" s="235" t="s">
        <v>191</v>
      </c>
      <c r="E192" s="236" t="s">
        <v>19</v>
      </c>
      <c r="F192" s="237" t="s">
        <v>649</v>
      </c>
      <c r="G192" s="234"/>
      <c r="H192" s="238">
        <v>-24.277999999999999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191</v>
      </c>
      <c r="AU192" s="244" t="s">
        <v>82</v>
      </c>
      <c r="AV192" s="13" t="s">
        <v>82</v>
      </c>
      <c r="AW192" s="13" t="s">
        <v>33</v>
      </c>
      <c r="AX192" s="13" t="s">
        <v>72</v>
      </c>
      <c r="AY192" s="244" t="s">
        <v>180</v>
      </c>
    </row>
    <row r="193" s="15" customFormat="1">
      <c r="A193" s="15"/>
      <c r="B193" s="255"/>
      <c r="C193" s="256"/>
      <c r="D193" s="235" t="s">
        <v>191</v>
      </c>
      <c r="E193" s="257" t="s">
        <v>19</v>
      </c>
      <c r="F193" s="258" t="s">
        <v>327</v>
      </c>
      <c r="G193" s="256"/>
      <c r="H193" s="259">
        <v>24.277000000000001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191</v>
      </c>
      <c r="AU193" s="265" t="s">
        <v>82</v>
      </c>
      <c r="AV193" s="15" t="s">
        <v>187</v>
      </c>
      <c r="AW193" s="15" t="s">
        <v>33</v>
      </c>
      <c r="AX193" s="15" t="s">
        <v>80</v>
      </c>
      <c r="AY193" s="265" t="s">
        <v>180</v>
      </c>
    </row>
    <row r="194" s="2" customFormat="1" ht="24.15" customHeight="1">
      <c r="A194" s="40"/>
      <c r="B194" s="41"/>
      <c r="C194" s="215" t="s">
        <v>206</v>
      </c>
      <c r="D194" s="215" t="s">
        <v>182</v>
      </c>
      <c r="E194" s="216" t="s">
        <v>650</v>
      </c>
      <c r="F194" s="217" t="s">
        <v>651</v>
      </c>
      <c r="G194" s="218" t="s">
        <v>240</v>
      </c>
      <c r="H194" s="219">
        <v>38.133000000000003</v>
      </c>
      <c r="I194" s="220"/>
      <c r="J194" s="221">
        <f>ROUND(I194*H194,2)</f>
        <v>0</v>
      </c>
      <c r="K194" s="217" t="s">
        <v>186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187</v>
      </c>
      <c r="AT194" s="226" t="s">
        <v>182</v>
      </c>
      <c r="AU194" s="226" t="s">
        <v>82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187</v>
      </c>
      <c r="BM194" s="226" t="s">
        <v>652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653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82</v>
      </c>
    </row>
    <row r="196" s="14" customFormat="1">
      <c r="A196" s="14"/>
      <c r="B196" s="245"/>
      <c r="C196" s="246"/>
      <c r="D196" s="235" t="s">
        <v>191</v>
      </c>
      <c r="E196" s="247" t="s">
        <v>19</v>
      </c>
      <c r="F196" s="248" t="s">
        <v>654</v>
      </c>
      <c r="G196" s="246"/>
      <c r="H196" s="247" t="s">
        <v>19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191</v>
      </c>
      <c r="AU196" s="254" t="s">
        <v>82</v>
      </c>
      <c r="AV196" s="14" t="s">
        <v>80</v>
      </c>
      <c r="AW196" s="14" t="s">
        <v>33</v>
      </c>
      <c r="AX196" s="14" t="s">
        <v>72</v>
      </c>
      <c r="AY196" s="254" t="s">
        <v>180</v>
      </c>
    </row>
    <row r="197" s="13" customFormat="1">
      <c r="A197" s="13"/>
      <c r="B197" s="233"/>
      <c r="C197" s="234"/>
      <c r="D197" s="235" t="s">
        <v>191</v>
      </c>
      <c r="E197" s="236" t="s">
        <v>19</v>
      </c>
      <c r="F197" s="237" t="s">
        <v>655</v>
      </c>
      <c r="G197" s="234"/>
      <c r="H197" s="238">
        <v>14.4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191</v>
      </c>
      <c r="AU197" s="244" t="s">
        <v>82</v>
      </c>
      <c r="AV197" s="13" t="s">
        <v>82</v>
      </c>
      <c r="AW197" s="13" t="s">
        <v>33</v>
      </c>
      <c r="AX197" s="13" t="s">
        <v>72</v>
      </c>
      <c r="AY197" s="244" t="s">
        <v>180</v>
      </c>
    </row>
    <row r="198" s="13" customFormat="1">
      <c r="A198" s="13"/>
      <c r="B198" s="233"/>
      <c r="C198" s="234"/>
      <c r="D198" s="235" t="s">
        <v>191</v>
      </c>
      <c r="E198" s="236" t="s">
        <v>19</v>
      </c>
      <c r="F198" s="237" t="s">
        <v>656</v>
      </c>
      <c r="G198" s="234"/>
      <c r="H198" s="238">
        <v>3.2320000000000002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191</v>
      </c>
      <c r="AU198" s="244" t="s">
        <v>82</v>
      </c>
      <c r="AV198" s="13" t="s">
        <v>82</v>
      </c>
      <c r="AW198" s="13" t="s">
        <v>33</v>
      </c>
      <c r="AX198" s="13" t="s">
        <v>72</v>
      </c>
      <c r="AY198" s="244" t="s">
        <v>180</v>
      </c>
    </row>
    <row r="199" s="14" customFormat="1">
      <c r="A199" s="14"/>
      <c r="B199" s="245"/>
      <c r="C199" s="246"/>
      <c r="D199" s="235" t="s">
        <v>191</v>
      </c>
      <c r="E199" s="247" t="s">
        <v>19</v>
      </c>
      <c r="F199" s="248" t="s">
        <v>657</v>
      </c>
      <c r="G199" s="246"/>
      <c r="H199" s="247" t="s">
        <v>19</v>
      </c>
      <c r="I199" s="249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191</v>
      </c>
      <c r="AU199" s="254" t="s">
        <v>82</v>
      </c>
      <c r="AV199" s="14" t="s">
        <v>80</v>
      </c>
      <c r="AW199" s="14" t="s">
        <v>33</v>
      </c>
      <c r="AX199" s="14" t="s">
        <v>72</v>
      </c>
      <c r="AY199" s="254" t="s">
        <v>180</v>
      </c>
    </row>
    <row r="200" s="13" customFormat="1">
      <c r="A200" s="13"/>
      <c r="B200" s="233"/>
      <c r="C200" s="234"/>
      <c r="D200" s="235" t="s">
        <v>191</v>
      </c>
      <c r="E200" s="236" t="s">
        <v>19</v>
      </c>
      <c r="F200" s="237" t="s">
        <v>658</v>
      </c>
      <c r="G200" s="234"/>
      <c r="H200" s="238">
        <v>1.756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191</v>
      </c>
      <c r="AU200" s="244" t="s">
        <v>82</v>
      </c>
      <c r="AV200" s="13" t="s">
        <v>82</v>
      </c>
      <c r="AW200" s="13" t="s">
        <v>33</v>
      </c>
      <c r="AX200" s="13" t="s">
        <v>72</v>
      </c>
      <c r="AY200" s="244" t="s">
        <v>180</v>
      </c>
    </row>
    <row r="201" s="14" customFormat="1">
      <c r="A201" s="14"/>
      <c r="B201" s="245"/>
      <c r="C201" s="246"/>
      <c r="D201" s="235" t="s">
        <v>191</v>
      </c>
      <c r="E201" s="247" t="s">
        <v>19</v>
      </c>
      <c r="F201" s="248" t="s">
        <v>659</v>
      </c>
      <c r="G201" s="246"/>
      <c r="H201" s="247" t="s">
        <v>19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191</v>
      </c>
      <c r="AU201" s="254" t="s">
        <v>82</v>
      </c>
      <c r="AV201" s="14" t="s">
        <v>80</v>
      </c>
      <c r="AW201" s="14" t="s">
        <v>33</v>
      </c>
      <c r="AX201" s="14" t="s">
        <v>72</v>
      </c>
      <c r="AY201" s="254" t="s">
        <v>180</v>
      </c>
    </row>
    <row r="202" s="13" customFormat="1">
      <c r="A202" s="13"/>
      <c r="B202" s="233"/>
      <c r="C202" s="234"/>
      <c r="D202" s="235" t="s">
        <v>191</v>
      </c>
      <c r="E202" s="236" t="s">
        <v>19</v>
      </c>
      <c r="F202" s="237" t="s">
        <v>660</v>
      </c>
      <c r="G202" s="234"/>
      <c r="H202" s="238">
        <v>7.1200000000000001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191</v>
      </c>
      <c r="AU202" s="244" t="s">
        <v>82</v>
      </c>
      <c r="AV202" s="13" t="s">
        <v>82</v>
      </c>
      <c r="AW202" s="13" t="s">
        <v>33</v>
      </c>
      <c r="AX202" s="13" t="s">
        <v>72</v>
      </c>
      <c r="AY202" s="244" t="s">
        <v>180</v>
      </c>
    </row>
    <row r="203" s="13" customFormat="1">
      <c r="A203" s="13"/>
      <c r="B203" s="233"/>
      <c r="C203" s="234"/>
      <c r="D203" s="235" t="s">
        <v>191</v>
      </c>
      <c r="E203" s="236" t="s">
        <v>19</v>
      </c>
      <c r="F203" s="237" t="s">
        <v>661</v>
      </c>
      <c r="G203" s="234"/>
      <c r="H203" s="238">
        <v>0.93400000000000005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191</v>
      </c>
      <c r="AU203" s="244" t="s">
        <v>82</v>
      </c>
      <c r="AV203" s="13" t="s">
        <v>82</v>
      </c>
      <c r="AW203" s="13" t="s">
        <v>33</v>
      </c>
      <c r="AX203" s="13" t="s">
        <v>72</v>
      </c>
      <c r="AY203" s="244" t="s">
        <v>180</v>
      </c>
    </row>
    <row r="204" s="14" customFormat="1">
      <c r="A204" s="14"/>
      <c r="B204" s="245"/>
      <c r="C204" s="246"/>
      <c r="D204" s="235" t="s">
        <v>191</v>
      </c>
      <c r="E204" s="247" t="s">
        <v>19</v>
      </c>
      <c r="F204" s="248" t="s">
        <v>662</v>
      </c>
      <c r="G204" s="246"/>
      <c r="H204" s="247" t="s">
        <v>19</v>
      </c>
      <c r="I204" s="249"/>
      <c r="J204" s="246"/>
      <c r="K204" s="246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191</v>
      </c>
      <c r="AU204" s="254" t="s">
        <v>82</v>
      </c>
      <c r="AV204" s="14" t="s">
        <v>80</v>
      </c>
      <c r="AW204" s="14" t="s">
        <v>33</v>
      </c>
      <c r="AX204" s="14" t="s">
        <v>72</v>
      </c>
      <c r="AY204" s="254" t="s">
        <v>180</v>
      </c>
    </row>
    <row r="205" s="13" customFormat="1">
      <c r="A205" s="13"/>
      <c r="B205" s="233"/>
      <c r="C205" s="234"/>
      <c r="D205" s="235" t="s">
        <v>191</v>
      </c>
      <c r="E205" s="236" t="s">
        <v>19</v>
      </c>
      <c r="F205" s="237" t="s">
        <v>663</v>
      </c>
      <c r="G205" s="234"/>
      <c r="H205" s="238">
        <v>1.024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191</v>
      </c>
      <c r="AU205" s="244" t="s">
        <v>82</v>
      </c>
      <c r="AV205" s="13" t="s">
        <v>82</v>
      </c>
      <c r="AW205" s="13" t="s">
        <v>33</v>
      </c>
      <c r="AX205" s="13" t="s">
        <v>72</v>
      </c>
      <c r="AY205" s="244" t="s">
        <v>180</v>
      </c>
    </row>
    <row r="206" s="14" customFormat="1">
      <c r="A206" s="14"/>
      <c r="B206" s="245"/>
      <c r="C206" s="246"/>
      <c r="D206" s="235" t="s">
        <v>191</v>
      </c>
      <c r="E206" s="247" t="s">
        <v>19</v>
      </c>
      <c r="F206" s="248" t="s">
        <v>664</v>
      </c>
      <c r="G206" s="246"/>
      <c r="H206" s="247" t="s">
        <v>19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191</v>
      </c>
      <c r="AU206" s="254" t="s">
        <v>82</v>
      </c>
      <c r="AV206" s="14" t="s">
        <v>80</v>
      </c>
      <c r="AW206" s="14" t="s">
        <v>33</v>
      </c>
      <c r="AX206" s="14" t="s">
        <v>72</v>
      </c>
      <c r="AY206" s="254" t="s">
        <v>180</v>
      </c>
    </row>
    <row r="207" s="13" customFormat="1">
      <c r="A207" s="13"/>
      <c r="B207" s="233"/>
      <c r="C207" s="234"/>
      <c r="D207" s="235" t="s">
        <v>191</v>
      </c>
      <c r="E207" s="236" t="s">
        <v>19</v>
      </c>
      <c r="F207" s="237" t="s">
        <v>665</v>
      </c>
      <c r="G207" s="234"/>
      <c r="H207" s="238">
        <v>1.048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191</v>
      </c>
      <c r="AU207" s="244" t="s">
        <v>82</v>
      </c>
      <c r="AV207" s="13" t="s">
        <v>82</v>
      </c>
      <c r="AW207" s="13" t="s">
        <v>33</v>
      </c>
      <c r="AX207" s="13" t="s">
        <v>72</v>
      </c>
      <c r="AY207" s="244" t="s">
        <v>180</v>
      </c>
    </row>
    <row r="208" s="14" customFormat="1">
      <c r="A208" s="14"/>
      <c r="B208" s="245"/>
      <c r="C208" s="246"/>
      <c r="D208" s="235" t="s">
        <v>191</v>
      </c>
      <c r="E208" s="247" t="s">
        <v>19</v>
      </c>
      <c r="F208" s="248" t="s">
        <v>666</v>
      </c>
      <c r="G208" s="246"/>
      <c r="H208" s="247" t="s">
        <v>19</v>
      </c>
      <c r="I208" s="249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191</v>
      </c>
      <c r="AU208" s="254" t="s">
        <v>82</v>
      </c>
      <c r="AV208" s="14" t="s">
        <v>80</v>
      </c>
      <c r="AW208" s="14" t="s">
        <v>33</v>
      </c>
      <c r="AX208" s="14" t="s">
        <v>72</v>
      </c>
      <c r="AY208" s="254" t="s">
        <v>180</v>
      </c>
    </row>
    <row r="209" s="13" customFormat="1">
      <c r="A209" s="13"/>
      <c r="B209" s="233"/>
      <c r="C209" s="234"/>
      <c r="D209" s="235" t="s">
        <v>191</v>
      </c>
      <c r="E209" s="236" t="s">
        <v>19</v>
      </c>
      <c r="F209" s="237" t="s">
        <v>667</v>
      </c>
      <c r="G209" s="234"/>
      <c r="H209" s="238">
        <v>5.9039999999999999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191</v>
      </c>
      <c r="AU209" s="244" t="s">
        <v>82</v>
      </c>
      <c r="AV209" s="13" t="s">
        <v>82</v>
      </c>
      <c r="AW209" s="13" t="s">
        <v>33</v>
      </c>
      <c r="AX209" s="13" t="s">
        <v>72</v>
      </c>
      <c r="AY209" s="244" t="s">
        <v>180</v>
      </c>
    </row>
    <row r="210" s="13" customFormat="1">
      <c r="A210" s="13"/>
      <c r="B210" s="233"/>
      <c r="C210" s="234"/>
      <c r="D210" s="235" t="s">
        <v>191</v>
      </c>
      <c r="E210" s="236" t="s">
        <v>19</v>
      </c>
      <c r="F210" s="237" t="s">
        <v>668</v>
      </c>
      <c r="G210" s="234"/>
      <c r="H210" s="238">
        <v>0.42899999999999999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191</v>
      </c>
      <c r="AU210" s="244" t="s">
        <v>82</v>
      </c>
      <c r="AV210" s="13" t="s">
        <v>82</v>
      </c>
      <c r="AW210" s="13" t="s">
        <v>33</v>
      </c>
      <c r="AX210" s="13" t="s">
        <v>72</v>
      </c>
      <c r="AY210" s="244" t="s">
        <v>180</v>
      </c>
    </row>
    <row r="211" s="14" customFormat="1">
      <c r="A211" s="14"/>
      <c r="B211" s="245"/>
      <c r="C211" s="246"/>
      <c r="D211" s="235" t="s">
        <v>191</v>
      </c>
      <c r="E211" s="247" t="s">
        <v>19</v>
      </c>
      <c r="F211" s="248" t="s">
        <v>664</v>
      </c>
      <c r="G211" s="246"/>
      <c r="H211" s="247" t="s">
        <v>19</v>
      </c>
      <c r="I211" s="249"/>
      <c r="J211" s="246"/>
      <c r="K211" s="246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191</v>
      </c>
      <c r="AU211" s="254" t="s">
        <v>82</v>
      </c>
      <c r="AV211" s="14" t="s">
        <v>80</v>
      </c>
      <c r="AW211" s="14" t="s">
        <v>33</v>
      </c>
      <c r="AX211" s="14" t="s">
        <v>72</v>
      </c>
      <c r="AY211" s="254" t="s">
        <v>180</v>
      </c>
    </row>
    <row r="212" s="13" customFormat="1">
      <c r="A212" s="13"/>
      <c r="B212" s="233"/>
      <c r="C212" s="234"/>
      <c r="D212" s="235" t="s">
        <v>191</v>
      </c>
      <c r="E212" s="236" t="s">
        <v>19</v>
      </c>
      <c r="F212" s="237" t="s">
        <v>669</v>
      </c>
      <c r="G212" s="234"/>
      <c r="H212" s="238">
        <v>0.20499999999999999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191</v>
      </c>
      <c r="AU212" s="244" t="s">
        <v>82</v>
      </c>
      <c r="AV212" s="13" t="s">
        <v>82</v>
      </c>
      <c r="AW212" s="13" t="s">
        <v>33</v>
      </c>
      <c r="AX212" s="13" t="s">
        <v>72</v>
      </c>
      <c r="AY212" s="244" t="s">
        <v>180</v>
      </c>
    </row>
    <row r="213" s="13" customFormat="1">
      <c r="A213" s="13"/>
      <c r="B213" s="233"/>
      <c r="C213" s="234"/>
      <c r="D213" s="235" t="s">
        <v>191</v>
      </c>
      <c r="E213" s="236" t="s">
        <v>19</v>
      </c>
      <c r="F213" s="237" t="s">
        <v>670</v>
      </c>
      <c r="G213" s="234"/>
      <c r="H213" s="238">
        <v>0.60199999999999998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191</v>
      </c>
      <c r="AU213" s="244" t="s">
        <v>82</v>
      </c>
      <c r="AV213" s="13" t="s">
        <v>82</v>
      </c>
      <c r="AW213" s="13" t="s">
        <v>33</v>
      </c>
      <c r="AX213" s="13" t="s">
        <v>72</v>
      </c>
      <c r="AY213" s="244" t="s">
        <v>180</v>
      </c>
    </row>
    <row r="214" s="13" customFormat="1">
      <c r="A214" s="13"/>
      <c r="B214" s="233"/>
      <c r="C214" s="234"/>
      <c r="D214" s="235" t="s">
        <v>191</v>
      </c>
      <c r="E214" s="236" t="s">
        <v>19</v>
      </c>
      <c r="F214" s="237" t="s">
        <v>671</v>
      </c>
      <c r="G214" s="234"/>
      <c r="H214" s="238">
        <v>1.0009999999999999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191</v>
      </c>
      <c r="AU214" s="244" t="s">
        <v>82</v>
      </c>
      <c r="AV214" s="13" t="s">
        <v>82</v>
      </c>
      <c r="AW214" s="13" t="s">
        <v>33</v>
      </c>
      <c r="AX214" s="13" t="s">
        <v>72</v>
      </c>
      <c r="AY214" s="244" t="s">
        <v>180</v>
      </c>
    </row>
    <row r="215" s="13" customFormat="1">
      <c r="A215" s="13"/>
      <c r="B215" s="233"/>
      <c r="C215" s="234"/>
      <c r="D215" s="235" t="s">
        <v>191</v>
      </c>
      <c r="E215" s="236" t="s">
        <v>19</v>
      </c>
      <c r="F215" s="237" t="s">
        <v>672</v>
      </c>
      <c r="G215" s="234"/>
      <c r="H215" s="238">
        <v>0.47799999999999998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191</v>
      </c>
      <c r="AU215" s="244" t="s">
        <v>82</v>
      </c>
      <c r="AV215" s="13" t="s">
        <v>82</v>
      </c>
      <c r="AW215" s="13" t="s">
        <v>33</v>
      </c>
      <c r="AX215" s="13" t="s">
        <v>72</v>
      </c>
      <c r="AY215" s="244" t="s">
        <v>180</v>
      </c>
    </row>
    <row r="216" s="16" customFormat="1">
      <c r="A216" s="16"/>
      <c r="B216" s="266"/>
      <c r="C216" s="267"/>
      <c r="D216" s="235" t="s">
        <v>191</v>
      </c>
      <c r="E216" s="268" t="s">
        <v>19</v>
      </c>
      <c r="F216" s="269" t="s">
        <v>436</v>
      </c>
      <c r="G216" s="267"/>
      <c r="H216" s="270">
        <v>38.133000000000003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6" t="s">
        <v>191</v>
      </c>
      <c r="AU216" s="276" t="s">
        <v>82</v>
      </c>
      <c r="AV216" s="16" t="s">
        <v>100</v>
      </c>
      <c r="AW216" s="16" t="s">
        <v>33</v>
      </c>
      <c r="AX216" s="16" t="s">
        <v>72</v>
      </c>
      <c r="AY216" s="276" t="s">
        <v>180</v>
      </c>
    </row>
    <row r="217" s="15" customFormat="1">
      <c r="A217" s="15"/>
      <c r="B217" s="255"/>
      <c r="C217" s="256"/>
      <c r="D217" s="235" t="s">
        <v>191</v>
      </c>
      <c r="E217" s="257" t="s">
        <v>19</v>
      </c>
      <c r="F217" s="258" t="s">
        <v>327</v>
      </c>
      <c r="G217" s="256"/>
      <c r="H217" s="259">
        <v>38.133000000000003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191</v>
      </c>
      <c r="AU217" s="265" t="s">
        <v>82</v>
      </c>
      <c r="AV217" s="15" t="s">
        <v>187</v>
      </c>
      <c r="AW217" s="15" t="s">
        <v>33</v>
      </c>
      <c r="AX217" s="15" t="s">
        <v>80</v>
      </c>
      <c r="AY217" s="265" t="s">
        <v>180</v>
      </c>
    </row>
    <row r="218" s="2" customFormat="1" ht="33" customHeight="1">
      <c r="A218" s="40"/>
      <c r="B218" s="41"/>
      <c r="C218" s="215" t="s">
        <v>211</v>
      </c>
      <c r="D218" s="215" t="s">
        <v>182</v>
      </c>
      <c r="E218" s="216" t="s">
        <v>673</v>
      </c>
      <c r="F218" s="217" t="s">
        <v>674</v>
      </c>
      <c r="G218" s="218" t="s">
        <v>240</v>
      </c>
      <c r="H218" s="219">
        <v>27.172000000000001</v>
      </c>
      <c r="I218" s="220"/>
      <c r="J218" s="221">
        <f>ROUND(I218*H218,2)</f>
        <v>0</v>
      </c>
      <c r="K218" s="217" t="s">
        <v>186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187</v>
      </c>
      <c r="AT218" s="226" t="s">
        <v>182</v>
      </c>
      <c r="AU218" s="226" t="s">
        <v>82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187</v>
      </c>
      <c r="BM218" s="226" t="s">
        <v>675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676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82</v>
      </c>
    </row>
    <row r="220" s="14" customFormat="1">
      <c r="A220" s="14"/>
      <c r="B220" s="245"/>
      <c r="C220" s="246"/>
      <c r="D220" s="235" t="s">
        <v>191</v>
      </c>
      <c r="E220" s="247" t="s">
        <v>19</v>
      </c>
      <c r="F220" s="248" t="s">
        <v>677</v>
      </c>
      <c r="G220" s="246"/>
      <c r="H220" s="247" t="s">
        <v>19</v>
      </c>
      <c r="I220" s="249"/>
      <c r="J220" s="246"/>
      <c r="K220" s="246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191</v>
      </c>
      <c r="AU220" s="254" t="s">
        <v>82</v>
      </c>
      <c r="AV220" s="14" t="s">
        <v>80</v>
      </c>
      <c r="AW220" s="14" t="s">
        <v>33</v>
      </c>
      <c r="AX220" s="14" t="s">
        <v>72</v>
      </c>
      <c r="AY220" s="254" t="s">
        <v>180</v>
      </c>
    </row>
    <row r="221" s="14" customFormat="1">
      <c r="A221" s="14"/>
      <c r="B221" s="245"/>
      <c r="C221" s="246"/>
      <c r="D221" s="235" t="s">
        <v>191</v>
      </c>
      <c r="E221" s="247" t="s">
        <v>19</v>
      </c>
      <c r="F221" s="248" t="s">
        <v>678</v>
      </c>
      <c r="G221" s="246"/>
      <c r="H221" s="247" t="s">
        <v>19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191</v>
      </c>
      <c r="AU221" s="254" t="s">
        <v>82</v>
      </c>
      <c r="AV221" s="14" t="s">
        <v>80</v>
      </c>
      <c r="AW221" s="14" t="s">
        <v>33</v>
      </c>
      <c r="AX221" s="14" t="s">
        <v>72</v>
      </c>
      <c r="AY221" s="254" t="s">
        <v>180</v>
      </c>
    </row>
    <row r="222" s="14" customFormat="1">
      <c r="A222" s="14"/>
      <c r="B222" s="245"/>
      <c r="C222" s="246"/>
      <c r="D222" s="235" t="s">
        <v>191</v>
      </c>
      <c r="E222" s="247" t="s">
        <v>19</v>
      </c>
      <c r="F222" s="248" t="s">
        <v>679</v>
      </c>
      <c r="G222" s="246"/>
      <c r="H222" s="247" t="s">
        <v>19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191</v>
      </c>
      <c r="AU222" s="254" t="s">
        <v>82</v>
      </c>
      <c r="AV222" s="14" t="s">
        <v>80</v>
      </c>
      <c r="AW222" s="14" t="s">
        <v>33</v>
      </c>
      <c r="AX222" s="14" t="s">
        <v>72</v>
      </c>
      <c r="AY222" s="254" t="s">
        <v>180</v>
      </c>
    </row>
    <row r="223" s="14" customFormat="1">
      <c r="A223" s="14"/>
      <c r="B223" s="245"/>
      <c r="C223" s="246"/>
      <c r="D223" s="235" t="s">
        <v>191</v>
      </c>
      <c r="E223" s="247" t="s">
        <v>19</v>
      </c>
      <c r="F223" s="248" t="s">
        <v>680</v>
      </c>
      <c r="G223" s="246"/>
      <c r="H223" s="247" t="s">
        <v>19</v>
      </c>
      <c r="I223" s="249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191</v>
      </c>
      <c r="AU223" s="254" t="s">
        <v>82</v>
      </c>
      <c r="AV223" s="14" t="s">
        <v>80</v>
      </c>
      <c r="AW223" s="14" t="s">
        <v>33</v>
      </c>
      <c r="AX223" s="14" t="s">
        <v>72</v>
      </c>
      <c r="AY223" s="254" t="s">
        <v>180</v>
      </c>
    </row>
    <row r="224" s="13" customFormat="1">
      <c r="A224" s="13"/>
      <c r="B224" s="233"/>
      <c r="C224" s="234"/>
      <c r="D224" s="235" t="s">
        <v>191</v>
      </c>
      <c r="E224" s="236" t="s">
        <v>19</v>
      </c>
      <c r="F224" s="237" t="s">
        <v>681</v>
      </c>
      <c r="G224" s="234"/>
      <c r="H224" s="238">
        <v>17.513999999999999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191</v>
      </c>
      <c r="AU224" s="244" t="s">
        <v>82</v>
      </c>
      <c r="AV224" s="13" t="s">
        <v>82</v>
      </c>
      <c r="AW224" s="13" t="s">
        <v>33</v>
      </c>
      <c r="AX224" s="13" t="s">
        <v>72</v>
      </c>
      <c r="AY224" s="244" t="s">
        <v>180</v>
      </c>
    </row>
    <row r="225" s="13" customFormat="1">
      <c r="A225" s="13"/>
      <c r="B225" s="233"/>
      <c r="C225" s="234"/>
      <c r="D225" s="235" t="s">
        <v>191</v>
      </c>
      <c r="E225" s="236" t="s">
        <v>19</v>
      </c>
      <c r="F225" s="237" t="s">
        <v>682</v>
      </c>
      <c r="G225" s="234"/>
      <c r="H225" s="238">
        <v>9.6579999999999995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191</v>
      </c>
      <c r="AU225" s="244" t="s">
        <v>82</v>
      </c>
      <c r="AV225" s="13" t="s">
        <v>82</v>
      </c>
      <c r="AW225" s="13" t="s">
        <v>33</v>
      </c>
      <c r="AX225" s="13" t="s">
        <v>72</v>
      </c>
      <c r="AY225" s="244" t="s">
        <v>180</v>
      </c>
    </row>
    <row r="226" s="15" customFormat="1">
      <c r="A226" s="15"/>
      <c r="B226" s="255"/>
      <c r="C226" s="256"/>
      <c r="D226" s="235" t="s">
        <v>191</v>
      </c>
      <c r="E226" s="257" t="s">
        <v>19</v>
      </c>
      <c r="F226" s="258" t="s">
        <v>327</v>
      </c>
      <c r="G226" s="256"/>
      <c r="H226" s="259">
        <v>27.172000000000001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191</v>
      </c>
      <c r="AU226" s="265" t="s">
        <v>82</v>
      </c>
      <c r="AV226" s="15" t="s">
        <v>187</v>
      </c>
      <c r="AW226" s="15" t="s">
        <v>33</v>
      </c>
      <c r="AX226" s="15" t="s">
        <v>80</v>
      </c>
      <c r="AY226" s="265" t="s">
        <v>180</v>
      </c>
    </row>
    <row r="227" s="2" customFormat="1" ht="33" customHeight="1">
      <c r="A227" s="40"/>
      <c r="B227" s="41"/>
      <c r="C227" s="215" t="s">
        <v>217</v>
      </c>
      <c r="D227" s="215" t="s">
        <v>182</v>
      </c>
      <c r="E227" s="216" t="s">
        <v>683</v>
      </c>
      <c r="F227" s="217" t="s">
        <v>684</v>
      </c>
      <c r="G227" s="218" t="s">
        <v>240</v>
      </c>
      <c r="H227" s="219">
        <v>11.645</v>
      </c>
      <c r="I227" s="220"/>
      <c r="J227" s="221">
        <f>ROUND(I227*H227,2)</f>
        <v>0</v>
      </c>
      <c r="K227" s="217" t="s">
        <v>186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187</v>
      </c>
      <c r="AT227" s="226" t="s">
        <v>182</v>
      </c>
      <c r="AU227" s="226" t="s">
        <v>82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187</v>
      </c>
      <c r="BM227" s="226" t="s">
        <v>685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686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82</v>
      </c>
    </row>
    <row r="229" s="14" customFormat="1">
      <c r="A229" s="14"/>
      <c r="B229" s="245"/>
      <c r="C229" s="246"/>
      <c r="D229" s="235" t="s">
        <v>191</v>
      </c>
      <c r="E229" s="247" t="s">
        <v>19</v>
      </c>
      <c r="F229" s="248" t="s">
        <v>677</v>
      </c>
      <c r="G229" s="246"/>
      <c r="H229" s="247" t="s">
        <v>19</v>
      </c>
      <c r="I229" s="249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191</v>
      </c>
      <c r="AU229" s="254" t="s">
        <v>82</v>
      </c>
      <c r="AV229" s="14" t="s">
        <v>80</v>
      </c>
      <c r="AW229" s="14" t="s">
        <v>33</v>
      </c>
      <c r="AX229" s="14" t="s">
        <v>72</v>
      </c>
      <c r="AY229" s="254" t="s">
        <v>180</v>
      </c>
    </row>
    <row r="230" s="14" customFormat="1">
      <c r="A230" s="14"/>
      <c r="B230" s="245"/>
      <c r="C230" s="246"/>
      <c r="D230" s="235" t="s">
        <v>191</v>
      </c>
      <c r="E230" s="247" t="s">
        <v>19</v>
      </c>
      <c r="F230" s="248" t="s">
        <v>678</v>
      </c>
      <c r="G230" s="246"/>
      <c r="H230" s="247" t="s">
        <v>19</v>
      </c>
      <c r="I230" s="249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191</v>
      </c>
      <c r="AU230" s="254" t="s">
        <v>82</v>
      </c>
      <c r="AV230" s="14" t="s">
        <v>80</v>
      </c>
      <c r="AW230" s="14" t="s">
        <v>33</v>
      </c>
      <c r="AX230" s="14" t="s">
        <v>72</v>
      </c>
      <c r="AY230" s="254" t="s">
        <v>180</v>
      </c>
    </row>
    <row r="231" s="14" customFormat="1">
      <c r="A231" s="14"/>
      <c r="B231" s="245"/>
      <c r="C231" s="246"/>
      <c r="D231" s="235" t="s">
        <v>191</v>
      </c>
      <c r="E231" s="247" t="s">
        <v>19</v>
      </c>
      <c r="F231" s="248" t="s">
        <v>679</v>
      </c>
      <c r="G231" s="246"/>
      <c r="H231" s="247" t="s">
        <v>19</v>
      </c>
      <c r="I231" s="249"/>
      <c r="J231" s="246"/>
      <c r="K231" s="246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191</v>
      </c>
      <c r="AU231" s="254" t="s">
        <v>82</v>
      </c>
      <c r="AV231" s="14" t="s">
        <v>80</v>
      </c>
      <c r="AW231" s="14" t="s">
        <v>33</v>
      </c>
      <c r="AX231" s="14" t="s">
        <v>72</v>
      </c>
      <c r="AY231" s="254" t="s">
        <v>180</v>
      </c>
    </row>
    <row r="232" s="14" customFormat="1">
      <c r="A232" s="14"/>
      <c r="B232" s="245"/>
      <c r="C232" s="246"/>
      <c r="D232" s="235" t="s">
        <v>191</v>
      </c>
      <c r="E232" s="247" t="s">
        <v>19</v>
      </c>
      <c r="F232" s="248" t="s">
        <v>687</v>
      </c>
      <c r="G232" s="246"/>
      <c r="H232" s="247" t="s">
        <v>19</v>
      </c>
      <c r="I232" s="249"/>
      <c r="J232" s="246"/>
      <c r="K232" s="246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191</v>
      </c>
      <c r="AU232" s="254" t="s">
        <v>82</v>
      </c>
      <c r="AV232" s="14" t="s">
        <v>80</v>
      </c>
      <c r="AW232" s="14" t="s">
        <v>33</v>
      </c>
      <c r="AX232" s="14" t="s">
        <v>72</v>
      </c>
      <c r="AY232" s="254" t="s">
        <v>180</v>
      </c>
    </row>
    <row r="233" s="13" customFormat="1">
      <c r="A233" s="13"/>
      <c r="B233" s="233"/>
      <c r="C233" s="234"/>
      <c r="D233" s="235" t="s">
        <v>191</v>
      </c>
      <c r="E233" s="236" t="s">
        <v>19</v>
      </c>
      <c r="F233" s="237" t="s">
        <v>688</v>
      </c>
      <c r="G233" s="234"/>
      <c r="H233" s="238">
        <v>7.5060000000000002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191</v>
      </c>
      <c r="AU233" s="244" t="s">
        <v>82</v>
      </c>
      <c r="AV233" s="13" t="s">
        <v>82</v>
      </c>
      <c r="AW233" s="13" t="s">
        <v>33</v>
      </c>
      <c r="AX233" s="13" t="s">
        <v>72</v>
      </c>
      <c r="AY233" s="244" t="s">
        <v>180</v>
      </c>
    </row>
    <row r="234" s="13" customFormat="1">
      <c r="A234" s="13"/>
      <c r="B234" s="233"/>
      <c r="C234" s="234"/>
      <c r="D234" s="235" t="s">
        <v>191</v>
      </c>
      <c r="E234" s="236" t="s">
        <v>19</v>
      </c>
      <c r="F234" s="237" t="s">
        <v>689</v>
      </c>
      <c r="G234" s="234"/>
      <c r="H234" s="238">
        <v>4.1390000000000002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191</v>
      </c>
      <c r="AU234" s="244" t="s">
        <v>82</v>
      </c>
      <c r="AV234" s="13" t="s">
        <v>82</v>
      </c>
      <c r="AW234" s="13" t="s">
        <v>33</v>
      </c>
      <c r="AX234" s="13" t="s">
        <v>72</v>
      </c>
      <c r="AY234" s="244" t="s">
        <v>180</v>
      </c>
    </row>
    <row r="235" s="15" customFormat="1">
      <c r="A235" s="15"/>
      <c r="B235" s="255"/>
      <c r="C235" s="256"/>
      <c r="D235" s="235" t="s">
        <v>191</v>
      </c>
      <c r="E235" s="257" t="s">
        <v>19</v>
      </c>
      <c r="F235" s="258" t="s">
        <v>327</v>
      </c>
      <c r="G235" s="256"/>
      <c r="H235" s="259">
        <v>11.645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191</v>
      </c>
      <c r="AU235" s="265" t="s">
        <v>82</v>
      </c>
      <c r="AV235" s="15" t="s">
        <v>187</v>
      </c>
      <c r="AW235" s="15" t="s">
        <v>33</v>
      </c>
      <c r="AX235" s="15" t="s">
        <v>80</v>
      </c>
      <c r="AY235" s="265" t="s">
        <v>180</v>
      </c>
    </row>
    <row r="236" s="2" customFormat="1" ht="24.15" customHeight="1">
      <c r="A236" s="40"/>
      <c r="B236" s="41"/>
      <c r="C236" s="215" t="s">
        <v>224</v>
      </c>
      <c r="D236" s="215" t="s">
        <v>182</v>
      </c>
      <c r="E236" s="216" t="s">
        <v>690</v>
      </c>
      <c r="F236" s="217" t="s">
        <v>691</v>
      </c>
      <c r="G236" s="218" t="s">
        <v>227</v>
      </c>
      <c r="H236" s="219">
        <v>261</v>
      </c>
      <c r="I236" s="220"/>
      <c r="J236" s="221">
        <f>ROUND(I236*H236,2)</f>
        <v>0</v>
      </c>
      <c r="K236" s="217" t="s">
        <v>186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0.00088000000000000003</v>
      </c>
      <c r="R236" s="224">
        <f>Q236*H236</f>
        <v>0.22968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187</v>
      </c>
      <c r="AT236" s="226" t="s">
        <v>182</v>
      </c>
      <c r="AU236" s="226" t="s">
        <v>82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187</v>
      </c>
      <c r="BM236" s="226" t="s">
        <v>692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693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82</v>
      </c>
    </row>
    <row r="238" s="14" customFormat="1">
      <c r="A238" s="14"/>
      <c r="B238" s="245"/>
      <c r="C238" s="246"/>
      <c r="D238" s="235" t="s">
        <v>191</v>
      </c>
      <c r="E238" s="247" t="s">
        <v>19</v>
      </c>
      <c r="F238" s="248" t="s">
        <v>694</v>
      </c>
      <c r="G238" s="246"/>
      <c r="H238" s="247" t="s">
        <v>19</v>
      </c>
      <c r="I238" s="249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191</v>
      </c>
      <c r="AU238" s="254" t="s">
        <v>82</v>
      </c>
      <c r="AV238" s="14" t="s">
        <v>80</v>
      </c>
      <c r="AW238" s="14" t="s">
        <v>33</v>
      </c>
      <c r="AX238" s="14" t="s">
        <v>72</v>
      </c>
      <c r="AY238" s="254" t="s">
        <v>180</v>
      </c>
    </row>
    <row r="239" s="13" customFormat="1">
      <c r="A239" s="13"/>
      <c r="B239" s="233"/>
      <c r="C239" s="234"/>
      <c r="D239" s="235" t="s">
        <v>191</v>
      </c>
      <c r="E239" s="236" t="s">
        <v>19</v>
      </c>
      <c r="F239" s="237" t="s">
        <v>695</v>
      </c>
      <c r="G239" s="234"/>
      <c r="H239" s="238">
        <v>261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191</v>
      </c>
      <c r="AU239" s="244" t="s">
        <v>82</v>
      </c>
      <c r="AV239" s="13" t="s">
        <v>82</v>
      </c>
      <c r="AW239" s="13" t="s">
        <v>33</v>
      </c>
      <c r="AX239" s="13" t="s">
        <v>80</v>
      </c>
      <c r="AY239" s="244" t="s">
        <v>180</v>
      </c>
    </row>
    <row r="240" s="2" customFormat="1" ht="24.15" customHeight="1">
      <c r="A240" s="40"/>
      <c r="B240" s="41"/>
      <c r="C240" s="215" t="s">
        <v>231</v>
      </c>
      <c r="D240" s="215" t="s">
        <v>182</v>
      </c>
      <c r="E240" s="216" t="s">
        <v>696</v>
      </c>
      <c r="F240" s="217" t="s">
        <v>697</v>
      </c>
      <c r="G240" s="218" t="s">
        <v>227</v>
      </c>
      <c r="H240" s="219">
        <v>32</v>
      </c>
      <c r="I240" s="220"/>
      <c r="J240" s="221">
        <f>ROUND(I240*H240,2)</f>
        <v>0</v>
      </c>
      <c r="K240" s="217" t="s">
        <v>186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0.0010200000000000001</v>
      </c>
      <c r="R240" s="224">
        <f>Q240*H240</f>
        <v>0.032640000000000002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187</v>
      </c>
      <c r="AT240" s="226" t="s">
        <v>182</v>
      </c>
      <c r="AU240" s="226" t="s">
        <v>82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187</v>
      </c>
      <c r="BM240" s="226" t="s">
        <v>698</v>
      </c>
    </row>
    <row r="241" s="2" customFormat="1">
      <c r="A241" s="40"/>
      <c r="B241" s="41"/>
      <c r="C241" s="42"/>
      <c r="D241" s="228" t="s">
        <v>189</v>
      </c>
      <c r="E241" s="42"/>
      <c r="F241" s="229" t="s">
        <v>699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189</v>
      </c>
      <c r="AU241" s="19" t="s">
        <v>82</v>
      </c>
    </row>
    <row r="242" s="14" customFormat="1">
      <c r="A242" s="14"/>
      <c r="B242" s="245"/>
      <c r="C242" s="246"/>
      <c r="D242" s="235" t="s">
        <v>191</v>
      </c>
      <c r="E242" s="247" t="s">
        <v>19</v>
      </c>
      <c r="F242" s="248" t="s">
        <v>700</v>
      </c>
      <c r="G242" s="246"/>
      <c r="H242" s="247" t="s">
        <v>19</v>
      </c>
      <c r="I242" s="249"/>
      <c r="J242" s="246"/>
      <c r="K242" s="246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191</v>
      </c>
      <c r="AU242" s="254" t="s">
        <v>82</v>
      </c>
      <c r="AV242" s="14" t="s">
        <v>80</v>
      </c>
      <c r="AW242" s="14" t="s">
        <v>33</v>
      </c>
      <c r="AX242" s="14" t="s">
        <v>72</v>
      </c>
      <c r="AY242" s="254" t="s">
        <v>180</v>
      </c>
    </row>
    <row r="243" s="13" customFormat="1">
      <c r="A243" s="13"/>
      <c r="B243" s="233"/>
      <c r="C243" s="234"/>
      <c r="D243" s="235" t="s">
        <v>191</v>
      </c>
      <c r="E243" s="236" t="s">
        <v>19</v>
      </c>
      <c r="F243" s="237" t="s">
        <v>701</v>
      </c>
      <c r="G243" s="234"/>
      <c r="H243" s="238">
        <v>32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191</v>
      </c>
      <c r="AU243" s="244" t="s">
        <v>82</v>
      </c>
      <c r="AV243" s="13" t="s">
        <v>82</v>
      </c>
      <c r="AW243" s="13" t="s">
        <v>33</v>
      </c>
      <c r="AX243" s="13" t="s">
        <v>80</v>
      </c>
      <c r="AY243" s="244" t="s">
        <v>180</v>
      </c>
    </row>
    <row r="244" s="2" customFormat="1" ht="16.5" customHeight="1">
      <c r="A244" s="40"/>
      <c r="B244" s="41"/>
      <c r="C244" s="281" t="s">
        <v>237</v>
      </c>
      <c r="D244" s="281" t="s">
        <v>702</v>
      </c>
      <c r="E244" s="282" t="s">
        <v>703</v>
      </c>
      <c r="F244" s="283" t="s">
        <v>704</v>
      </c>
      <c r="G244" s="284" t="s">
        <v>340</v>
      </c>
      <c r="H244" s="285">
        <v>11.590999999999999</v>
      </c>
      <c r="I244" s="286"/>
      <c r="J244" s="287">
        <f>ROUND(I244*H244,2)</f>
        <v>0</v>
      </c>
      <c r="K244" s="283" t="s">
        <v>186</v>
      </c>
      <c r="L244" s="288"/>
      <c r="M244" s="289" t="s">
        <v>19</v>
      </c>
      <c r="N244" s="290" t="s">
        <v>43</v>
      </c>
      <c r="O244" s="86"/>
      <c r="P244" s="224">
        <f>O244*H244</f>
        <v>0</v>
      </c>
      <c r="Q244" s="224">
        <v>1</v>
      </c>
      <c r="R244" s="224">
        <f>Q244*H244</f>
        <v>11.590999999999999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224</v>
      </c>
      <c r="AT244" s="226" t="s">
        <v>702</v>
      </c>
      <c r="AU244" s="226" t="s">
        <v>82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187</v>
      </c>
      <c r="BM244" s="226" t="s">
        <v>705</v>
      </c>
    </row>
    <row r="245" s="13" customFormat="1">
      <c r="A245" s="13"/>
      <c r="B245" s="233"/>
      <c r="C245" s="234"/>
      <c r="D245" s="235" t="s">
        <v>191</v>
      </c>
      <c r="E245" s="236" t="s">
        <v>19</v>
      </c>
      <c r="F245" s="237" t="s">
        <v>706</v>
      </c>
      <c r="G245" s="234"/>
      <c r="H245" s="238">
        <v>11.590999999999999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191</v>
      </c>
      <c r="AU245" s="244" t="s">
        <v>82</v>
      </c>
      <c r="AV245" s="13" t="s">
        <v>82</v>
      </c>
      <c r="AW245" s="13" t="s">
        <v>33</v>
      </c>
      <c r="AX245" s="13" t="s">
        <v>80</v>
      </c>
      <c r="AY245" s="244" t="s">
        <v>180</v>
      </c>
    </row>
    <row r="246" s="2" customFormat="1" ht="16.5" customHeight="1">
      <c r="A246" s="40"/>
      <c r="B246" s="41"/>
      <c r="C246" s="281" t="s">
        <v>246</v>
      </c>
      <c r="D246" s="281" t="s">
        <v>702</v>
      </c>
      <c r="E246" s="282" t="s">
        <v>707</v>
      </c>
      <c r="F246" s="283" t="s">
        <v>704</v>
      </c>
      <c r="G246" s="284" t="s">
        <v>340</v>
      </c>
      <c r="H246" s="285">
        <v>-5.7960000000000003</v>
      </c>
      <c r="I246" s="286"/>
      <c r="J246" s="287">
        <f>ROUND(I246*H246,2)</f>
        <v>0</v>
      </c>
      <c r="K246" s="283" t="s">
        <v>186</v>
      </c>
      <c r="L246" s="288"/>
      <c r="M246" s="289" t="s">
        <v>19</v>
      </c>
      <c r="N246" s="290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224</v>
      </c>
      <c r="AT246" s="226" t="s">
        <v>702</v>
      </c>
      <c r="AU246" s="226" t="s">
        <v>82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187</v>
      </c>
      <c r="BM246" s="226" t="s">
        <v>708</v>
      </c>
    </row>
    <row r="247" s="13" customFormat="1">
      <c r="A247" s="13"/>
      <c r="B247" s="233"/>
      <c r="C247" s="234"/>
      <c r="D247" s="235" t="s">
        <v>191</v>
      </c>
      <c r="E247" s="236" t="s">
        <v>19</v>
      </c>
      <c r="F247" s="237" t="s">
        <v>709</v>
      </c>
      <c r="G247" s="234"/>
      <c r="H247" s="238">
        <v>-5.7960000000000003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191</v>
      </c>
      <c r="AU247" s="244" t="s">
        <v>82</v>
      </c>
      <c r="AV247" s="13" t="s">
        <v>82</v>
      </c>
      <c r="AW247" s="13" t="s">
        <v>33</v>
      </c>
      <c r="AX247" s="13" t="s">
        <v>80</v>
      </c>
      <c r="AY247" s="244" t="s">
        <v>180</v>
      </c>
    </row>
    <row r="248" s="2" customFormat="1" ht="16.5" customHeight="1">
      <c r="A248" s="40"/>
      <c r="B248" s="41"/>
      <c r="C248" s="281" t="s">
        <v>251</v>
      </c>
      <c r="D248" s="281" t="s">
        <v>702</v>
      </c>
      <c r="E248" s="282" t="s">
        <v>710</v>
      </c>
      <c r="F248" s="283" t="s">
        <v>711</v>
      </c>
      <c r="G248" s="284" t="s">
        <v>340</v>
      </c>
      <c r="H248" s="285">
        <v>5.968</v>
      </c>
      <c r="I248" s="286"/>
      <c r="J248" s="287">
        <f>ROUND(I248*H248,2)</f>
        <v>0</v>
      </c>
      <c r="K248" s="283" t="s">
        <v>186</v>
      </c>
      <c r="L248" s="288"/>
      <c r="M248" s="289" t="s">
        <v>19</v>
      </c>
      <c r="N248" s="290" t="s">
        <v>43</v>
      </c>
      <c r="O248" s="86"/>
      <c r="P248" s="224">
        <f>O248*H248</f>
        <v>0</v>
      </c>
      <c r="Q248" s="224">
        <v>1</v>
      </c>
      <c r="R248" s="224">
        <f>Q248*H248</f>
        <v>5.968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224</v>
      </c>
      <c r="AT248" s="226" t="s">
        <v>702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712</v>
      </c>
    </row>
    <row r="249" s="2" customFormat="1" ht="16.5" customHeight="1">
      <c r="A249" s="40"/>
      <c r="B249" s="41"/>
      <c r="C249" s="281" t="s">
        <v>256</v>
      </c>
      <c r="D249" s="281" t="s">
        <v>702</v>
      </c>
      <c r="E249" s="282" t="s">
        <v>713</v>
      </c>
      <c r="F249" s="283" t="s">
        <v>711</v>
      </c>
      <c r="G249" s="284" t="s">
        <v>340</v>
      </c>
      <c r="H249" s="285">
        <v>-2.984</v>
      </c>
      <c r="I249" s="286"/>
      <c r="J249" s="287">
        <f>ROUND(I249*H249,2)</f>
        <v>0</v>
      </c>
      <c r="K249" s="283" t="s">
        <v>186</v>
      </c>
      <c r="L249" s="288"/>
      <c r="M249" s="289" t="s">
        <v>19</v>
      </c>
      <c r="N249" s="290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224</v>
      </c>
      <c r="AT249" s="226" t="s">
        <v>702</v>
      </c>
      <c r="AU249" s="226" t="s">
        <v>82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187</v>
      </c>
      <c r="BM249" s="226" t="s">
        <v>714</v>
      </c>
    </row>
    <row r="250" s="13" customFormat="1">
      <c r="A250" s="13"/>
      <c r="B250" s="233"/>
      <c r="C250" s="234"/>
      <c r="D250" s="235" t="s">
        <v>191</v>
      </c>
      <c r="E250" s="236" t="s">
        <v>19</v>
      </c>
      <c r="F250" s="237" t="s">
        <v>715</v>
      </c>
      <c r="G250" s="234"/>
      <c r="H250" s="238">
        <v>-2.984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191</v>
      </c>
      <c r="AU250" s="244" t="s">
        <v>82</v>
      </c>
      <c r="AV250" s="13" t="s">
        <v>82</v>
      </c>
      <c r="AW250" s="13" t="s">
        <v>33</v>
      </c>
      <c r="AX250" s="13" t="s">
        <v>80</v>
      </c>
      <c r="AY250" s="244" t="s">
        <v>180</v>
      </c>
    </row>
    <row r="251" s="2" customFormat="1" ht="16.5" customHeight="1">
      <c r="A251" s="40"/>
      <c r="B251" s="41"/>
      <c r="C251" s="281" t="s">
        <v>261</v>
      </c>
      <c r="D251" s="281" t="s">
        <v>702</v>
      </c>
      <c r="E251" s="282" t="s">
        <v>716</v>
      </c>
      <c r="F251" s="283" t="s">
        <v>717</v>
      </c>
      <c r="G251" s="284" t="s">
        <v>340</v>
      </c>
      <c r="H251" s="285">
        <v>2.1070000000000002</v>
      </c>
      <c r="I251" s="286"/>
      <c r="J251" s="287">
        <f>ROUND(I251*H251,2)</f>
        <v>0</v>
      </c>
      <c r="K251" s="283" t="s">
        <v>19</v>
      </c>
      <c r="L251" s="288"/>
      <c r="M251" s="289" t="s">
        <v>19</v>
      </c>
      <c r="N251" s="290" t="s">
        <v>43</v>
      </c>
      <c r="O251" s="86"/>
      <c r="P251" s="224">
        <f>O251*H251</f>
        <v>0</v>
      </c>
      <c r="Q251" s="224">
        <v>1</v>
      </c>
      <c r="R251" s="224">
        <f>Q251*H251</f>
        <v>2.1070000000000002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224</v>
      </c>
      <c r="AT251" s="226" t="s">
        <v>702</v>
      </c>
      <c r="AU251" s="226" t="s">
        <v>82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187</v>
      </c>
      <c r="BM251" s="226" t="s">
        <v>718</v>
      </c>
    </row>
    <row r="252" s="13" customFormat="1">
      <c r="A252" s="13"/>
      <c r="B252" s="233"/>
      <c r="C252" s="234"/>
      <c r="D252" s="235" t="s">
        <v>191</v>
      </c>
      <c r="E252" s="236" t="s">
        <v>19</v>
      </c>
      <c r="F252" s="237" t="s">
        <v>719</v>
      </c>
      <c r="G252" s="234"/>
      <c r="H252" s="238">
        <v>2.1070000000000002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191</v>
      </c>
      <c r="AU252" s="244" t="s">
        <v>82</v>
      </c>
      <c r="AV252" s="13" t="s">
        <v>82</v>
      </c>
      <c r="AW252" s="13" t="s">
        <v>33</v>
      </c>
      <c r="AX252" s="13" t="s">
        <v>80</v>
      </c>
      <c r="AY252" s="244" t="s">
        <v>180</v>
      </c>
    </row>
    <row r="253" s="2" customFormat="1" ht="16.5" customHeight="1">
      <c r="A253" s="40"/>
      <c r="B253" s="41"/>
      <c r="C253" s="281" t="s">
        <v>8</v>
      </c>
      <c r="D253" s="281" t="s">
        <v>702</v>
      </c>
      <c r="E253" s="282" t="s">
        <v>720</v>
      </c>
      <c r="F253" s="283" t="s">
        <v>721</v>
      </c>
      <c r="G253" s="284" t="s">
        <v>240</v>
      </c>
      <c r="H253" s="285">
        <v>51.100000000000001</v>
      </c>
      <c r="I253" s="286"/>
      <c r="J253" s="287">
        <f>ROUND(I253*H253,2)</f>
        <v>0</v>
      </c>
      <c r="K253" s="283" t="s">
        <v>186</v>
      </c>
      <c r="L253" s="288"/>
      <c r="M253" s="289" t="s">
        <v>19</v>
      </c>
      <c r="N253" s="290" t="s">
        <v>43</v>
      </c>
      <c r="O253" s="86"/>
      <c r="P253" s="224">
        <f>O253*H253</f>
        <v>0</v>
      </c>
      <c r="Q253" s="224">
        <v>2.234</v>
      </c>
      <c r="R253" s="224">
        <f>Q253*H253</f>
        <v>114.1574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224</v>
      </c>
      <c r="AT253" s="226" t="s">
        <v>702</v>
      </c>
      <c r="AU253" s="226" t="s">
        <v>82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187</v>
      </c>
      <c r="BM253" s="226" t="s">
        <v>722</v>
      </c>
    </row>
    <row r="254" s="14" customFormat="1">
      <c r="A254" s="14"/>
      <c r="B254" s="245"/>
      <c r="C254" s="246"/>
      <c r="D254" s="235" t="s">
        <v>191</v>
      </c>
      <c r="E254" s="247" t="s">
        <v>19</v>
      </c>
      <c r="F254" s="248" t="s">
        <v>723</v>
      </c>
      <c r="G254" s="246"/>
      <c r="H254" s="247" t="s">
        <v>19</v>
      </c>
      <c r="I254" s="249"/>
      <c r="J254" s="246"/>
      <c r="K254" s="246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191</v>
      </c>
      <c r="AU254" s="254" t="s">
        <v>82</v>
      </c>
      <c r="AV254" s="14" t="s">
        <v>80</v>
      </c>
      <c r="AW254" s="14" t="s">
        <v>33</v>
      </c>
      <c r="AX254" s="14" t="s">
        <v>72</v>
      </c>
      <c r="AY254" s="254" t="s">
        <v>180</v>
      </c>
    </row>
    <row r="255" s="13" customFormat="1">
      <c r="A255" s="13"/>
      <c r="B255" s="233"/>
      <c r="C255" s="234"/>
      <c r="D255" s="235" t="s">
        <v>191</v>
      </c>
      <c r="E255" s="236" t="s">
        <v>19</v>
      </c>
      <c r="F255" s="237" t="s">
        <v>724</v>
      </c>
      <c r="G255" s="234"/>
      <c r="H255" s="238">
        <v>4.1310000000000002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191</v>
      </c>
      <c r="AU255" s="244" t="s">
        <v>82</v>
      </c>
      <c r="AV255" s="13" t="s">
        <v>82</v>
      </c>
      <c r="AW255" s="13" t="s">
        <v>33</v>
      </c>
      <c r="AX255" s="13" t="s">
        <v>72</v>
      </c>
      <c r="AY255" s="244" t="s">
        <v>180</v>
      </c>
    </row>
    <row r="256" s="13" customFormat="1">
      <c r="A256" s="13"/>
      <c r="B256" s="233"/>
      <c r="C256" s="234"/>
      <c r="D256" s="235" t="s">
        <v>191</v>
      </c>
      <c r="E256" s="236" t="s">
        <v>19</v>
      </c>
      <c r="F256" s="237" t="s">
        <v>725</v>
      </c>
      <c r="G256" s="234"/>
      <c r="H256" s="238">
        <v>46.969000000000001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191</v>
      </c>
      <c r="AU256" s="244" t="s">
        <v>82</v>
      </c>
      <c r="AV256" s="13" t="s">
        <v>82</v>
      </c>
      <c r="AW256" s="13" t="s">
        <v>33</v>
      </c>
      <c r="AX256" s="13" t="s">
        <v>72</v>
      </c>
      <c r="AY256" s="244" t="s">
        <v>180</v>
      </c>
    </row>
    <row r="257" s="15" customFormat="1">
      <c r="A257" s="15"/>
      <c r="B257" s="255"/>
      <c r="C257" s="256"/>
      <c r="D257" s="235" t="s">
        <v>191</v>
      </c>
      <c r="E257" s="257" t="s">
        <v>19</v>
      </c>
      <c r="F257" s="258" t="s">
        <v>327</v>
      </c>
      <c r="G257" s="256"/>
      <c r="H257" s="259">
        <v>51.100000000000001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191</v>
      </c>
      <c r="AU257" s="265" t="s">
        <v>82</v>
      </c>
      <c r="AV257" s="15" t="s">
        <v>187</v>
      </c>
      <c r="AW257" s="15" t="s">
        <v>33</v>
      </c>
      <c r="AX257" s="15" t="s">
        <v>80</v>
      </c>
      <c r="AY257" s="265" t="s">
        <v>180</v>
      </c>
    </row>
    <row r="258" s="2" customFormat="1" ht="21.75" customHeight="1">
      <c r="A258" s="40"/>
      <c r="B258" s="41"/>
      <c r="C258" s="215" t="s">
        <v>270</v>
      </c>
      <c r="D258" s="215" t="s">
        <v>182</v>
      </c>
      <c r="E258" s="216" t="s">
        <v>726</v>
      </c>
      <c r="F258" s="217" t="s">
        <v>727</v>
      </c>
      <c r="G258" s="218" t="s">
        <v>185</v>
      </c>
      <c r="H258" s="219">
        <v>260.03100000000001</v>
      </c>
      <c r="I258" s="220"/>
      <c r="J258" s="221">
        <f>ROUND(I258*H258,2)</f>
        <v>0</v>
      </c>
      <c r="K258" s="217" t="s">
        <v>186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0.0264</v>
      </c>
      <c r="R258" s="224">
        <f>Q258*H258</f>
        <v>6.8648183999999999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187</v>
      </c>
      <c r="AT258" s="226" t="s">
        <v>182</v>
      </c>
      <c r="AU258" s="226" t="s">
        <v>82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187</v>
      </c>
      <c r="BM258" s="226" t="s">
        <v>728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729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82</v>
      </c>
    </row>
    <row r="260" s="14" customFormat="1">
      <c r="A260" s="14"/>
      <c r="B260" s="245"/>
      <c r="C260" s="246"/>
      <c r="D260" s="235" t="s">
        <v>191</v>
      </c>
      <c r="E260" s="247" t="s">
        <v>19</v>
      </c>
      <c r="F260" s="248" t="s">
        <v>730</v>
      </c>
      <c r="G260" s="246"/>
      <c r="H260" s="247" t="s">
        <v>19</v>
      </c>
      <c r="I260" s="249"/>
      <c r="J260" s="246"/>
      <c r="K260" s="246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191</v>
      </c>
      <c r="AU260" s="254" t="s">
        <v>82</v>
      </c>
      <c r="AV260" s="14" t="s">
        <v>80</v>
      </c>
      <c r="AW260" s="14" t="s">
        <v>33</v>
      </c>
      <c r="AX260" s="14" t="s">
        <v>72</v>
      </c>
      <c r="AY260" s="254" t="s">
        <v>180</v>
      </c>
    </row>
    <row r="261" s="13" customFormat="1">
      <c r="A261" s="13"/>
      <c r="B261" s="233"/>
      <c r="C261" s="234"/>
      <c r="D261" s="235" t="s">
        <v>191</v>
      </c>
      <c r="E261" s="236" t="s">
        <v>19</v>
      </c>
      <c r="F261" s="237" t="s">
        <v>731</v>
      </c>
      <c r="G261" s="234"/>
      <c r="H261" s="238">
        <v>22.154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191</v>
      </c>
      <c r="AU261" s="244" t="s">
        <v>82</v>
      </c>
      <c r="AV261" s="13" t="s">
        <v>82</v>
      </c>
      <c r="AW261" s="13" t="s">
        <v>33</v>
      </c>
      <c r="AX261" s="13" t="s">
        <v>72</v>
      </c>
      <c r="AY261" s="244" t="s">
        <v>180</v>
      </c>
    </row>
    <row r="262" s="14" customFormat="1">
      <c r="A262" s="14"/>
      <c r="B262" s="245"/>
      <c r="C262" s="246"/>
      <c r="D262" s="235" t="s">
        <v>191</v>
      </c>
      <c r="E262" s="247" t="s">
        <v>19</v>
      </c>
      <c r="F262" s="248" t="s">
        <v>732</v>
      </c>
      <c r="G262" s="246"/>
      <c r="H262" s="247" t="s">
        <v>19</v>
      </c>
      <c r="I262" s="249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191</v>
      </c>
      <c r="AU262" s="254" t="s">
        <v>82</v>
      </c>
      <c r="AV262" s="14" t="s">
        <v>80</v>
      </c>
      <c r="AW262" s="14" t="s">
        <v>33</v>
      </c>
      <c r="AX262" s="14" t="s">
        <v>72</v>
      </c>
      <c r="AY262" s="254" t="s">
        <v>180</v>
      </c>
    </row>
    <row r="263" s="13" customFormat="1">
      <c r="A263" s="13"/>
      <c r="B263" s="233"/>
      <c r="C263" s="234"/>
      <c r="D263" s="235" t="s">
        <v>191</v>
      </c>
      <c r="E263" s="236" t="s">
        <v>19</v>
      </c>
      <c r="F263" s="237" t="s">
        <v>733</v>
      </c>
      <c r="G263" s="234"/>
      <c r="H263" s="238">
        <v>149.922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191</v>
      </c>
      <c r="AU263" s="244" t="s">
        <v>82</v>
      </c>
      <c r="AV263" s="13" t="s">
        <v>82</v>
      </c>
      <c r="AW263" s="13" t="s">
        <v>33</v>
      </c>
      <c r="AX263" s="13" t="s">
        <v>72</v>
      </c>
      <c r="AY263" s="244" t="s">
        <v>180</v>
      </c>
    </row>
    <row r="264" s="14" customFormat="1">
      <c r="A264" s="14"/>
      <c r="B264" s="245"/>
      <c r="C264" s="246"/>
      <c r="D264" s="235" t="s">
        <v>191</v>
      </c>
      <c r="E264" s="247" t="s">
        <v>19</v>
      </c>
      <c r="F264" s="248" t="s">
        <v>734</v>
      </c>
      <c r="G264" s="246"/>
      <c r="H264" s="247" t="s">
        <v>19</v>
      </c>
      <c r="I264" s="249"/>
      <c r="J264" s="246"/>
      <c r="K264" s="246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191</v>
      </c>
      <c r="AU264" s="254" t="s">
        <v>82</v>
      </c>
      <c r="AV264" s="14" t="s">
        <v>80</v>
      </c>
      <c r="AW264" s="14" t="s">
        <v>33</v>
      </c>
      <c r="AX264" s="14" t="s">
        <v>72</v>
      </c>
      <c r="AY264" s="254" t="s">
        <v>180</v>
      </c>
    </row>
    <row r="265" s="13" customFormat="1">
      <c r="A265" s="13"/>
      <c r="B265" s="233"/>
      <c r="C265" s="234"/>
      <c r="D265" s="235" t="s">
        <v>191</v>
      </c>
      <c r="E265" s="236" t="s">
        <v>19</v>
      </c>
      <c r="F265" s="237" t="s">
        <v>735</v>
      </c>
      <c r="G265" s="234"/>
      <c r="H265" s="238">
        <v>25.690999999999999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191</v>
      </c>
      <c r="AU265" s="244" t="s">
        <v>82</v>
      </c>
      <c r="AV265" s="13" t="s">
        <v>82</v>
      </c>
      <c r="AW265" s="13" t="s">
        <v>33</v>
      </c>
      <c r="AX265" s="13" t="s">
        <v>72</v>
      </c>
      <c r="AY265" s="244" t="s">
        <v>180</v>
      </c>
    </row>
    <row r="266" s="14" customFormat="1">
      <c r="A266" s="14"/>
      <c r="B266" s="245"/>
      <c r="C266" s="246"/>
      <c r="D266" s="235" t="s">
        <v>191</v>
      </c>
      <c r="E266" s="247" t="s">
        <v>19</v>
      </c>
      <c r="F266" s="248" t="s">
        <v>736</v>
      </c>
      <c r="G266" s="246"/>
      <c r="H266" s="247" t="s">
        <v>19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191</v>
      </c>
      <c r="AU266" s="254" t="s">
        <v>82</v>
      </c>
      <c r="AV266" s="14" t="s">
        <v>80</v>
      </c>
      <c r="AW266" s="14" t="s">
        <v>33</v>
      </c>
      <c r="AX266" s="14" t="s">
        <v>72</v>
      </c>
      <c r="AY266" s="254" t="s">
        <v>180</v>
      </c>
    </row>
    <row r="267" s="13" customFormat="1">
      <c r="A267" s="13"/>
      <c r="B267" s="233"/>
      <c r="C267" s="234"/>
      <c r="D267" s="235" t="s">
        <v>191</v>
      </c>
      <c r="E267" s="236" t="s">
        <v>19</v>
      </c>
      <c r="F267" s="237" t="s">
        <v>737</v>
      </c>
      <c r="G267" s="234"/>
      <c r="H267" s="238">
        <v>62.264000000000003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191</v>
      </c>
      <c r="AU267" s="244" t="s">
        <v>82</v>
      </c>
      <c r="AV267" s="13" t="s">
        <v>82</v>
      </c>
      <c r="AW267" s="13" t="s">
        <v>33</v>
      </c>
      <c r="AX267" s="13" t="s">
        <v>72</v>
      </c>
      <c r="AY267" s="244" t="s">
        <v>180</v>
      </c>
    </row>
    <row r="268" s="15" customFormat="1">
      <c r="A268" s="15"/>
      <c r="B268" s="255"/>
      <c r="C268" s="256"/>
      <c r="D268" s="235" t="s">
        <v>191</v>
      </c>
      <c r="E268" s="257" t="s">
        <v>19</v>
      </c>
      <c r="F268" s="258" t="s">
        <v>327</v>
      </c>
      <c r="G268" s="256"/>
      <c r="H268" s="259">
        <v>260.03100000000001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191</v>
      </c>
      <c r="AU268" s="265" t="s">
        <v>82</v>
      </c>
      <c r="AV268" s="15" t="s">
        <v>187</v>
      </c>
      <c r="AW268" s="15" t="s">
        <v>33</v>
      </c>
      <c r="AX268" s="15" t="s">
        <v>80</v>
      </c>
      <c r="AY268" s="265" t="s">
        <v>180</v>
      </c>
    </row>
    <row r="269" s="2" customFormat="1" ht="33" customHeight="1">
      <c r="A269" s="40"/>
      <c r="B269" s="41"/>
      <c r="C269" s="215" t="s">
        <v>275</v>
      </c>
      <c r="D269" s="215" t="s">
        <v>182</v>
      </c>
      <c r="E269" s="216" t="s">
        <v>738</v>
      </c>
      <c r="F269" s="217" t="s">
        <v>739</v>
      </c>
      <c r="G269" s="218" t="s">
        <v>240</v>
      </c>
      <c r="H269" s="219">
        <v>10</v>
      </c>
      <c r="I269" s="220"/>
      <c r="J269" s="221">
        <f>ROUND(I269*H269,2)</f>
        <v>0</v>
      </c>
      <c r="K269" s="217" t="s">
        <v>186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187</v>
      </c>
      <c r="AT269" s="226" t="s">
        <v>182</v>
      </c>
      <c r="AU269" s="226" t="s">
        <v>82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187</v>
      </c>
      <c r="BM269" s="226" t="s">
        <v>740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741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82</v>
      </c>
    </row>
    <row r="271" s="14" customFormat="1">
      <c r="A271" s="14"/>
      <c r="B271" s="245"/>
      <c r="C271" s="246"/>
      <c r="D271" s="235" t="s">
        <v>191</v>
      </c>
      <c r="E271" s="247" t="s">
        <v>19</v>
      </c>
      <c r="F271" s="248" t="s">
        <v>742</v>
      </c>
      <c r="G271" s="246"/>
      <c r="H271" s="247" t="s">
        <v>19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191</v>
      </c>
      <c r="AU271" s="254" t="s">
        <v>82</v>
      </c>
      <c r="AV271" s="14" t="s">
        <v>80</v>
      </c>
      <c r="AW271" s="14" t="s">
        <v>33</v>
      </c>
      <c r="AX271" s="14" t="s">
        <v>72</v>
      </c>
      <c r="AY271" s="254" t="s">
        <v>180</v>
      </c>
    </row>
    <row r="272" s="14" customFormat="1">
      <c r="A272" s="14"/>
      <c r="B272" s="245"/>
      <c r="C272" s="246"/>
      <c r="D272" s="235" t="s">
        <v>191</v>
      </c>
      <c r="E272" s="247" t="s">
        <v>19</v>
      </c>
      <c r="F272" s="248" t="s">
        <v>743</v>
      </c>
      <c r="G272" s="246"/>
      <c r="H272" s="247" t="s">
        <v>19</v>
      </c>
      <c r="I272" s="249"/>
      <c r="J272" s="246"/>
      <c r="K272" s="246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191</v>
      </c>
      <c r="AU272" s="254" t="s">
        <v>82</v>
      </c>
      <c r="AV272" s="14" t="s">
        <v>80</v>
      </c>
      <c r="AW272" s="14" t="s">
        <v>33</v>
      </c>
      <c r="AX272" s="14" t="s">
        <v>72</v>
      </c>
      <c r="AY272" s="254" t="s">
        <v>180</v>
      </c>
    </row>
    <row r="273" s="13" customFormat="1">
      <c r="A273" s="13"/>
      <c r="B273" s="233"/>
      <c r="C273" s="234"/>
      <c r="D273" s="235" t="s">
        <v>191</v>
      </c>
      <c r="E273" s="236" t="s">
        <v>19</v>
      </c>
      <c r="F273" s="237" t="s">
        <v>744</v>
      </c>
      <c r="G273" s="234"/>
      <c r="H273" s="238">
        <v>0.625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191</v>
      </c>
      <c r="AU273" s="244" t="s">
        <v>82</v>
      </c>
      <c r="AV273" s="13" t="s">
        <v>82</v>
      </c>
      <c r="AW273" s="13" t="s">
        <v>33</v>
      </c>
      <c r="AX273" s="13" t="s">
        <v>72</v>
      </c>
      <c r="AY273" s="244" t="s">
        <v>180</v>
      </c>
    </row>
    <row r="274" s="14" customFormat="1">
      <c r="A274" s="14"/>
      <c r="B274" s="245"/>
      <c r="C274" s="246"/>
      <c r="D274" s="235" t="s">
        <v>191</v>
      </c>
      <c r="E274" s="247" t="s">
        <v>19</v>
      </c>
      <c r="F274" s="248" t="s">
        <v>745</v>
      </c>
      <c r="G274" s="246"/>
      <c r="H274" s="247" t="s">
        <v>19</v>
      </c>
      <c r="I274" s="249"/>
      <c r="J274" s="246"/>
      <c r="K274" s="246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191</v>
      </c>
      <c r="AU274" s="254" t="s">
        <v>82</v>
      </c>
      <c r="AV274" s="14" t="s">
        <v>80</v>
      </c>
      <c r="AW274" s="14" t="s">
        <v>33</v>
      </c>
      <c r="AX274" s="14" t="s">
        <v>72</v>
      </c>
      <c r="AY274" s="254" t="s">
        <v>180</v>
      </c>
    </row>
    <row r="275" s="13" customFormat="1">
      <c r="A275" s="13"/>
      <c r="B275" s="233"/>
      <c r="C275" s="234"/>
      <c r="D275" s="235" t="s">
        <v>191</v>
      </c>
      <c r="E275" s="236" t="s">
        <v>19</v>
      </c>
      <c r="F275" s="237" t="s">
        <v>746</v>
      </c>
      <c r="G275" s="234"/>
      <c r="H275" s="238">
        <v>9.375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191</v>
      </c>
      <c r="AU275" s="244" t="s">
        <v>82</v>
      </c>
      <c r="AV275" s="13" t="s">
        <v>82</v>
      </c>
      <c r="AW275" s="13" t="s">
        <v>33</v>
      </c>
      <c r="AX275" s="13" t="s">
        <v>72</v>
      </c>
      <c r="AY275" s="244" t="s">
        <v>180</v>
      </c>
    </row>
    <row r="276" s="15" customFormat="1">
      <c r="A276" s="15"/>
      <c r="B276" s="255"/>
      <c r="C276" s="256"/>
      <c r="D276" s="235" t="s">
        <v>191</v>
      </c>
      <c r="E276" s="257" t="s">
        <v>19</v>
      </c>
      <c r="F276" s="258" t="s">
        <v>327</v>
      </c>
      <c r="G276" s="256"/>
      <c r="H276" s="259">
        <v>10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191</v>
      </c>
      <c r="AU276" s="265" t="s">
        <v>82</v>
      </c>
      <c r="AV276" s="15" t="s">
        <v>187</v>
      </c>
      <c r="AW276" s="15" t="s">
        <v>33</v>
      </c>
      <c r="AX276" s="15" t="s">
        <v>80</v>
      </c>
      <c r="AY276" s="265" t="s">
        <v>180</v>
      </c>
    </row>
    <row r="277" s="2" customFormat="1" ht="37.8" customHeight="1">
      <c r="A277" s="40"/>
      <c r="B277" s="41"/>
      <c r="C277" s="215" t="s">
        <v>280</v>
      </c>
      <c r="D277" s="215" t="s">
        <v>182</v>
      </c>
      <c r="E277" s="216" t="s">
        <v>317</v>
      </c>
      <c r="F277" s="217" t="s">
        <v>318</v>
      </c>
      <c r="G277" s="218" t="s">
        <v>240</v>
      </c>
      <c r="H277" s="219">
        <v>1432.7919999999999</v>
      </c>
      <c r="I277" s="220"/>
      <c r="J277" s="221">
        <f>ROUND(I277*H277,2)</f>
        <v>0</v>
      </c>
      <c r="K277" s="217" t="s">
        <v>186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187</v>
      </c>
      <c r="AT277" s="226" t="s">
        <v>182</v>
      </c>
      <c r="AU277" s="226" t="s">
        <v>82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187</v>
      </c>
      <c r="BM277" s="226" t="s">
        <v>747</v>
      </c>
    </row>
    <row r="278" s="2" customFormat="1">
      <c r="A278" s="40"/>
      <c r="B278" s="41"/>
      <c r="C278" s="42"/>
      <c r="D278" s="228" t="s">
        <v>189</v>
      </c>
      <c r="E278" s="42"/>
      <c r="F278" s="229" t="s">
        <v>320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189</v>
      </c>
      <c r="AU278" s="19" t="s">
        <v>82</v>
      </c>
    </row>
    <row r="279" s="14" customFormat="1">
      <c r="A279" s="14"/>
      <c r="B279" s="245"/>
      <c r="C279" s="246"/>
      <c r="D279" s="235" t="s">
        <v>191</v>
      </c>
      <c r="E279" s="247" t="s">
        <v>19</v>
      </c>
      <c r="F279" s="248" t="s">
        <v>748</v>
      </c>
      <c r="G279" s="246"/>
      <c r="H279" s="247" t="s">
        <v>19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191</v>
      </c>
      <c r="AU279" s="254" t="s">
        <v>82</v>
      </c>
      <c r="AV279" s="14" t="s">
        <v>80</v>
      </c>
      <c r="AW279" s="14" t="s">
        <v>33</v>
      </c>
      <c r="AX279" s="14" t="s">
        <v>72</v>
      </c>
      <c r="AY279" s="254" t="s">
        <v>180</v>
      </c>
    </row>
    <row r="280" s="13" customFormat="1">
      <c r="A280" s="13"/>
      <c r="B280" s="233"/>
      <c r="C280" s="234"/>
      <c r="D280" s="235" t="s">
        <v>191</v>
      </c>
      <c r="E280" s="236" t="s">
        <v>19</v>
      </c>
      <c r="F280" s="237" t="s">
        <v>749</v>
      </c>
      <c r="G280" s="234"/>
      <c r="H280" s="238">
        <v>1201.098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191</v>
      </c>
      <c r="AU280" s="244" t="s">
        <v>82</v>
      </c>
      <c r="AV280" s="13" t="s">
        <v>82</v>
      </c>
      <c r="AW280" s="13" t="s">
        <v>33</v>
      </c>
      <c r="AX280" s="13" t="s">
        <v>72</v>
      </c>
      <c r="AY280" s="244" t="s">
        <v>180</v>
      </c>
    </row>
    <row r="281" s="14" customFormat="1">
      <c r="A281" s="14"/>
      <c r="B281" s="245"/>
      <c r="C281" s="246"/>
      <c r="D281" s="235" t="s">
        <v>191</v>
      </c>
      <c r="E281" s="247" t="s">
        <v>19</v>
      </c>
      <c r="F281" s="248" t="s">
        <v>750</v>
      </c>
      <c r="G281" s="246"/>
      <c r="H281" s="247" t="s">
        <v>19</v>
      </c>
      <c r="I281" s="249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191</v>
      </c>
      <c r="AU281" s="254" t="s">
        <v>82</v>
      </c>
      <c r="AV281" s="14" t="s">
        <v>80</v>
      </c>
      <c r="AW281" s="14" t="s">
        <v>33</v>
      </c>
      <c r="AX281" s="14" t="s">
        <v>72</v>
      </c>
      <c r="AY281" s="254" t="s">
        <v>180</v>
      </c>
    </row>
    <row r="282" s="13" customFormat="1">
      <c r="A282" s="13"/>
      <c r="B282" s="233"/>
      <c r="C282" s="234"/>
      <c r="D282" s="235" t="s">
        <v>191</v>
      </c>
      <c r="E282" s="236" t="s">
        <v>19</v>
      </c>
      <c r="F282" s="237" t="s">
        <v>751</v>
      </c>
      <c r="G282" s="234"/>
      <c r="H282" s="238">
        <v>-231.69399999999999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191</v>
      </c>
      <c r="AU282" s="244" t="s">
        <v>82</v>
      </c>
      <c r="AV282" s="13" t="s">
        <v>82</v>
      </c>
      <c r="AW282" s="13" t="s">
        <v>33</v>
      </c>
      <c r="AX282" s="13" t="s">
        <v>72</v>
      </c>
      <c r="AY282" s="244" t="s">
        <v>180</v>
      </c>
    </row>
    <row r="283" s="16" customFormat="1">
      <c r="A283" s="16"/>
      <c r="B283" s="266"/>
      <c r="C283" s="267"/>
      <c r="D283" s="235" t="s">
        <v>191</v>
      </c>
      <c r="E283" s="268" t="s">
        <v>19</v>
      </c>
      <c r="F283" s="269" t="s">
        <v>436</v>
      </c>
      <c r="G283" s="267"/>
      <c r="H283" s="270">
        <v>969.404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6" t="s">
        <v>191</v>
      </c>
      <c r="AU283" s="276" t="s">
        <v>82</v>
      </c>
      <c r="AV283" s="16" t="s">
        <v>100</v>
      </c>
      <c r="AW283" s="16" t="s">
        <v>33</v>
      </c>
      <c r="AX283" s="16" t="s">
        <v>72</v>
      </c>
      <c r="AY283" s="276" t="s">
        <v>180</v>
      </c>
    </row>
    <row r="284" s="14" customFormat="1">
      <c r="A284" s="14"/>
      <c r="B284" s="245"/>
      <c r="C284" s="246"/>
      <c r="D284" s="235" t="s">
        <v>191</v>
      </c>
      <c r="E284" s="247" t="s">
        <v>19</v>
      </c>
      <c r="F284" s="248" t="s">
        <v>752</v>
      </c>
      <c r="G284" s="246"/>
      <c r="H284" s="247" t="s">
        <v>19</v>
      </c>
      <c r="I284" s="249"/>
      <c r="J284" s="246"/>
      <c r="K284" s="246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191</v>
      </c>
      <c r="AU284" s="254" t="s">
        <v>82</v>
      </c>
      <c r="AV284" s="14" t="s">
        <v>80</v>
      </c>
      <c r="AW284" s="14" t="s">
        <v>33</v>
      </c>
      <c r="AX284" s="14" t="s">
        <v>72</v>
      </c>
      <c r="AY284" s="254" t="s">
        <v>180</v>
      </c>
    </row>
    <row r="285" s="13" customFormat="1">
      <c r="A285" s="13"/>
      <c r="B285" s="233"/>
      <c r="C285" s="234"/>
      <c r="D285" s="235" t="s">
        <v>191</v>
      </c>
      <c r="E285" s="236" t="s">
        <v>19</v>
      </c>
      <c r="F285" s="237" t="s">
        <v>753</v>
      </c>
      <c r="G285" s="234"/>
      <c r="H285" s="238">
        <v>463.38799999999998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191</v>
      </c>
      <c r="AU285" s="244" t="s">
        <v>82</v>
      </c>
      <c r="AV285" s="13" t="s">
        <v>82</v>
      </c>
      <c r="AW285" s="13" t="s">
        <v>33</v>
      </c>
      <c r="AX285" s="13" t="s">
        <v>72</v>
      </c>
      <c r="AY285" s="244" t="s">
        <v>180</v>
      </c>
    </row>
    <row r="286" s="16" customFormat="1">
      <c r="A286" s="16"/>
      <c r="B286" s="266"/>
      <c r="C286" s="267"/>
      <c r="D286" s="235" t="s">
        <v>191</v>
      </c>
      <c r="E286" s="268" t="s">
        <v>19</v>
      </c>
      <c r="F286" s="269" t="s">
        <v>436</v>
      </c>
      <c r="G286" s="267"/>
      <c r="H286" s="270">
        <v>463.38799999999998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6" t="s">
        <v>191</v>
      </c>
      <c r="AU286" s="276" t="s">
        <v>82</v>
      </c>
      <c r="AV286" s="16" t="s">
        <v>100</v>
      </c>
      <c r="AW286" s="16" t="s">
        <v>33</v>
      </c>
      <c r="AX286" s="16" t="s">
        <v>72</v>
      </c>
      <c r="AY286" s="276" t="s">
        <v>180</v>
      </c>
    </row>
    <row r="287" s="15" customFormat="1">
      <c r="A287" s="15"/>
      <c r="B287" s="255"/>
      <c r="C287" s="256"/>
      <c r="D287" s="235" t="s">
        <v>191</v>
      </c>
      <c r="E287" s="257" t="s">
        <v>19</v>
      </c>
      <c r="F287" s="258" t="s">
        <v>327</v>
      </c>
      <c r="G287" s="256"/>
      <c r="H287" s="259">
        <v>1432.7919999999999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191</v>
      </c>
      <c r="AU287" s="265" t="s">
        <v>82</v>
      </c>
      <c r="AV287" s="15" t="s">
        <v>187</v>
      </c>
      <c r="AW287" s="15" t="s">
        <v>33</v>
      </c>
      <c r="AX287" s="15" t="s">
        <v>80</v>
      </c>
      <c r="AY287" s="265" t="s">
        <v>180</v>
      </c>
    </row>
    <row r="288" s="2" customFormat="1" ht="37.8" customHeight="1">
      <c r="A288" s="40"/>
      <c r="B288" s="41"/>
      <c r="C288" s="215" t="s">
        <v>286</v>
      </c>
      <c r="D288" s="215" t="s">
        <v>182</v>
      </c>
      <c r="E288" s="216" t="s">
        <v>329</v>
      </c>
      <c r="F288" s="217" t="s">
        <v>330</v>
      </c>
      <c r="G288" s="218" t="s">
        <v>240</v>
      </c>
      <c r="H288" s="219">
        <v>24026.880000000001</v>
      </c>
      <c r="I288" s="220"/>
      <c r="J288" s="221">
        <f>ROUND(I288*H288,2)</f>
        <v>0</v>
      </c>
      <c r="K288" s="217" t="s">
        <v>186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187</v>
      </c>
      <c r="AT288" s="226" t="s">
        <v>182</v>
      </c>
      <c r="AU288" s="226" t="s">
        <v>82</v>
      </c>
      <c r="AY288" s="19" t="s">
        <v>180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187</v>
      </c>
      <c r="BM288" s="226" t="s">
        <v>754</v>
      </c>
    </row>
    <row r="289" s="2" customFormat="1">
      <c r="A289" s="40"/>
      <c r="B289" s="41"/>
      <c r="C289" s="42"/>
      <c r="D289" s="228" t="s">
        <v>189</v>
      </c>
      <c r="E289" s="42"/>
      <c r="F289" s="229" t="s">
        <v>332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189</v>
      </c>
      <c r="AU289" s="19" t="s">
        <v>82</v>
      </c>
    </row>
    <row r="290" s="14" customFormat="1">
      <c r="A290" s="14"/>
      <c r="B290" s="245"/>
      <c r="C290" s="246"/>
      <c r="D290" s="235" t="s">
        <v>191</v>
      </c>
      <c r="E290" s="247" t="s">
        <v>19</v>
      </c>
      <c r="F290" s="248" t="s">
        <v>333</v>
      </c>
      <c r="G290" s="246"/>
      <c r="H290" s="247" t="s">
        <v>19</v>
      </c>
      <c r="I290" s="249"/>
      <c r="J290" s="246"/>
      <c r="K290" s="246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191</v>
      </c>
      <c r="AU290" s="254" t="s">
        <v>82</v>
      </c>
      <c r="AV290" s="14" t="s">
        <v>80</v>
      </c>
      <c r="AW290" s="14" t="s">
        <v>33</v>
      </c>
      <c r="AX290" s="14" t="s">
        <v>72</v>
      </c>
      <c r="AY290" s="254" t="s">
        <v>180</v>
      </c>
    </row>
    <row r="291" s="13" customFormat="1">
      <c r="A291" s="13"/>
      <c r="B291" s="233"/>
      <c r="C291" s="234"/>
      <c r="D291" s="235" t="s">
        <v>191</v>
      </c>
      <c r="E291" s="236" t="s">
        <v>19</v>
      </c>
      <c r="F291" s="237" t="s">
        <v>755</v>
      </c>
      <c r="G291" s="234"/>
      <c r="H291" s="238">
        <v>19388.080000000002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191</v>
      </c>
      <c r="AU291" s="244" t="s">
        <v>82</v>
      </c>
      <c r="AV291" s="13" t="s">
        <v>82</v>
      </c>
      <c r="AW291" s="13" t="s">
        <v>33</v>
      </c>
      <c r="AX291" s="13" t="s">
        <v>72</v>
      </c>
      <c r="AY291" s="244" t="s">
        <v>180</v>
      </c>
    </row>
    <row r="292" s="14" customFormat="1">
      <c r="A292" s="14"/>
      <c r="B292" s="245"/>
      <c r="C292" s="246"/>
      <c r="D292" s="235" t="s">
        <v>191</v>
      </c>
      <c r="E292" s="247" t="s">
        <v>19</v>
      </c>
      <c r="F292" s="248" t="s">
        <v>752</v>
      </c>
      <c r="G292" s="246"/>
      <c r="H292" s="247" t="s">
        <v>19</v>
      </c>
      <c r="I292" s="249"/>
      <c r="J292" s="246"/>
      <c r="K292" s="246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191</v>
      </c>
      <c r="AU292" s="254" t="s">
        <v>82</v>
      </c>
      <c r="AV292" s="14" t="s">
        <v>80</v>
      </c>
      <c r="AW292" s="14" t="s">
        <v>33</v>
      </c>
      <c r="AX292" s="14" t="s">
        <v>72</v>
      </c>
      <c r="AY292" s="254" t="s">
        <v>180</v>
      </c>
    </row>
    <row r="293" s="13" customFormat="1">
      <c r="A293" s="13"/>
      <c r="B293" s="233"/>
      <c r="C293" s="234"/>
      <c r="D293" s="235" t="s">
        <v>191</v>
      </c>
      <c r="E293" s="236" t="s">
        <v>19</v>
      </c>
      <c r="F293" s="237" t="s">
        <v>756</v>
      </c>
      <c r="G293" s="234"/>
      <c r="H293" s="238">
        <v>4638.8000000000002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191</v>
      </c>
      <c r="AU293" s="244" t="s">
        <v>82</v>
      </c>
      <c r="AV293" s="13" t="s">
        <v>82</v>
      </c>
      <c r="AW293" s="13" t="s">
        <v>33</v>
      </c>
      <c r="AX293" s="13" t="s">
        <v>72</v>
      </c>
      <c r="AY293" s="244" t="s">
        <v>180</v>
      </c>
    </row>
    <row r="294" s="15" customFormat="1">
      <c r="A294" s="15"/>
      <c r="B294" s="255"/>
      <c r="C294" s="256"/>
      <c r="D294" s="235" t="s">
        <v>191</v>
      </c>
      <c r="E294" s="257" t="s">
        <v>19</v>
      </c>
      <c r="F294" s="258" t="s">
        <v>327</v>
      </c>
      <c r="G294" s="256"/>
      <c r="H294" s="259">
        <v>24026.880000000001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5" t="s">
        <v>191</v>
      </c>
      <c r="AU294" s="265" t="s">
        <v>82</v>
      </c>
      <c r="AV294" s="15" t="s">
        <v>187</v>
      </c>
      <c r="AW294" s="15" t="s">
        <v>33</v>
      </c>
      <c r="AX294" s="15" t="s">
        <v>80</v>
      </c>
      <c r="AY294" s="265" t="s">
        <v>180</v>
      </c>
    </row>
    <row r="295" s="2" customFormat="1" ht="37.8" customHeight="1">
      <c r="A295" s="40"/>
      <c r="B295" s="41"/>
      <c r="C295" s="215" t="s">
        <v>291</v>
      </c>
      <c r="D295" s="215" t="s">
        <v>182</v>
      </c>
      <c r="E295" s="216" t="s">
        <v>757</v>
      </c>
      <c r="F295" s="217" t="s">
        <v>758</v>
      </c>
      <c r="G295" s="218" t="s">
        <v>240</v>
      </c>
      <c r="H295" s="219">
        <v>57.948999999999998</v>
      </c>
      <c r="I295" s="220"/>
      <c r="J295" s="221">
        <f>ROUND(I295*H295,2)</f>
        <v>0</v>
      </c>
      <c r="K295" s="217" t="s">
        <v>186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187</v>
      </c>
      <c r="AT295" s="226" t="s">
        <v>182</v>
      </c>
      <c r="AU295" s="226" t="s">
        <v>82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187</v>
      </c>
      <c r="BM295" s="226" t="s">
        <v>759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760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82</v>
      </c>
    </row>
    <row r="297" s="14" customFormat="1">
      <c r="A297" s="14"/>
      <c r="B297" s="245"/>
      <c r="C297" s="246"/>
      <c r="D297" s="235" t="s">
        <v>191</v>
      </c>
      <c r="E297" s="247" t="s">
        <v>19</v>
      </c>
      <c r="F297" s="248" t="s">
        <v>761</v>
      </c>
      <c r="G297" s="246"/>
      <c r="H297" s="247" t="s">
        <v>19</v>
      </c>
      <c r="I297" s="249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191</v>
      </c>
      <c r="AU297" s="254" t="s">
        <v>82</v>
      </c>
      <c r="AV297" s="14" t="s">
        <v>80</v>
      </c>
      <c r="AW297" s="14" t="s">
        <v>33</v>
      </c>
      <c r="AX297" s="14" t="s">
        <v>72</v>
      </c>
      <c r="AY297" s="254" t="s">
        <v>180</v>
      </c>
    </row>
    <row r="298" s="13" customFormat="1">
      <c r="A298" s="13"/>
      <c r="B298" s="233"/>
      <c r="C298" s="234"/>
      <c r="D298" s="235" t="s">
        <v>191</v>
      </c>
      <c r="E298" s="236" t="s">
        <v>19</v>
      </c>
      <c r="F298" s="237" t="s">
        <v>762</v>
      </c>
      <c r="G298" s="234"/>
      <c r="H298" s="238">
        <v>46.304000000000002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191</v>
      </c>
      <c r="AU298" s="244" t="s">
        <v>82</v>
      </c>
      <c r="AV298" s="13" t="s">
        <v>82</v>
      </c>
      <c r="AW298" s="13" t="s">
        <v>33</v>
      </c>
      <c r="AX298" s="13" t="s">
        <v>72</v>
      </c>
      <c r="AY298" s="244" t="s">
        <v>180</v>
      </c>
    </row>
    <row r="299" s="14" customFormat="1">
      <c r="A299" s="14"/>
      <c r="B299" s="245"/>
      <c r="C299" s="246"/>
      <c r="D299" s="235" t="s">
        <v>191</v>
      </c>
      <c r="E299" s="247" t="s">
        <v>19</v>
      </c>
      <c r="F299" s="248" t="s">
        <v>763</v>
      </c>
      <c r="G299" s="246"/>
      <c r="H299" s="247" t="s">
        <v>19</v>
      </c>
      <c r="I299" s="249"/>
      <c r="J299" s="246"/>
      <c r="K299" s="246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191</v>
      </c>
      <c r="AU299" s="254" t="s">
        <v>82</v>
      </c>
      <c r="AV299" s="14" t="s">
        <v>80</v>
      </c>
      <c r="AW299" s="14" t="s">
        <v>33</v>
      </c>
      <c r="AX299" s="14" t="s">
        <v>72</v>
      </c>
      <c r="AY299" s="254" t="s">
        <v>180</v>
      </c>
    </row>
    <row r="300" s="13" customFormat="1">
      <c r="A300" s="13"/>
      <c r="B300" s="233"/>
      <c r="C300" s="234"/>
      <c r="D300" s="235" t="s">
        <v>191</v>
      </c>
      <c r="E300" s="236" t="s">
        <v>19</v>
      </c>
      <c r="F300" s="237" t="s">
        <v>764</v>
      </c>
      <c r="G300" s="234"/>
      <c r="H300" s="238">
        <v>11.645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191</v>
      </c>
      <c r="AU300" s="244" t="s">
        <v>82</v>
      </c>
      <c r="AV300" s="13" t="s">
        <v>82</v>
      </c>
      <c r="AW300" s="13" t="s">
        <v>33</v>
      </c>
      <c r="AX300" s="13" t="s">
        <v>72</v>
      </c>
      <c r="AY300" s="244" t="s">
        <v>180</v>
      </c>
    </row>
    <row r="301" s="15" customFormat="1">
      <c r="A301" s="15"/>
      <c r="B301" s="255"/>
      <c r="C301" s="256"/>
      <c r="D301" s="235" t="s">
        <v>191</v>
      </c>
      <c r="E301" s="257" t="s">
        <v>19</v>
      </c>
      <c r="F301" s="258" t="s">
        <v>327</v>
      </c>
      <c r="G301" s="256"/>
      <c r="H301" s="259">
        <v>57.948999999999998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191</v>
      </c>
      <c r="AU301" s="265" t="s">
        <v>82</v>
      </c>
      <c r="AV301" s="15" t="s">
        <v>187</v>
      </c>
      <c r="AW301" s="15" t="s">
        <v>33</v>
      </c>
      <c r="AX301" s="15" t="s">
        <v>80</v>
      </c>
      <c r="AY301" s="265" t="s">
        <v>180</v>
      </c>
    </row>
    <row r="302" s="2" customFormat="1" ht="37.8" customHeight="1">
      <c r="A302" s="40"/>
      <c r="B302" s="41"/>
      <c r="C302" s="215" t="s">
        <v>7</v>
      </c>
      <c r="D302" s="215" t="s">
        <v>182</v>
      </c>
      <c r="E302" s="216" t="s">
        <v>765</v>
      </c>
      <c r="F302" s="217" t="s">
        <v>766</v>
      </c>
      <c r="G302" s="218" t="s">
        <v>240</v>
      </c>
      <c r="H302" s="219">
        <v>1158.98</v>
      </c>
      <c r="I302" s="220"/>
      <c r="J302" s="221">
        <f>ROUND(I302*H302,2)</f>
        <v>0</v>
      </c>
      <c r="K302" s="217" t="s">
        <v>186</v>
      </c>
      <c r="L302" s="46"/>
      <c r="M302" s="222" t="s">
        <v>19</v>
      </c>
      <c r="N302" s="223" t="s">
        <v>43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187</v>
      </c>
      <c r="AT302" s="226" t="s">
        <v>182</v>
      </c>
      <c r="AU302" s="226" t="s">
        <v>82</v>
      </c>
      <c r="AY302" s="19" t="s">
        <v>180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187</v>
      </c>
      <c r="BM302" s="226" t="s">
        <v>767</v>
      </c>
    </row>
    <row r="303" s="2" customFormat="1">
      <c r="A303" s="40"/>
      <c r="B303" s="41"/>
      <c r="C303" s="42"/>
      <c r="D303" s="228" t="s">
        <v>189</v>
      </c>
      <c r="E303" s="42"/>
      <c r="F303" s="229" t="s">
        <v>768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189</v>
      </c>
      <c r="AU303" s="19" t="s">
        <v>82</v>
      </c>
    </row>
    <row r="304" s="14" customFormat="1">
      <c r="A304" s="14"/>
      <c r="B304" s="245"/>
      <c r="C304" s="246"/>
      <c r="D304" s="235" t="s">
        <v>191</v>
      </c>
      <c r="E304" s="247" t="s">
        <v>19</v>
      </c>
      <c r="F304" s="248" t="s">
        <v>769</v>
      </c>
      <c r="G304" s="246"/>
      <c r="H304" s="247" t="s">
        <v>19</v>
      </c>
      <c r="I304" s="249"/>
      <c r="J304" s="246"/>
      <c r="K304" s="246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191</v>
      </c>
      <c r="AU304" s="254" t="s">
        <v>82</v>
      </c>
      <c r="AV304" s="14" t="s">
        <v>80</v>
      </c>
      <c r="AW304" s="14" t="s">
        <v>33</v>
      </c>
      <c r="AX304" s="14" t="s">
        <v>72</v>
      </c>
      <c r="AY304" s="254" t="s">
        <v>180</v>
      </c>
    </row>
    <row r="305" s="13" customFormat="1">
      <c r="A305" s="13"/>
      <c r="B305" s="233"/>
      <c r="C305" s="234"/>
      <c r="D305" s="235" t="s">
        <v>191</v>
      </c>
      <c r="E305" s="236" t="s">
        <v>19</v>
      </c>
      <c r="F305" s="237" t="s">
        <v>770</v>
      </c>
      <c r="G305" s="234"/>
      <c r="H305" s="238">
        <v>1158.98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191</v>
      </c>
      <c r="AU305" s="244" t="s">
        <v>82</v>
      </c>
      <c r="AV305" s="13" t="s">
        <v>82</v>
      </c>
      <c r="AW305" s="13" t="s">
        <v>33</v>
      </c>
      <c r="AX305" s="13" t="s">
        <v>80</v>
      </c>
      <c r="AY305" s="244" t="s">
        <v>180</v>
      </c>
    </row>
    <row r="306" s="2" customFormat="1" ht="16.5" customHeight="1">
      <c r="A306" s="40"/>
      <c r="B306" s="41"/>
      <c r="C306" s="215" t="s">
        <v>300</v>
      </c>
      <c r="D306" s="215" t="s">
        <v>182</v>
      </c>
      <c r="E306" s="216" t="s">
        <v>338</v>
      </c>
      <c r="F306" s="217" t="s">
        <v>339</v>
      </c>
      <c r="G306" s="218" t="s">
        <v>340</v>
      </c>
      <c r="H306" s="219">
        <v>1938.808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187</v>
      </c>
      <c r="AT306" s="226" t="s">
        <v>182</v>
      </c>
      <c r="AU306" s="226" t="s">
        <v>82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187</v>
      </c>
      <c r="BM306" s="226" t="s">
        <v>771</v>
      </c>
    </row>
    <row r="307" s="13" customFormat="1">
      <c r="A307" s="13"/>
      <c r="B307" s="233"/>
      <c r="C307" s="234"/>
      <c r="D307" s="235" t="s">
        <v>191</v>
      </c>
      <c r="E307" s="236" t="s">
        <v>19</v>
      </c>
      <c r="F307" s="237" t="s">
        <v>772</v>
      </c>
      <c r="G307" s="234"/>
      <c r="H307" s="238">
        <v>1938.808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191</v>
      </c>
      <c r="AU307" s="244" t="s">
        <v>82</v>
      </c>
      <c r="AV307" s="13" t="s">
        <v>82</v>
      </c>
      <c r="AW307" s="13" t="s">
        <v>33</v>
      </c>
      <c r="AX307" s="13" t="s">
        <v>80</v>
      </c>
      <c r="AY307" s="244" t="s">
        <v>180</v>
      </c>
    </row>
    <row r="308" s="2" customFormat="1" ht="24.15" customHeight="1">
      <c r="A308" s="40"/>
      <c r="B308" s="41"/>
      <c r="C308" s="215" t="s">
        <v>305</v>
      </c>
      <c r="D308" s="215" t="s">
        <v>182</v>
      </c>
      <c r="E308" s="216" t="s">
        <v>773</v>
      </c>
      <c r="F308" s="217" t="s">
        <v>774</v>
      </c>
      <c r="G308" s="218" t="s">
        <v>240</v>
      </c>
      <c r="H308" s="219">
        <v>969.404</v>
      </c>
      <c r="I308" s="220"/>
      <c r="J308" s="221">
        <f>ROUND(I308*H308,2)</f>
        <v>0</v>
      </c>
      <c r="K308" s="217" t="s">
        <v>186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187</v>
      </c>
      <c r="AT308" s="226" t="s">
        <v>182</v>
      </c>
      <c r="AU308" s="226" t="s">
        <v>82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187</v>
      </c>
      <c r="BM308" s="226" t="s">
        <v>775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776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82</v>
      </c>
    </row>
    <row r="310" s="14" customFormat="1">
      <c r="A310" s="14"/>
      <c r="B310" s="245"/>
      <c r="C310" s="246"/>
      <c r="D310" s="235" t="s">
        <v>191</v>
      </c>
      <c r="E310" s="247" t="s">
        <v>19</v>
      </c>
      <c r="F310" s="248" t="s">
        <v>777</v>
      </c>
      <c r="G310" s="246"/>
      <c r="H310" s="247" t="s">
        <v>19</v>
      </c>
      <c r="I310" s="249"/>
      <c r="J310" s="246"/>
      <c r="K310" s="246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191</v>
      </c>
      <c r="AU310" s="254" t="s">
        <v>82</v>
      </c>
      <c r="AV310" s="14" t="s">
        <v>80</v>
      </c>
      <c r="AW310" s="14" t="s">
        <v>33</v>
      </c>
      <c r="AX310" s="14" t="s">
        <v>72</v>
      </c>
      <c r="AY310" s="254" t="s">
        <v>180</v>
      </c>
    </row>
    <row r="311" s="13" customFormat="1">
      <c r="A311" s="13"/>
      <c r="B311" s="233"/>
      <c r="C311" s="234"/>
      <c r="D311" s="235" t="s">
        <v>191</v>
      </c>
      <c r="E311" s="236" t="s">
        <v>19</v>
      </c>
      <c r="F311" s="237" t="s">
        <v>778</v>
      </c>
      <c r="G311" s="234"/>
      <c r="H311" s="238">
        <v>969.404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191</v>
      </c>
      <c r="AU311" s="244" t="s">
        <v>82</v>
      </c>
      <c r="AV311" s="13" t="s">
        <v>82</v>
      </c>
      <c r="AW311" s="13" t="s">
        <v>33</v>
      </c>
      <c r="AX311" s="13" t="s">
        <v>80</v>
      </c>
      <c r="AY311" s="244" t="s">
        <v>180</v>
      </c>
    </row>
    <row r="312" s="2" customFormat="1" ht="16.5" customHeight="1">
      <c r="A312" s="40"/>
      <c r="B312" s="41"/>
      <c r="C312" s="215" t="s">
        <v>310</v>
      </c>
      <c r="D312" s="215" t="s">
        <v>182</v>
      </c>
      <c r="E312" s="216" t="s">
        <v>504</v>
      </c>
      <c r="F312" s="217" t="s">
        <v>505</v>
      </c>
      <c r="G312" s="218" t="s">
        <v>340</v>
      </c>
      <c r="H312" s="219">
        <v>13.586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187</v>
      </c>
      <c r="AT312" s="226" t="s">
        <v>182</v>
      </c>
      <c r="AU312" s="226" t="s">
        <v>82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187</v>
      </c>
      <c r="BM312" s="226" t="s">
        <v>779</v>
      </c>
    </row>
    <row r="313" s="14" customFormat="1">
      <c r="A313" s="14"/>
      <c r="B313" s="245"/>
      <c r="C313" s="246"/>
      <c r="D313" s="235" t="s">
        <v>191</v>
      </c>
      <c r="E313" s="247" t="s">
        <v>19</v>
      </c>
      <c r="F313" s="248" t="s">
        <v>507</v>
      </c>
      <c r="G313" s="246"/>
      <c r="H313" s="247" t="s">
        <v>19</v>
      </c>
      <c r="I313" s="249"/>
      <c r="J313" s="246"/>
      <c r="K313" s="246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191</v>
      </c>
      <c r="AU313" s="254" t="s">
        <v>82</v>
      </c>
      <c r="AV313" s="14" t="s">
        <v>80</v>
      </c>
      <c r="AW313" s="14" t="s">
        <v>33</v>
      </c>
      <c r="AX313" s="14" t="s">
        <v>72</v>
      </c>
      <c r="AY313" s="254" t="s">
        <v>180</v>
      </c>
    </row>
    <row r="314" s="14" customFormat="1">
      <c r="A314" s="14"/>
      <c r="B314" s="245"/>
      <c r="C314" s="246"/>
      <c r="D314" s="235" t="s">
        <v>191</v>
      </c>
      <c r="E314" s="247" t="s">
        <v>19</v>
      </c>
      <c r="F314" s="248" t="s">
        <v>780</v>
      </c>
      <c r="G314" s="246"/>
      <c r="H314" s="247" t="s">
        <v>19</v>
      </c>
      <c r="I314" s="249"/>
      <c r="J314" s="246"/>
      <c r="K314" s="246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191</v>
      </c>
      <c r="AU314" s="254" t="s">
        <v>82</v>
      </c>
      <c r="AV314" s="14" t="s">
        <v>80</v>
      </c>
      <c r="AW314" s="14" t="s">
        <v>33</v>
      </c>
      <c r="AX314" s="14" t="s">
        <v>72</v>
      </c>
      <c r="AY314" s="254" t="s">
        <v>180</v>
      </c>
    </row>
    <row r="315" s="13" customFormat="1">
      <c r="A315" s="13"/>
      <c r="B315" s="233"/>
      <c r="C315" s="234"/>
      <c r="D315" s="235" t="s">
        <v>191</v>
      </c>
      <c r="E315" s="236" t="s">
        <v>19</v>
      </c>
      <c r="F315" s="237" t="s">
        <v>781</v>
      </c>
      <c r="G315" s="234"/>
      <c r="H315" s="238">
        <v>13.586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191</v>
      </c>
      <c r="AU315" s="244" t="s">
        <v>82</v>
      </c>
      <c r="AV315" s="13" t="s">
        <v>82</v>
      </c>
      <c r="AW315" s="13" t="s">
        <v>33</v>
      </c>
      <c r="AX315" s="13" t="s">
        <v>80</v>
      </c>
      <c r="AY315" s="244" t="s">
        <v>180</v>
      </c>
    </row>
    <row r="316" s="2" customFormat="1" ht="16.5" customHeight="1">
      <c r="A316" s="40"/>
      <c r="B316" s="41"/>
      <c r="C316" s="215" t="s">
        <v>316</v>
      </c>
      <c r="D316" s="215" t="s">
        <v>182</v>
      </c>
      <c r="E316" s="216" t="s">
        <v>513</v>
      </c>
      <c r="F316" s="217" t="s">
        <v>505</v>
      </c>
      <c r="G316" s="218" t="s">
        <v>340</v>
      </c>
      <c r="H316" s="219">
        <v>13.586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187</v>
      </c>
      <c r="AT316" s="226" t="s">
        <v>182</v>
      </c>
      <c r="AU316" s="226" t="s">
        <v>82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187</v>
      </c>
      <c r="BM316" s="226" t="s">
        <v>782</v>
      </c>
    </row>
    <row r="317" s="14" customFormat="1">
      <c r="A317" s="14"/>
      <c r="B317" s="245"/>
      <c r="C317" s="246"/>
      <c r="D317" s="235" t="s">
        <v>191</v>
      </c>
      <c r="E317" s="247" t="s">
        <v>19</v>
      </c>
      <c r="F317" s="248" t="s">
        <v>515</v>
      </c>
      <c r="G317" s="246"/>
      <c r="H317" s="247" t="s">
        <v>19</v>
      </c>
      <c r="I317" s="249"/>
      <c r="J317" s="246"/>
      <c r="K317" s="246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191</v>
      </c>
      <c r="AU317" s="254" t="s">
        <v>82</v>
      </c>
      <c r="AV317" s="14" t="s">
        <v>80</v>
      </c>
      <c r="AW317" s="14" t="s">
        <v>33</v>
      </c>
      <c r="AX317" s="14" t="s">
        <v>72</v>
      </c>
      <c r="AY317" s="254" t="s">
        <v>180</v>
      </c>
    </row>
    <row r="318" s="14" customFormat="1">
      <c r="A318" s="14"/>
      <c r="B318" s="245"/>
      <c r="C318" s="246"/>
      <c r="D318" s="235" t="s">
        <v>191</v>
      </c>
      <c r="E318" s="247" t="s">
        <v>19</v>
      </c>
      <c r="F318" s="248" t="s">
        <v>783</v>
      </c>
      <c r="G318" s="246"/>
      <c r="H318" s="247" t="s">
        <v>19</v>
      </c>
      <c r="I318" s="249"/>
      <c r="J318" s="246"/>
      <c r="K318" s="246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191</v>
      </c>
      <c r="AU318" s="254" t="s">
        <v>82</v>
      </c>
      <c r="AV318" s="14" t="s">
        <v>80</v>
      </c>
      <c r="AW318" s="14" t="s">
        <v>33</v>
      </c>
      <c r="AX318" s="14" t="s">
        <v>72</v>
      </c>
      <c r="AY318" s="254" t="s">
        <v>180</v>
      </c>
    </row>
    <row r="319" s="13" customFormat="1">
      <c r="A319" s="13"/>
      <c r="B319" s="233"/>
      <c r="C319" s="234"/>
      <c r="D319" s="235" t="s">
        <v>191</v>
      </c>
      <c r="E319" s="236" t="s">
        <v>19</v>
      </c>
      <c r="F319" s="237" t="s">
        <v>781</v>
      </c>
      <c r="G319" s="234"/>
      <c r="H319" s="238">
        <v>13.586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191</v>
      </c>
      <c r="AU319" s="244" t="s">
        <v>82</v>
      </c>
      <c r="AV319" s="13" t="s">
        <v>82</v>
      </c>
      <c r="AW319" s="13" t="s">
        <v>33</v>
      </c>
      <c r="AX319" s="13" t="s">
        <v>80</v>
      </c>
      <c r="AY319" s="244" t="s">
        <v>180</v>
      </c>
    </row>
    <row r="320" s="2" customFormat="1" ht="16.5" customHeight="1">
      <c r="A320" s="40"/>
      <c r="B320" s="41"/>
      <c r="C320" s="215" t="s">
        <v>328</v>
      </c>
      <c r="D320" s="215" t="s">
        <v>182</v>
      </c>
      <c r="E320" s="216" t="s">
        <v>517</v>
      </c>
      <c r="F320" s="217" t="s">
        <v>518</v>
      </c>
      <c r="G320" s="218" t="s">
        <v>340</v>
      </c>
      <c r="H320" s="219">
        <v>11.645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187</v>
      </c>
      <c r="AT320" s="226" t="s">
        <v>182</v>
      </c>
      <c r="AU320" s="226" t="s">
        <v>82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187</v>
      </c>
      <c r="BM320" s="226" t="s">
        <v>784</v>
      </c>
    </row>
    <row r="321" s="14" customFormat="1">
      <c r="A321" s="14"/>
      <c r="B321" s="245"/>
      <c r="C321" s="246"/>
      <c r="D321" s="235" t="s">
        <v>191</v>
      </c>
      <c r="E321" s="247" t="s">
        <v>19</v>
      </c>
      <c r="F321" s="248" t="s">
        <v>785</v>
      </c>
      <c r="G321" s="246"/>
      <c r="H321" s="247" t="s">
        <v>19</v>
      </c>
      <c r="I321" s="249"/>
      <c r="J321" s="246"/>
      <c r="K321" s="246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191</v>
      </c>
      <c r="AU321" s="254" t="s">
        <v>82</v>
      </c>
      <c r="AV321" s="14" t="s">
        <v>80</v>
      </c>
      <c r="AW321" s="14" t="s">
        <v>33</v>
      </c>
      <c r="AX321" s="14" t="s">
        <v>72</v>
      </c>
      <c r="AY321" s="254" t="s">
        <v>180</v>
      </c>
    </row>
    <row r="322" s="13" customFormat="1">
      <c r="A322" s="13"/>
      <c r="B322" s="233"/>
      <c r="C322" s="234"/>
      <c r="D322" s="235" t="s">
        <v>191</v>
      </c>
      <c r="E322" s="236" t="s">
        <v>19</v>
      </c>
      <c r="F322" s="237" t="s">
        <v>764</v>
      </c>
      <c r="G322" s="234"/>
      <c r="H322" s="238">
        <v>11.645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191</v>
      </c>
      <c r="AU322" s="244" t="s">
        <v>82</v>
      </c>
      <c r="AV322" s="13" t="s">
        <v>82</v>
      </c>
      <c r="AW322" s="13" t="s">
        <v>33</v>
      </c>
      <c r="AX322" s="13" t="s">
        <v>80</v>
      </c>
      <c r="AY322" s="244" t="s">
        <v>180</v>
      </c>
    </row>
    <row r="323" s="2" customFormat="1" ht="24.15" customHeight="1">
      <c r="A323" s="40"/>
      <c r="B323" s="41"/>
      <c r="C323" s="215" t="s">
        <v>337</v>
      </c>
      <c r="D323" s="215" t="s">
        <v>182</v>
      </c>
      <c r="E323" s="216" t="s">
        <v>786</v>
      </c>
      <c r="F323" s="217" t="s">
        <v>787</v>
      </c>
      <c r="G323" s="218" t="s">
        <v>240</v>
      </c>
      <c r="H323" s="219">
        <v>10</v>
      </c>
      <c r="I323" s="220"/>
      <c r="J323" s="221">
        <f>ROUND(I323*H323,2)</f>
        <v>0</v>
      </c>
      <c r="K323" s="217" t="s">
        <v>186</v>
      </c>
      <c r="L323" s="46"/>
      <c r="M323" s="222" t="s">
        <v>19</v>
      </c>
      <c r="N323" s="223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187</v>
      </c>
      <c r="AT323" s="226" t="s">
        <v>182</v>
      </c>
      <c r="AU323" s="226" t="s">
        <v>82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187</v>
      </c>
      <c r="BM323" s="226" t="s">
        <v>788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789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82</v>
      </c>
    </row>
    <row r="325" s="14" customFormat="1">
      <c r="A325" s="14"/>
      <c r="B325" s="245"/>
      <c r="C325" s="246"/>
      <c r="D325" s="235" t="s">
        <v>191</v>
      </c>
      <c r="E325" s="247" t="s">
        <v>19</v>
      </c>
      <c r="F325" s="248" t="s">
        <v>742</v>
      </c>
      <c r="G325" s="246"/>
      <c r="H325" s="247" t="s">
        <v>19</v>
      </c>
      <c r="I325" s="249"/>
      <c r="J325" s="246"/>
      <c r="K325" s="246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191</v>
      </c>
      <c r="AU325" s="254" t="s">
        <v>82</v>
      </c>
      <c r="AV325" s="14" t="s">
        <v>80</v>
      </c>
      <c r="AW325" s="14" t="s">
        <v>33</v>
      </c>
      <c r="AX325" s="14" t="s">
        <v>72</v>
      </c>
      <c r="AY325" s="254" t="s">
        <v>180</v>
      </c>
    </row>
    <row r="326" s="14" customFormat="1">
      <c r="A326" s="14"/>
      <c r="B326" s="245"/>
      <c r="C326" s="246"/>
      <c r="D326" s="235" t="s">
        <v>191</v>
      </c>
      <c r="E326" s="247" t="s">
        <v>19</v>
      </c>
      <c r="F326" s="248" t="s">
        <v>743</v>
      </c>
      <c r="G326" s="246"/>
      <c r="H326" s="247" t="s">
        <v>19</v>
      </c>
      <c r="I326" s="249"/>
      <c r="J326" s="246"/>
      <c r="K326" s="246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191</v>
      </c>
      <c r="AU326" s="254" t="s">
        <v>82</v>
      </c>
      <c r="AV326" s="14" t="s">
        <v>80</v>
      </c>
      <c r="AW326" s="14" t="s">
        <v>33</v>
      </c>
      <c r="AX326" s="14" t="s">
        <v>72</v>
      </c>
      <c r="AY326" s="254" t="s">
        <v>180</v>
      </c>
    </row>
    <row r="327" s="13" customFormat="1">
      <c r="A327" s="13"/>
      <c r="B327" s="233"/>
      <c r="C327" s="234"/>
      <c r="D327" s="235" t="s">
        <v>191</v>
      </c>
      <c r="E327" s="236" t="s">
        <v>19</v>
      </c>
      <c r="F327" s="237" t="s">
        <v>744</v>
      </c>
      <c r="G327" s="234"/>
      <c r="H327" s="238">
        <v>0.625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191</v>
      </c>
      <c r="AU327" s="244" t="s">
        <v>82</v>
      </c>
      <c r="AV327" s="13" t="s">
        <v>82</v>
      </c>
      <c r="AW327" s="13" t="s">
        <v>33</v>
      </c>
      <c r="AX327" s="13" t="s">
        <v>72</v>
      </c>
      <c r="AY327" s="244" t="s">
        <v>180</v>
      </c>
    </row>
    <row r="328" s="14" customFormat="1">
      <c r="A328" s="14"/>
      <c r="B328" s="245"/>
      <c r="C328" s="246"/>
      <c r="D328" s="235" t="s">
        <v>191</v>
      </c>
      <c r="E328" s="247" t="s">
        <v>19</v>
      </c>
      <c r="F328" s="248" t="s">
        <v>745</v>
      </c>
      <c r="G328" s="246"/>
      <c r="H328" s="247" t="s">
        <v>19</v>
      </c>
      <c r="I328" s="249"/>
      <c r="J328" s="246"/>
      <c r="K328" s="246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191</v>
      </c>
      <c r="AU328" s="254" t="s">
        <v>82</v>
      </c>
      <c r="AV328" s="14" t="s">
        <v>80</v>
      </c>
      <c r="AW328" s="14" t="s">
        <v>33</v>
      </c>
      <c r="AX328" s="14" t="s">
        <v>72</v>
      </c>
      <c r="AY328" s="254" t="s">
        <v>180</v>
      </c>
    </row>
    <row r="329" s="13" customFormat="1">
      <c r="A329" s="13"/>
      <c r="B329" s="233"/>
      <c r="C329" s="234"/>
      <c r="D329" s="235" t="s">
        <v>191</v>
      </c>
      <c r="E329" s="236" t="s">
        <v>19</v>
      </c>
      <c r="F329" s="237" t="s">
        <v>746</v>
      </c>
      <c r="G329" s="234"/>
      <c r="H329" s="238">
        <v>9.375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191</v>
      </c>
      <c r="AU329" s="244" t="s">
        <v>82</v>
      </c>
      <c r="AV329" s="13" t="s">
        <v>82</v>
      </c>
      <c r="AW329" s="13" t="s">
        <v>33</v>
      </c>
      <c r="AX329" s="13" t="s">
        <v>72</v>
      </c>
      <c r="AY329" s="244" t="s">
        <v>180</v>
      </c>
    </row>
    <row r="330" s="15" customFormat="1">
      <c r="A330" s="15"/>
      <c r="B330" s="255"/>
      <c r="C330" s="256"/>
      <c r="D330" s="235" t="s">
        <v>191</v>
      </c>
      <c r="E330" s="257" t="s">
        <v>19</v>
      </c>
      <c r="F330" s="258" t="s">
        <v>327</v>
      </c>
      <c r="G330" s="256"/>
      <c r="H330" s="259">
        <v>10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191</v>
      </c>
      <c r="AU330" s="265" t="s">
        <v>82</v>
      </c>
      <c r="AV330" s="15" t="s">
        <v>187</v>
      </c>
      <c r="AW330" s="15" t="s">
        <v>33</v>
      </c>
      <c r="AX330" s="15" t="s">
        <v>80</v>
      </c>
      <c r="AY330" s="265" t="s">
        <v>180</v>
      </c>
    </row>
    <row r="331" s="2" customFormat="1" ht="24.15" customHeight="1">
      <c r="A331" s="40"/>
      <c r="B331" s="41"/>
      <c r="C331" s="215" t="s">
        <v>343</v>
      </c>
      <c r="D331" s="215" t="s">
        <v>182</v>
      </c>
      <c r="E331" s="216" t="s">
        <v>790</v>
      </c>
      <c r="F331" s="217" t="s">
        <v>791</v>
      </c>
      <c r="G331" s="218" t="s">
        <v>240</v>
      </c>
      <c r="H331" s="219">
        <v>1.5</v>
      </c>
      <c r="I331" s="220"/>
      <c r="J331" s="221">
        <f>ROUND(I331*H331,2)</f>
        <v>0</v>
      </c>
      <c r="K331" s="217" t="s">
        <v>186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187</v>
      </c>
      <c r="AT331" s="226" t="s">
        <v>182</v>
      </c>
      <c r="AU331" s="226" t="s">
        <v>82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187</v>
      </c>
      <c r="BM331" s="226" t="s">
        <v>792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793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82</v>
      </c>
    </row>
    <row r="333" s="14" customFormat="1">
      <c r="A333" s="14"/>
      <c r="B333" s="245"/>
      <c r="C333" s="246"/>
      <c r="D333" s="235" t="s">
        <v>191</v>
      </c>
      <c r="E333" s="247" t="s">
        <v>19</v>
      </c>
      <c r="F333" s="248" t="s">
        <v>743</v>
      </c>
      <c r="G333" s="246"/>
      <c r="H333" s="247" t="s">
        <v>19</v>
      </c>
      <c r="I333" s="249"/>
      <c r="J333" s="246"/>
      <c r="K333" s="246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191</v>
      </c>
      <c r="AU333" s="254" t="s">
        <v>82</v>
      </c>
      <c r="AV333" s="14" t="s">
        <v>80</v>
      </c>
      <c r="AW333" s="14" t="s">
        <v>33</v>
      </c>
      <c r="AX333" s="14" t="s">
        <v>72</v>
      </c>
      <c r="AY333" s="254" t="s">
        <v>180</v>
      </c>
    </row>
    <row r="334" s="13" customFormat="1">
      <c r="A334" s="13"/>
      <c r="B334" s="233"/>
      <c r="C334" s="234"/>
      <c r="D334" s="235" t="s">
        <v>191</v>
      </c>
      <c r="E334" s="236" t="s">
        <v>19</v>
      </c>
      <c r="F334" s="237" t="s">
        <v>744</v>
      </c>
      <c r="G334" s="234"/>
      <c r="H334" s="238">
        <v>0.625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191</v>
      </c>
      <c r="AU334" s="244" t="s">
        <v>82</v>
      </c>
      <c r="AV334" s="13" t="s">
        <v>82</v>
      </c>
      <c r="AW334" s="13" t="s">
        <v>33</v>
      </c>
      <c r="AX334" s="13" t="s">
        <v>72</v>
      </c>
      <c r="AY334" s="244" t="s">
        <v>180</v>
      </c>
    </row>
    <row r="335" s="14" customFormat="1">
      <c r="A335" s="14"/>
      <c r="B335" s="245"/>
      <c r="C335" s="246"/>
      <c r="D335" s="235" t="s">
        <v>191</v>
      </c>
      <c r="E335" s="247" t="s">
        <v>19</v>
      </c>
      <c r="F335" s="248" t="s">
        <v>794</v>
      </c>
      <c r="G335" s="246"/>
      <c r="H335" s="247" t="s">
        <v>19</v>
      </c>
      <c r="I335" s="249"/>
      <c r="J335" s="246"/>
      <c r="K335" s="246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191</v>
      </c>
      <c r="AU335" s="254" t="s">
        <v>82</v>
      </c>
      <c r="AV335" s="14" t="s">
        <v>80</v>
      </c>
      <c r="AW335" s="14" t="s">
        <v>33</v>
      </c>
      <c r="AX335" s="14" t="s">
        <v>72</v>
      </c>
      <c r="AY335" s="254" t="s">
        <v>180</v>
      </c>
    </row>
    <row r="336" s="13" customFormat="1">
      <c r="A336" s="13"/>
      <c r="B336" s="233"/>
      <c r="C336" s="234"/>
      <c r="D336" s="235" t="s">
        <v>191</v>
      </c>
      <c r="E336" s="236" t="s">
        <v>19</v>
      </c>
      <c r="F336" s="237" t="s">
        <v>795</v>
      </c>
      <c r="G336" s="234"/>
      <c r="H336" s="238">
        <v>0.875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191</v>
      </c>
      <c r="AU336" s="244" t="s">
        <v>82</v>
      </c>
      <c r="AV336" s="13" t="s">
        <v>82</v>
      </c>
      <c r="AW336" s="13" t="s">
        <v>33</v>
      </c>
      <c r="AX336" s="13" t="s">
        <v>72</v>
      </c>
      <c r="AY336" s="244" t="s">
        <v>180</v>
      </c>
    </row>
    <row r="337" s="15" customFormat="1">
      <c r="A337" s="15"/>
      <c r="B337" s="255"/>
      <c r="C337" s="256"/>
      <c r="D337" s="235" t="s">
        <v>191</v>
      </c>
      <c r="E337" s="257" t="s">
        <v>19</v>
      </c>
      <c r="F337" s="258" t="s">
        <v>327</v>
      </c>
      <c r="G337" s="256"/>
      <c r="H337" s="259">
        <v>1.5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191</v>
      </c>
      <c r="AU337" s="265" t="s">
        <v>82</v>
      </c>
      <c r="AV337" s="15" t="s">
        <v>187</v>
      </c>
      <c r="AW337" s="15" t="s">
        <v>33</v>
      </c>
      <c r="AX337" s="15" t="s">
        <v>80</v>
      </c>
      <c r="AY337" s="265" t="s">
        <v>180</v>
      </c>
    </row>
    <row r="338" s="2" customFormat="1" ht="24.15" customHeight="1">
      <c r="A338" s="40"/>
      <c r="B338" s="41"/>
      <c r="C338" s="215" t="s">
        <v>356</v>
      </c>
      <c r="D338" s="215" t="s">
        <v>182</v>
      </c>
      <c r="E338" s="216" t="s">
        <v>344</v>
      </c>
      <c r="F338" s="217" t="s">
        <v>345</v>
      </c>
      <c r="G338" s="218" t="s">
        <v>240</v>
      </c>
      <c r="H338" s="219">
        <v>65.875</v>
      </c>
      <c r="I338" s="220"/>
      <c r="J338" s="221">
        <f>ROUND(I338*H338,2)</f>
        <v>0</v>
      </c>
      <c r="K338" s="217" t="s">
        <v>186</v>
      </c>
      <c r="L338" s="46"/>
      <c r="M338" s="222" t="s">
        <v>19</v>
      </c>
      <c r="N338" s="223" t="s">
        <v>43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187</v>
      </c>
      <c r="AT338" s="226" t="s">
        <v>182</v>
      </c>
      <c r="AU338" s="226" t="s">
        <v>82</v>
      </c>
      <c r="AY338" s="19" t="s">
        <v>180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187</v>
      </c>
      <c r="BM338" s="226" t="s">
        <v>796</v>
      </c>
    </row>
    <row r="339" s="2" customFormat="1">
      <c r="A339" s="40"/>
      <c r="B339" s="41"/>
      <c r="C339" s="42"/>
      <c r="D339" s="228" t="s">
        <v>189</v>
      </c>
      <c r="E339" s="42"/>
      <c r="F339" s="229" t="s">
        <v>347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189</v>
      </c>
      <c r="AU339" s="19" t="s">
        <v>82</v>
      </c>
    </row>
    <row r="340" s="14" customFormat="1">
      <c r="A340" s="14"/>
      <c r="B340" s="245"/>
      <c r="C340" s="246"/>
      <c r="D340" s="235" t="s">
        <v>191</v>
      </c>
      <c r="E340" s="247" t="s">
        <v>19</v>
      </c>
      <c r="F340" s="248" t="s">
        <v>797</v>
      </c>
      <c r="G340" s="246"/>
      <c r="H340" s="247" t="s">
        <v>19</v>
      </c>
      <c r="I340" s="249"/>
      <c r="J340" s="246"/>
      <c r="K340" s="246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191</v>
      </c>
      <c r="AU340" s="254" t="s">
        <v>82</v>
      </c>
      <c r="AV340" s="14" t="s">
        <v>80</v>
      </c>
      <c r="AW340" s="14" t="s">
        <v>33</v>
      </c>
      <c r="AX340" s="14" t="s">
        <v>72</v>
      </c>
      <c r="AY340" s="254" t="s">
        <v>180</v>
      </c>
    </row>
    <row r="341" s="14" customFormat="1">
      <c r="A341" s="14"/>
      <c r="B341" s="245"/>
      <c r="C341" s="246"/>
      <c r="D341" s="235" t="s">
        <v>191</v>
      </c>
      <c r="E341" s="247" t="s">
        <v>19</v>
      </c>
      <c r="F341" s="248" t="s">
        <v>745</v>
      </c>
      <c r="G341" s="246"/>
      <c r="H341" s="247" t="s">
        <v>19</v>
      </c>
      <c r="I341" s="249"/>
      <c r="J341" s="246"/>
      <c r="K341" s="246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191</v>
      </c>
      <c r="AU341" s="254" t="s">
        <v>82</v>
      </c>
      <c r="AV341" s="14" t="s">
        <v>80</v>
      </c>
      <c r="AW341" s="14" t="s">
        <v>33</v>
      </c>
      <c r="AX341" s="14" t="s">
        <v>72</v>
      </c>
      <c r="AY341" s="254" t="s">
        <v>180</v>
      </c>
    </row>
    <row r="342" s="13" customFormat="1">
      <c r="A342" s="13"/>
      <c r="B342" s="233"/>
      <c r="C342" s="234"/>
      <c r="D342" s="235" t="s">
        <v>191</v>
      </c>
      <c r="E342" s="236" t="s">
        <v>19</v>
      </c>
      <c r="F342" s="237" t="s">
        <v>746</v>
      </c>
      <c r="G342" s="234"/>
      <c r="H342" s="238">
        <v>9.375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191</v>
      </c>
      <c r="AU342" s="244" t="s">
        <v>82</v>
      </c>
      <c r="AV342" s="13" t="s">
        <v>82</v>
      </c>
      <c r="AW342" s="13" t="s">
        <v>33</v>
      </c>
      <c r="AX342" s="13" t="s">
        <v>72</v>
      </c>
      <c r="AY342" s="244" t="s">
        <v>180</v>
      </c>
    </row>
    <row r="343" s="16" customFormat="1">
      <c r="A343" s="16"/>
      <c r="B343" s="266"/>
      <c r="C343" s="267"/>
      <c r="D343" s="235" t="s">
        <v>191</v>
      </c>
      <c r="E343" s="268" t="s">
        <v>19</v>
      </c>
      <c r="F343" s="269" t="s">
        <v>436</v>
      </c>
      <c r="G343" s="267"/>
      <c r="H343" s="270">
        <v>9.375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6" t="s">
        <v>191</v>
      </c>
      <c r="AU343" s="276" t="s">
        <v>82</v>
      </c>
      <c r="AV343" s="16" t="s">
        <v>100</v>
      </c>
      <c r="AW343" s="16" t="s">
        <v>33</v>
      </c>
      <c r="AX343" s="16" t="s">
        <v>72</v>
      </c>
      <c r="AY343" s="276" t="s">
        <v>180</v>
      </c>
    </row>
    <row r="344" s="14" customFormat="1">
      <c r="A344" s="14"/>
      <c r="B344" s="245"/>
      <c r="C344" s="246"/>
      <c r="D344" s="235" t="s">
        <v>191</v>
      </c>
      <c r="E344" s="247" t="s">
        <v>19</v>
      </c>
      <c r="F344" s="248" t="s">
        <v>798</v>
      </c>
      <c r="G344" s="246"/>
      <c r="H344" s="247" t="s">
        <v>19</v>
      </c>
      <c r="I344" s="249"/>
      <c r="J344" s="246"/>
      <c r="K344" s="246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191</v>
      </c>
      <c r="AU344" s="254" t="s">
        <v>82</v>
      </c>
      <c r="AV344" s="14" t="s">
        <v>80</v>
      </c>
      <c r="AW344" s="14" t="s">
        <v>33</v>
      </c>
      <c r="AX344" s="14" t="s">
        <v>72</v>
      </c>
      <c r="AY344" s="254" t="s">
        <v>180</v>
      </c>
    </row>
    <row r="345" s="13" customFormat="1">
      <c r="A345" s="13"/>
      <c r="B345" s="233"/>
      <c r="C345" s="234"/>
      <c r="D345" s="235" t="s">
        <v>191</v>
      </c>
      <c r="E345" s="236" t="s">
        <v>19</v>
      </c>
      <c r="F345" s="237" t="s">
        <v>592</v>
      </c>
      <c r="G345" s="234"/>
      <c r="H345" s="238">
        <v>30.475000000000001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191</v>
      </c>
      <c r="AU345" s="244" t="s">
        <v>82</v>
      </c>
      <c r="AV345" s="13" t="s">
        <v>82</v>
      </c>
      <c r="AW345" s="13" t="s">
        <v>33</v>
      </c>
      <c r="AX345" s="13" t="s">
        <v>72</v>
      </c>
      <c r="AY345" s="244" t="s">
        <v>180</v>
      </c>
    </row>
    <row r="346" s="13" customFormat="1">
      <c r="A346" s="13"/>
      <c r="B346" s="233"/>
      <c r="C346" s="234"/>
      <c r="D346" s="235" t="s">
        <v>191</v>
      </c>
      <c r="E346" s="236" t="s">
        <v>19</v>
      </c>
      <c r="F346" s="237" t="s">
        <v>799</v>
      </c>
      <c r="G346" s="234"/>
      <c r="H346" s="238">
        <v>-9.375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191</v>
      </c>
      <c r="AU346" s="244" t="s">
        <v>82</v>
      </c>
      <c r="AV346" s="13" t="s">
        <v>82</v>
      </c>
      <c r="AW346" s="13" t="s">
        <v>33</v>
      </c>
      <c r="AX346" s="13" t="s">
        <v>72</v>
      </c>
      <c r="AY346" s="244" t="s">
        <v>180</v>
      </c>
    </row>
    <row r="347" s="16" customFormat="1">
      <c r="A347" s="16"/>
      <c r="B347" s="266"/>
      <c r="C347" s="267"/>
      <c r="D347" s="235" t="s">
        <v>191</v>
      </c>
      <c r="E347" s="268" t="s">
        <v>19</v>
      </c>
      <c r="F347" s="269" t="s">
        <v>436</v>
      </c>
      <c r="G347" s="267"/>
      <c r="H347" s="270">
        <v>21.100000000000001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6" t="s">
        <v>191</v>
      </c>
      <c r="AU347" s="276" t="s">
        <v>82</v>
      </c>
      <c r="AV347" s="16" t="s">
        <v>100</v>
      </c>
      <c r="AW347" s="16" t="s">
        <v>33</v>
      </c>
      <c r="AX347" s="16" t="s">
        <v>72</v>
      </c>
      <c r="AY347" s="276" t="s">
        <v>180</v>
      </c>
    </row>
    <row r="348" s="14" customFormat="1">
      <c r="A348" s="14"/>
      <c r="B348" s="245"/>
      <c r="C348" s="246"/>
      <c r="D348" s="235" t="s">
        <v>191</v>
      </c>
      <c r="E348" s="247" t="s">
        <v>19</v>
      </c>
      <c r="F348" s="248" t="s">
        <v>800</v>
      </c>
      <c r="G348" s="246"/>
      <c r="H348" s="247" t="s">
        <v>19</v>
      </c>
      <c r="I348" s="249"/>
      <c r="J348" s="246"/>
      <c r="K348" s="246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191</v>
      </c>
      <c r="AU348" s="254" t="s">
        <v>82</v>
      </c>
      <c r="AV348" s="14" t="s">
        <v>80</v>
      </c>
      <c r="AW348" s="14" t="s">
        <v>33</v>
      </c>
      <c r="AX348" s="14" t="s">
        <v>72</v>
      </c>
      <c r="AY348" s="254" t="s">
        <v>180</v>
      </c>
    </row>
    <row r="349" s="13" customFormat="1">
      <c r="A349" s="13"/>
      <c r="B349" s="233"/>
      <c r="C349" s="234"/>
      <c r="D349" s="235" t="s">
        <v>191</v>
      </c>
      <c r="E349" s="236" t="s">
        <v>19</v>
      </c>
      <c r="F349" s="237" t="s">
        <v>594</v>
      </c>
      <c r="G349" s="234"/>
      <c r="H349" s="238">
        <v>38.399999999999999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191</v>
      </c>
      <c r="AU349" s="244" t="s">
        <v>82</v>
      </c>
      <c r="AV349" s="13" t="s">
        <v>82</v>
      </c>
      <c r="AW349" s="13" t="s">
        <v>33</v>
      </c>
      <c r="AX349" s="13" t="s">
        <v>72</v>
      </c>
      <c r="AY349" s="244" t="s">
        <v>180</v>
      </c>
    </row>
    <row r="350" s="14" customFormat="1">
      <c r="A350" s="14"/>
      <c r="B350" s="245"/>
      <c r="C350" s="246"/>
      <c r="D350" s="235" t="s">
        <v>191</v>
      </c>
      <c r="E350" s="247" t="s">
        <v>19</v>
      </c>
      <c r="F350" s="248" t="s">
        <v>801</v>
      </c>
      <c r="G350" s="246"/>
      <c r="H350" s="247" t="s">
        <v>19</v>
      </c>
      <c r="I350" s="249"/>
      <c r="J350" s="246"/>
      <c r="K350" s="246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191</v>
      </c>
      <c r="AU350" s="254" t="s">
        <v>82</v>
      </c>
      <c r="AV350" s="14" t="s">
        <v>80</v>
      </c>
      <c r="AW350" s="14" t="s">
        <v>33</v>
      </c>
      <c r="AX350" s="14" t="s">
        <v>72</v>
      </c>
      <c r="AY350" s="254" t="s">
        <v>180</v>
      </c>
    </row>
    <row r="351" s="13" customFormat="1">
      <c r="A351" s="13"/>
      <c r="B351" s="233"/>
      <c r="C351" s="234"/>
      <c r="D351" s="235" t="s">
        <v>191</v>
      </c>
      <c r="E351" s="236" t="s">
        <v>19</v>
      </c>
      <c r="F351" s="237" t="s">
        <v>802</v>
      </c>
      <c r="G351" s="234"/>
      <c r="H351" s="238">
        <v>-3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191</v>
      </c>
      <c r="AU351" s="244" t="s">
        <v>82</v>
      </c>
      <c r="AV351" s="13" t="s">
        <v>82</v>
      </c>
      <c r="AW351" s="13" t="s">
        <v>33</v>
      </c>
      <c r="AX351" s="13" t="s">
        <v>72</v>
      </c>
      <c r="AY351" s="244" t="s">
        <v>180</v>
      </c>
    </row>
    <row r="352" s="16" customFormat="1">
      <c r="A352" s="16"/>
      <c r="B352" s="266"/>
      <c r="C352" s="267"/>
      <c r="D352" s="235" t="s">
        <v>191</v>
      </c>
      <c r="E352" s="268" t="s">
        <v>19</v>
      </c>
      <c r="F352" s="269" t="s">
        <v>436</v>
      </c>
      <c r="G352" s="267"/>
      <c r="H352" s="270">
        <v>35.399999999999999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76" t="s">
        <v>191</v>
      </c>
      <c r="AU352" s="276" t="s">
        <v>82</v>
      </c>
      <c r="AV352" s="16" t="s">
        <v>100</v>
      </c>
      <c r="AW352" s="16" t="s">
        <v>33</v>
      </c>
      <c r="AX352" s="16" t="s">
        <v>72</v>
      </c>
      <c r="AY352" s="276" t="s">
        <v>180</v>
      </c>
    </row>
    <row r="353" s="15" customFormat="1">
      <c r="A353" s="15"/>
      <c r="B353" s="255"/>
      <c r="C353" s="256"/>
      <c r="D353" s="235" t="s">
        <v>191</v>
      </c>
      <c r="E353" s="257" t="s">
        <v>19</v>
      </c>
      <c r="F353" s="258" t="s">
        <v>327</v>
      </c>
      <c r="G353" s="256"/>
      <c r="H353" s="259">
        <v>65.875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191</v>
      </c>
      <c r="AU353" s="265" t="s">
        <v>82</v>
      </c>
      <c r="AV353" s="15" t="s">
        <v>187</v>
      </c>
      <c r="AW353" s="15" t="s">
        <v>33</v>
      </c>
      <c r="AX353" s="15" t="s">
        <v>80</v>
      </c>
      <c r="AY353" s="265" t="s">
        <v>180</v>
      </c>
    </row>
    <row r="354" s="2" customFormat="1" ht="24.15" customHeight="1">
      <c r="A354" s="40"/>
      <c r="B354" s="41"/>
      <c r="C354" s="215" t="s">
        <v>361</v>
      </c>
      <c r="D354" s="215" t="s">
        <v>182</v>
      </c>
      <c r="E354" s="216" t="s">
        <v>803</v>
      </c>
      <c r="F354" s="217" t="s">
        <v>804</v>
      </c>
      <c r="G354" s="218" t="s">
        <v>240</v>
      </c>
      <c r="H354" s="219">
        <v>174.31899999999999</v>
      </c>
      <c r="I354" s="220"/>
      <c r="J354" s="221">
        <f>ROUND(I354*H354,2)</f>
        <v>0</v>
      </c>
      <c r="K354" s="217" t="s">
        <v>186</v>
      </c>
      <c r="L354" s="46"/>
      <c r="M354" s="222" t="s">
        <v>19</v>
      </c>
      <c r="N354" s="223" t="s">
        <v>43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187</v>
      </c>
      <c r="AT354" s="226" t="s">
        <v>182</v>
      </c>
      <c r="AU354" s="226" t="s">
        <v>82</v>
      </c>
      <c r="AY354" s="19" t="s">
        <v>180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187</v>
      </c>
      <c r="BM354" s="226" t="s">
        <v>805</v>
      </c>
    </row>
    <row r="355" s="2" customFormat="1">
      <c r="A355" s="40"/>
      <c r="B355" s="41"/>
      <c r="C355" s="42"/>
      <c r="D355" s="228" t="s">
        <v>189</v>
      </c>
      <c r="E355" s="42"/>
      <c r="F355" s="229" t="s">
        <v>806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189</v>
      </c>
      <c r="AU355" s="19" t="s">
        <v>82</v>
      </c>
    </row>
    <row r="356" s="14" customFormat="1">
      <c r="A356" s="14"/>
      <c r="B356" s="245"/>
      <c r="C356" s="246"/>
      <c r="D356" s="235" t="s">
        <v>191</v>
      </c>
      <c r="E356" s="247" t="s">
        <v>19</v>
      </c>
      <c r="F356" s="248" t="s">
        <v>807</v>
      </c>
      <c r="G356" s="246"/>
      <c r="H356" s="247" t="s">
        <v>19</v>
      </c>
      <c r="I356" s="249"/>
      <c r="J356" s="246"/>
      <c r="K356" s="246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191</v>
      </c>
      <c r="AU356" s="254" t="s">
        <v>82</v>
      </c>
      <c r="AV356" s="14" t="s">
        <v>80</v>
      </c>
      <c r="AW356" s="14" t="s">
        <v>33</v>
      </c>
      <c r="AX356" s="14" t="s">
        <v>72</v>
      </c>
      <c r="AY356" s="254" t="s">
        <v>180</v>
      </c>
    </row>
    <row r="357" s="13" customFormat="1">
      <c r="A357" s="13"/>
      <c r="B357" s="233"/>
      <c r="C357" s="234"/>
      <c r="D357" s="235" t="s">
        <v>191</v>
      </c>
      <c r="E357" s="236" t="s">
        <v>19</v>
      </c>
      <c r="F357" s="237" t="s">
        <v>808</v>
      </c>
      <c r="G357" s="234"/>
      <c r="H357" s="238">
        <v>19.32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191</v>
      </c>
      <c r="AU357" s="244" t="s">
        <v>82</v>
      </c>
      <c r="AV357" s="13" t="s">
        <v>82</v>
      </c>
      <c r="AW357" s="13" t="s">
        <v>33</v>
      </c>
      <c r="AX357" s="13" t="s">
        <v>72</v>
      </c>
      <c r="AY357" s="244" t="s">
        <v>180</v>
      </c>
    </row>
    <row r="358" s="13" customFormat="1">
      <c r="A358" s="13"/>
      <c r="B358" s="233"/>
      <c r="C358" s="234"/>
      <c r="D358" s="235" t="s">
        <v>191</v>
      </c>
      <c r="E358" s="236" t="s">
        <v>19</v>
      </c>
      <c r="F358" s="237" t="s">
        <v>809</v>
      </c>
      <c r="G358" s="234"/>
      <c r="H358" s="238">
        <v>19.844999999999999</v>
      </c>
      <c r="I358" s="239"/>
      <c r="J358" s="234"/>
      <c r="K358" s="234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191</v>
      </c>
      <c r="AU358" s="244" t="s">
        <v>82</v>
      </c>
      <c r="AV358" s="13" t="s">
        <v>82</v>
      </c>
      <c r="AW358" s="13" t="s">
        <v>33</v>
      </c>
      <c r="AX358" s="13" t="s">
        <v>72</v>
      </c>
      <c r="AY358" s="244" t="s">
        <v>180</v>
      </c>
    </row>
    <row r="359" s="14" customFormat="1">
      <c r="A359" s="14"/>
      <c r="B359" s="245"/>
      <c r="C359" s="246"/>
      <c r="D359" s="235" t="s">
        <v>191</v>
      </c>
      <c r="E359" s="247" t="s">
        <v>19</v>
      </c>
      <c r="F359" s="248" t="s">
        <v>810</v>
      </c>
      <c r="G359" s="246"/>
      <c r="H359" s="247" t="s">
        <v>19</v>
      </c>
      <c r="I359" s="249"/>
      <c r="J359" s="246"/>
      <c r="K359" s="246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191</v>
      </c>
      <c r="AU359" s="254" t="s">
        <v>82</v>
      </c>
      <c r="AV359" s="14" t="s">
        <v>80</v>
      </c>
      <c r="AW359" s="14" t="s">
        <v>33</v>
      </c>
      <c r="AX359" s="14" t="s">
        <v>72</v>
      </c>
      <c r="AY359" s="254" t="s">
        <v>180</v>
      </c>
    </row>
    <row r="360" s="13" customFormat="1">
      <c r="A360" s="13"/>
      <c r="B360" s="233"/>
      <c r="C360" s="234"/>
      <c r="D360" s="235" t="s">
        <v>191</v>
      </c>
      <c r="E360" s="236" t="s">
        <v>19</v>
      </c>
      <c r="F360" s="237" t="s">
        <v>811</v>
      </c>
      <c r="G360" s="234"/>
      <c r="H360" s="238">
        <v>46.494999999999997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191</v>
      </c>
      <c r="AU360" s="244" t="s">
        <v>82</v>
      </c>
      <c r="AV360" s="13" t="s">
        <v>82</v>
      </c>
      <c r="AW360" s="13" t="s">
        <v>33</v>
      </c>
      <c r="AX360" s="13" t="s">
        <v>72</v>
      </c>
      <c r="AY360" s="244" t="s">
        <v>180</v>
      </c>
    </row>
    <row r="361" s="13" customFormat="1">
      <c r="A361" s="13"/>
      <c r="B361" s="233"/>
      <c r="C361" s="234"/>
      <c r="D361" s="235" t="s">
        <v>191</v>
      </c>
      <c r="E361" s="236" t="s">
        <v>19</v>
      </c>
      <c r="F361" s="237" t="s">
        <v>812</v>
      </c>
      <c r="G361" s="234"/>
      <c r="H361" s="238">
        <v>34.029000000000003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191</v>
      </c>
      <c r="AU361" s="244" t="s">
        <v>82</v>
      </c>
      <c r="AV361" s="13" t="s">
        <v>82</v>
      </c>
      <c r="AW361" s="13" t="s">
        <v>33</v>
      </c>
      <c r="AX361" s="13" t="s">
        <v>72</v>
      </c>
      <c r="AY361" s="244" t="s">
        <v>180</v>
      </c>
    </row>
    <row r="362" s="13" customFormat="1">
      <c r="A362" s="13"/>
      <c r="B362" s="233"/>
      <c r="C362" s="234"/>
      <c r="D362" s="235" t="s">
        <v>191</v>
      </c>
      <c r="E362" s="236" t="s">
        <v>19</v>
      </c>
      <c r="F362" s="237" t="s">
        <v>813</v>
      </c>
      <c r="G362" s="234"/>
      <c r="H362" s="238">
        <v>69.629999999999995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191</v>
      </c>
      <c r="AU362" s="244" t="s">
        <v>82</v>
      </c>
      <c r="AV362" s="13" t="s">
        <v>82</v>
      </c>
      <c r="AW362" s="13" t="s">
        <v>33</v>
      </c>
      <c r="AX362" s="13" t="s">
        <v>72</v>
      </c>
      <c r="AY362" s="244" t="s">
        <v>180</v>
      </c>
    </row>
    <row r="363" s="14" customFormat="1">
      <c r="A363" s="14"/>
      <c r="B363" s="245"/>
      <c r="C363" s="246"/>
      <c r="D363" s="235" t="s">
        <v>191</v>
      </c>
      <c r="E363" s="247" t="s">
        <v>19</v>
      </c>
      <c r="F363" s="248" t="s">
        <v>814</v>
      </c>
      <c r="G363" s="246"/>
      <c r="H363" s="247" t="s">
        <v>19</v>
      </c>
      <c r="I363" s="249"/>
      <c r="J363" s="246"/>
      <c r="K363" s="246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191</v>
      </c>
      <c r="AU363" s="254" t="s">
        <v>82</v>
      </c>
      <c r="AV363" s="14" t="s">
        <v>80</v>
      </c>
      <c r="AW363" s="14" t="s">
        <v>33</v>
      </c>
      <c r="AX363" s="14" t="s">
        <v>72</v>
      </c>
      <c r="AY363" s="254" t="s">
        <v>180</v>
      </c>
    </row>
    <row r="364" s="13" customFormat="1">
      <c r="A364" s="13"/>
      <c r="B364" s="233"/>
      <c r="C364" s="234"/>
      <c r="D364" s="235" t="s">
        <v>191</v>
      </c>
      <c r="E364" s="236" t="s">
        <v>19</v>
      </c>
      <c r="F364" s="237" t="s">
        <v>815</v>
      </c>
      <c r="G364" s="234"/>
      <c r="H364" s="238">
        <v>-15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191</v>
      </c>
      <c r="AU364" s="244" t="s">
        <v>82</v>
      </c>
      <c r="AV364" s="13" t="s">
        <v>82</v>
      </c>
      <c r="AW364" s="13" t="s">
        <v>33</v>
      </c>
      <c r="AX364" s="13" t="s">
        <v>72</v>
      </c>
      <c r="AY364" s="244" t="s">
        <v>180</v>
      </c>
    </row>
    <row r="365" s="15" customFormat="1">
      <c r="A365" s="15"/>
      <c r="B365" s="255"/>
      <c r="C365" s="256"/>
      <c r="D365" s="235" t="s">
        <v>191</v>
      </c>
      <c r="E365" s="257" t="s">
        <v>19</v>
      </c>
      <c r="F365" s="258" t="s">
        <v>327</v>
      </c>
      <c r="G365" s="256"/>
      <c r="H365" s="259">
        <v>174.31899999999999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5" t="s">
        <v>191</v>
      </c>
      <c r="AU365" s="265" t="s">
        <v>82</v>
      </c>
      <c r="AV365" s="15" t="s">
        <v>187</v>
      </c>
      <c r="AW365" s="15" t="s">
        <v>33</v>
      </c>
      <c r="AX365" s="15" t="s">
        <v>80</v>
      </c>
      <c r="AY365" s="265" t="s">
        <v>180</v>
      </c>
    </row>
    <row r="366" s="2" customFormat="1" ht="16.5" customHeight="1">
      <c r="A366" s="40"/>
      <c r="B366" s="41"/>
      <c r="C366" s="281" t="s">
        <v>365</v>
      </c>
      <c r="D366" s="281" t="s">
        <v>702</v>
      </c>
      <c r="E366" s="282" t="s">
        <v>816</v>
      </c>
      <c r="F366" s="283" t="s">
        <v>817</v>
      </c>
      <c r="G366" s="284" t="s">
        <v>340</v>
      </c>
      <c r="H366" s="285">
        <v>20</v>
      </c>
      <c r="I366" s="286"/>
      <c r="J366" s="287">
        <f>ROUND(I366*H366,2)</f>
        <v>0</v>
      </c>
      <c r="K366" s="283" t="s">
        <v>186</v>
      </c>
      <c r="L366" s="288"/>
      <c r="M366" s="289" t="s">
        <v>19</v>
      </c>
      <c r="N366" s="290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224</v>
      </c>
      <c r="AT366" s="226" t="s">
        <v>702</v>
      </c>
      <c r="AU366" s="226" t="s">
        <v>82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187</v>
      </c>
      <c r="BM366" s="226" t="s">
        <v>818</v>
      </c>
    </row>
    <row r="367" s="14" customFormat="1">
      <c r="A367" s="14"/>
      <c r="B367" s="245"/>
      <c r="C367" s="246"/>
      <c r="D367" s="235" t="s">
        <v>191</v>
      </c>
      <c r="E367" s="247" t="s">
        <v>19</v>
      </c>
      <c r="F367" s="248" t="s">
        <v>743</v>
      </c>
      <c r="G367" s="246"/>
      <c r="H367" s="247" t="s">
        <v>19</v>
      </c>
      <c r="I367" s="249"/>
      <c r="J367" s="246"/>
      <c r="K367" s="246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191</v>
      </c>
      <c r="AU367" s="254" t="s">
        <v>82</v>
      </c>
      <c r="AV367" s="14" t="s">
        <v>80</v>
      </c>
      <c r="AW367" s="14" t="s">
        <v>33</v>
      </c>
      <c r="AX367" s="14" t="s">
        <v>72</v>
      </c>
      <c r="AY367" s="254" t="s">
        <v>180</v>
      </c>
    </row>
    <row r="368" s="13" customFormat="1">
      <c r="A368" s="13"/>
      <c r="B368" s="233"/>
      <c r="C368" s="234"/>
      <c r="D368" s="235" t="s">
        <v>191</v>
      </c>
      <c r="E368" s="236" t="s">
        <v>19</v>
      </c>
      <c r="F368" s="237" t="s">
        <v>819</v>
      </c>
      <c r="G368" s="234"/>
      <c r="H368" s="238">
        <v>1.25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191</v>
      </c>
      <c r="AU368" s="244" t="s">
        <v>82</v>
      </c>
      <c r="AV368" s="13" t="s">
        <v>82</v>
      </c>
      <c r="AW368" s="13" t="s">
        <v>33</v>
      </c>
      <c r="AX368" s="13" t="s">
        <v>72</v>
      </c>
      <c r="AY368" s="244" t="s">
        <v>180</v>
      </c>
    </row>
    <row r="369" s="14" customFormat="1">
      <c r="A369" s="14"/>
      <c r="B369" s="245"/>
      <c r="C369" s="246"/>
      <c r="D369" s="235" t="s">
        <v>191</v>
      </c>
      <c r="E369" s="247" t="s">
        <v>19</v>
      </c>
      <c r="F369" s="248" t="s">
        <v>745</v>
      </c>
      <c r="G369" s="246"/>
      <c r="H369" s="247" t="s">
        <v>19</v>
      </c>
      <c r="I369" s="249"/>
      <c r="J369" s="246"/>
      <c r="K369" s="246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191</v>
      </c>
      <c r="AU369" s="254" t="s">
        <v>82</v>
      </c>
      <c r="AV369" s="14" t="s">
        <v>80</v>
      </c>
      <c r="AW369" s="14" t="s">
        <v>33</v>
      </c>
      <c r="AX369" s="14" t="s">
        <v>72</v>
      </c>
      <c r="AY369" s="254" t="s">
        <v>180</v>
      </c>
    </row>
    <row r="370" s="13" customFormat="1">
      <c r="A370" s="13"/>
      <c r="B370" s="233"/>
      <c r="C370" s="234"/>
      <c r="D370" s="235" t="s">
        <v>191</v>
      </c>
      <c r="E370" s="236" t="s">
        <v>19</v>
      </c>
      <c r="F370" s="237" t="s">
        <v>820</v>
      </c>
      <c r="G370" s="234"/>
      <c r="H370" s="238">
        <v>18.75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191</v>
      </c>
      <c r="AU370" s="244" t="s">
        <v>82</v>
      </c>
      <c r="AV370" s="13" t="s">
        <v>82</v>
      </c>
      <c r="AW370" s="13" t="s">
        <v>33</v>
      </c>
      <c r="AX370" s="13" t="s">
        <v>72</v>
      </c>
      <c r="AY370" s="244" t="s">
        <v>180</v>
      </c>
    </row>
    <row r="371" s="15" customFormat="1">
      <c r="A371" s="15"/>
      <c r="B371" s="255"/>
      <c r="C371" s="256"/>
      <c r="D371" s="235" t="s">
        <v>191</v>
      </c>
      <c r="E371" s="257" t="s">
        <v>19</v>
      </c>
      <c r="F371" s="258" t="s">
        <v>327</v>
      </c>
      <c r="G371" s="256"/>
      <c r="H371" s="259">
        <v>20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5" t="s">
        <v>191</v>
      </c>
      <c r="AU371" s="265" t="s">
        <v>82</v>
      </c>
      <c r="AV371" s="15" t="s">
        <v>187</v>
      </c>
      <c r="AW371" s="15" t="s">
        <v>33</v>
      </c>
      <c r="AX371" s="15" t="s">
        <v>80</v>
      </c>
      <c r="AY371" s="265" t="s">
        <v>180</v>
      </c>
    </row>
    <row r="372" s="12" customFormat="1" ht="22.8" customHeight="1">
      <c r="A372" s="12"/>
      <c r="B372" s="199"/>
      <c r="C372" s="200"/>
      <c r="D372" s="201" t="s">
        <v>71</v>
      </c>
      <c r="E372" s="213" t="s">
        <v>82</v>
      </c>
      <c r="F372" s="213" t="s">
        <v>821</v>
      </c>
      <c r="G372" s="200"/>
      <c r="H372" s="200"/>
      <c r="I372" s="203"/>
      <c r="J372" s="214">
        <f>BK372</f>
        <v>0</v>
      </c>
      <c r="K372" s="200"/>
      <c r="L372" s="205"/>
      <c r="M372" s="206"/>
      <c r="N372" s="207"/>
      <c r="O372" s="207"/>
      <c r="P372" s="208">
        <f>SUM(P373:P685)</f>
        <v>0</v>
      </c>
      <c r="Q372" s="207"/>
      <c r="R372" s="208">
        <f>SUM(R373:R685)</f>
        <v>490.93950657999994</v>
      </c>
      <c r="S372" s="207"/>
      <c r="T372" s="209">
        <f>SUM(T373:T685)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0" t="s">
        <v>80</v>
      </c>
      <c r="AT372" s="211" t="s">
        <v>71</v>
      </c>
      <c r="AU372" s="211" t="s">
        <v>80</v>
      </c>
      <c r="AY372" s="210" t="s">
        <v>180</v>
      </c>
      <c r="BK372" s="212">
        <f>SUM(BK373:BK685)</f>
        <v>0</v>
      </c>
    </row>
    <row r="373" s="2" customFormat="1" ht="24.15" customHeight="1">
      <c r="A373" s="40"/>
      <c r="B373" s="41"/>
      <c r="C373" s="215" t="s">
        <v>369</v>
      </c>
      <c r="D373" s="215" t="s">
        <v>182</v>
      </c>
      <c r="E373" s="216" t="s">
        <v>822</v>
      </c>
      <c r="F373" s="217" t="s">
        <v>823</v>
      </c>
      <c r="G373" s="218" t="s">
        <v>240</v>
      </c>
      <c r="H373" s="219">
        <v>18</v>
      </c>
      <c r="I373" s="220"/>
      <c r="J373" s="221">
        <f>ROUND(I373*H373,2)</f>
        <v>0</v>
      </c>
      <c r="K373" s="217" t="s">
        <v>186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187</v>
      </c>
      <c r="AT373" s="226" t="s">
        <v>182</v>
      </c>
      <c r="AU373" s="226" t="s">
        <v>82</v>
      </c>
      <c r="AY373" s="19" t="s">
        <v>180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187</v>
      </c>
      <c r="BM373" s="226" t="s">
        <v>824</v>
      </c>
    </row>
    <row r="374" s="2" customFormat="1">
      <c r="A374" s="40"/>
      <c r="B374" s="41"/>
      <c r="C374" s="42"/>
      <c r="D374" s="228" t="s">
        <v>189</v>
      </c>
      <c r="E374" s="42"/>
      <c r="F374" s="229" t="s">
        <v>825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189</v>
      </c>
      <c r="AU374" s="19" t="s">
        <v>82</v>
      </c>
    </row>
    <row r="375" s="14" customFormat="1">
      <c r="A375" s="14"/>
      <c r="B375" s="245"/>
      <c r="C375" s="246"/>
      <c r="D375" s="235" t="s">
        <v>191</v>
      </c>
      <c r="E375" s="247" t="s">
        <v>19</v>
      </c>
      <c r="F375" s="248" t="s">
        <v>797</v>
      </c>
      <c r="G375" s="246"/>
      <c r="H375" s="247" t="s">
        <v>19</v>
      </c>
      <c r="I375" s="249"/>
      <c r="J375" s="246"/>
      <c r="K375" s="246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191</v>
      </c>
      <c r="AU375" s="254" t="s">
        <v>82</v>
      </c>
      <c r="AV375" s="14" t="s">
        <v>80</v>
      </c>
      <c r="AW375" s="14" t="s">
        <v>33</v>
      </c>
      <c r="AX375" s="14" t="s">
        <v>72</v>
      </c>
      <c r="AY375" s="254" t="s">
        <v>180</v>
      </c>
    </row>
    <row r="376" s="13" customFormat="1">
      <c r="A376" s="13"/>
      <c r="B376" s="233"/>
      <c r="C376" s="234"/>
      <c r="D376" s="235" t="s">
        <v>191</v>
      </c>
      <c r="E376" s="236" t="s">
        <v>19</v>
      </c>
      <c r="F376" s="237" t="s">
        <v>826</v>
      </c>
      <c r="G376" s="234"/>
      <c r="H376" s="238">
        <v>15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191</v>
      </c>
      <c r="AU376" s="244" t="s">
        <v>82</v>
      </c>
      <c r="AV376" s="13" t="s">
        <v>82</v>
      </c>
      <c r="AW376" s="13" t="s">
        <v>33</v>
      </c>
      <c r="AX376" s="13" t="s">
        <v>72</v>
      </c>
      <c r="AY376" s="244" t="s">
        <v>180</v>
      </c>
    </row>
    <row r="377" s="13" customFormat="1">
      <c r="A377" s="13"/>
      <c r="B377" s="233"/>
      <c r="C377" s="234"/>
      <c r="D377" s="235" t="s">
        <v>191</v>
      </c>
      <c r="E377" s="236" t="s">
        <v>19</v>
      </c>
      <c r="F377" s="237" t="s">
        <v>827</v>
      </c>
      <c r="G377" s="234"/>
      <c r="H377" s="238">
        <v>3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191</v>
      </c>
      <c r="AU377" s="244" t="s">
        <v>82</v>
      </c>
      <c r="AV377" s="13" t="s">
        <v>82</v>
      </c>
      <c r="AW377" s="13" t="s">
        <v>33</v>
      </c>
      <c r="AX377" s="13" t="s">
        <v>72</v>
      </c>
      <c r="AY377" s="244" t="s">
        <v>180</v>
      </c>
    </row>
    <row r="378" s="15" customFormat="1">
      <c r="A378" s="15"/>
      <c r="B378" s="255"/>
      <c r="C378" s="256"/>
      <c r="D378" s="235" t="s">
        <v>191</v>
      </c>
      <c r="E378" s="257" t="s">
        <v>19</v>
      </c>
      <c r="F378" s="258" t="s">
        <v>327</v>
      </c>
      <c r="G378" s="256"/>
      <c r="H378" s="259">
        <v>18</v>
      </c>
      <c r="I378" s="260"/>
      <c r="J378" s="256"/>
      <c r="K378" s="256"/>
      <c r="L378" s="261"/>
      <c r="M378" s="262"/>
      <c r="N378" s="263"/>
      <c r="O378" s="263"/>
      <c r="P378" s="263"/>
      <c r="Q378" s="263"/>
      <c r="R378" s="263"/>
      <c r="S378" s="263"/>
      <c r="T378" s="26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5" t="s">
        <v>191</v>
      </c>
      <c r="AU378" s="265" t="s">
        <v>82</v>
      </c>
      <c r="AV378" s="15" t="s">
        <v>187</v>
      </c>
      <c r="AW378" s="15" t="s">
        <v>33</v>
      </c>
      <c r="AX378" s="15" t="s">
        <v>80</v>
      </c>
      <c r="AY378" s="265" t="s">
        <v>180</v>
      </c>
    </row>
    <row r="379" s="2" customFormat="1" ht="24.15" customHeight="1">
      <c r="A379" s="40"/>
      <c r="B379" s="41"/>
      <c r="C379" s="215" t="s">
        <v>373</v>
      </c>
      <c r="D379" s="215" t="s">
        <v>182</v>
      </c>
      <c r="E379" s="216" t="s">
        <v>828</v>
      </c>
      <c r="F379" s="217" t="s">
        <v>829</v>
      </c>
      <c r="G379" s="218" t="s">
        <v>185</v>
      </c>
      <c r="H379" s="219">
        <v>325.5</v>
      </c>
      <c r="I379" s="220"/>
      <c r="J379" s="221">
        <f>ROUND(I379*H379,2)</f>
        <v>0</v>
      </c>
      <c r="K379" s="217" t="s">
        <v>186</v>
      </c>
      <c r="L379" s="46"/>
      <c r="M379" s="222" t="s">
        <v>19</v>
      </c>
      <c r="N379" s="223" t="s">
        <v>43</v>
      </c>
      <c r="O379" s="86"/>
      <c r="P379" s="224">
        <f>O379*H379</f>
        <v>0</v>
      </c>
      <c r="Q379" s="224">
        <v>0.00017000000000000001</v>
      </c>
      <c r="R379" s="224">
        <f>Q379*H379</f>
        <v>0.055335000000000002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187</v>
      </c>
      <c r="AT379" s="226" t="s">
        <v>182</v>
      </c>
      <c r="AU379" s="226" t="s">
        <v>82</v>
      </c>
      <c r="AY379" s="19" t="s">
        <v>180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187</v>
      </c>
      <c r="BM379" s="226" t="s">
        <v>830</v>
      </c>
    </row>
    <row r="380" s="2" customFormat="1">
      <c r="A380" s="40"/>
      <c r="B380" s="41"/>
      <c r="C380" s="42"/>
      <c r="D380" s="228" t="s">
        <v>189</v>
      </c>
      <c r="E380" s="42"/>
      <c r="F380" s="229" t="s">
        <v>831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189</v>
      </c>
      <c r="AU380" s="19" t="s">
        <v>82</v>
      </c>
    </row>
    <row r="381" s="14" customFormat="1">
      <c r="A381" s="14"/>
      <c r="B381" s="245"/>
      <c r="C381" s="246"/>
      <c r="D381" s="235" t="s">
        <v>191</v>
      </c>
      <c r="E381" s="247" t="s">
        <v>19</v>
      </c>
      <c r="F381" s="248" t="s">
        <v>832</v>
      </c>
      <c r="G381" s="246"/>
      <c r="H381" s="247" t="s">
        <v>19</v>
      </c>
      <c r="I381" s="249"/>
      <c r="J381" s="246"/>
      <c r="K381" s="246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191</v>
      </c>
      <c r="AU381" s="254" t="s">
        <v>82</v>
      </c>
      <c r="AV381" s="14" t="s">
        <v>80</v>
      </c>
      <c r="AW381" s="14" t="s">
        <v>33</v>
      </c>
      <c r="AX381" s="14" t="s">
        <v>72</v>
      </c>
      <c r="AY381" s="254" t="s">
        <v>180</v>
      </c>
    </row>
    <row r="382" s="13" customFormat="1">
      <c r="A382" s="13"/>
      <c r="B382" s="233"/>
      <c r="C382" s="234"/>
      <c r="D382" s="235" t="s">
        <v>191</v>
      </c>
      <c r="E382" s="236" t="s">
        <v>19</v>
      </c>
      <c r="F382" s="237" t="s">
        <v>833</v>
      </c>
      <c r="G382" s="234"/>
      <c r="H382" s="238">
        <v>292.5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191</v>
      </c>
      <c r="AU382" s="244" t="s">
        <v>82</v>
      </c>
      <c r="AV382" s="13" t="s">
        <v>82</v>
      </c>
      <c r="AW382" s="13" t="s">
        <v>33</v>
      </c>
      <c r="AX382" s="13" t="s">
        <v>72</v>
      </c>
      <c r="AY382" s="244" t="s">
        <v>180</v>
      </c>
    </row>
    <row r="383" s="14" customFormat="1">
      <c r="A383" s="14"/>
      <c r="B383" s="245"/>
      <c r="C383" s="246"/>
      <c r="D383" s="235" t="s">
        <v>191</v>
      </c>
      <c r="E383" s="247" t="s">
        <v>19</v>
      </c>
      <c r="F383" s="248" t="s">
        <v>834</v>
      </c>
      <c r="G383" s="246"/>
      <c r="H383" s="247" t="s">
        <v>19</v>
      </c>
      <c r="I383" s="249"/>
      <c r="J383" s="246"/>
      <c r="K383" s="246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191</v>
      </c>
      <c r="AU383" s="254" t="s">
        <v>82</v>
      </c>
      <c r="AV383" s="14" t="s">
        <v>80</v>
      </c>
      <c r="AW383" s="14" t="s">
        <v>33</v>
      </c>
      <c r="AX383" s="14" t="s">
        <v>72</v>
      </c>
      <c r="AY383" s="254" t="s">
        <v>180</v>
      </c>
    </row>
    <row r="384" s="13" customFormat="1">
      <c r="A384" s="13"/>
      <c r="B384" s="233"/>
      <c r="C384" s="234"/>
      <c r="D384" s="235" t="s">
        <v>191</v>
      </c>
      <c r="E384" s="236" t="s">
        <v>19</v>
      </c>
      <c r="F384" s="237" t="s">
        <v>835</v>
      </c>
      <c r="G384" s="234"/>
      <c r="H384" s="238">
        <v>27.5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191</v>
      </c>
      <c r="AU384" s="244" t="s">
        <v>82</v>
      </c>
      <c r="AV384" s="13" t="s">
        <v>82</v>
      </c>
      <c r="AW384" s="13" t="s">
        <v>33</v>
      </c>
      <c r="AX384" s="13" t="s">
        <v>72</v>
      </c>
      <c r="AY384" s="244" t="s">
        <v>180</v>
      </c>
    </row>
    <row r="385" s="14" customFormat="1">
      <c r="A385" s="14"/>
      <c r="B385" s="245"/>
      <c r="C385" s="246"/>
      <c r="D385" s="235" t="s">
        <v>191</v>
      </c>
      <c r="E385" s="247" t="s">
        <v>19</v>
      </c>
      <c r="F385" s="248" t="s">
        <v>644</v>
      </c>
      <c r="G385" s="246"/>
      <c r="H385" s="247" t="s">
        <v>19</v>
      </c>
      <c r="I385" s="249"/>
      <c r="J385" s="246"/>
      <c r="K385" s="246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191</v>
      </c>
      <c r="AU385" s="254" t="s">
        <v>82</v>
      </c>
      <c r="AV385" s="14" t="s">
        <v>80</v>
      </c>
      <c r="AW385" s="14" t="s">
        <v>33</v>
      </c>
      <c r="AX385" s="14" t="s">
        <v>72</v>
      </c>
      <c r="AY385" s="254" t="s">
        <v>180</v>
      </c>
    </row>
    <row r="386" s="13" customFormat="1">
      <c r="A386" s="13"/>
      <c r="B386" s="233"/>
      <c r="C386" s="234"/>
      <c r="D386" s="235" t="s">
        <v>191</v>
      </c>
      <c r="E386" s="236" t="s">
        <v>19</v>
      </c>
      <c r="F386" s="237" t="s">
        <v>836</v>
      </c>
      <c r="G386" s="234"/>
      <c r="H386" s="238">
        <v>5.5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191</v>
      </c>
      <c r="AU386" s="244" t="s">
        <v>82</v>
      </c>
      <c r="AV386" s="13" t="s">
        <v>82</v>
      </c>
      <c r="AW386" s="13" t="s">
        <v>33</v>
      </c>
      <c r="AX386" s="13" t="s">
        <v>72</v>
      </c>
      <c r="AY386" s="244" t="s">
        <v>180</v>
      </c>
    </row>
    <row r="387" s="15" customFormat="1">
      <c r="A387" s="15"/>
      <c r="B387" s="255"/>
      <c r="C387" s="256"/>
      <c r="D387" s="235" t="s">
        <v>191</v>
      </c>
      <c r="E387" s="257" t="s">
        <v>19</v>
      </c>
      <c r="F387" s="258" t="s">
        <v>327</v>
      </c>
      <c r="G387" s="256"/>
      <c r="H387" s="259">
        <v>325.5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5" t="s">
        <v>191</v>
      </c>
      <c r="AU387" s="265" t="s">
        <v>82</v>
      </c>
      <c r="AV387" s="15" t="s">
        <v>187</v>
      </c>
      <c r="AW387" s="15" t="s">
        <v>33</v>
      </c>
      <c r="AX387" s="15" t="s">
        <v>80</v>
      </c>
      <c r="AY387" s="265" t="s">
        <v>180</v>
      </c>
    </row>
    <row r="388" s="2" customFormat="1" ht="16.5" customHeight="1">
      <c r="A388" s="40"/>
      <c r="B388" s="41"/>
      <c r="C388" s="281" t="s">
        <v>377</v>
      </c>
      <c r="D388" s="281" t="s">
        <v>702</v>
      </c>
      <c r="E388" s="282" t="s">
        <v>837</v>
      </c>
      <c r="F388" s="283" t="s">
        <v>838</v>
      </c>
      <c r="G388" s="284" t="s">
        <v>185</v>
      </c>
      <c r="H388" s="285">
        <v>385.55500000000001</v>
      </c>
      <c r="I388" s="286"/>
      <c r="J388" s="287">
        <f>ROUND(I388*H388,2)</f>
        <v>0</v>
      </c>
      <c r="K388" s="283" t="s">
        <v>186</v>
      </c>
      <c r="L388" s="288"/>
      <c r="M388" s="289" t="s">
        <v>19</v>
      </c>
      <c r="N388" s="290" t="s">
        <v>43</v>
      </c>
      <c r="O388" s="86"/>
      <c r="P388" s="224">
        <f>O388*H388</f>
        <v>0</v>
      </c>
      <c r="Q388" s="224">
        <v>0.00029999999999999997</v>
      </c>
      <c r="R388" s="224">
        <f>Q388*H388</f>
        <v>0.11566649999999999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224</v>
      </c>
      <c r="AT388" s="226" t="s">
        <v>702</v>
      </c>
      <c r="AU388" s="226" t="s">
        <v>82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187</v>
      </c>
      <c r="BM388" s="226" t="s">
        <v>839</v>
      </c>
    </row>
    <row r="389" s="13" customFormat="1">
      <c r="A389" s="13"/>
      <c r="B389" s="233"/>
      <c r="C389" s="234"/>
      <c r="D389" s="235" t="s">
        <v>191</v>
      </c>
      <c r="E389" s="234"/>
      <c r="F389" s="237" t="s">
        <v>840</v>
      </c>
      <c r="G389" s="234"/>
      <c r="H389" s="238">
        <v>385.55500000000001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191</v>
      </c>
      <c r="AU389" s="244" t="s">
        <v>82</v>
      </c>
      <c r="AV389" s="13" t="s">
        <v>82</v>
      </c>
      <c r="AW389" s="13" t="s">
        <v>4</v>
      </c>
      <c r="AX389" s="13" t="s">
        <v>80</v>
      </c>
      <c r="AY389" s="244" t="s">
        <v>180</v>
      </c>
    </row>
    <row r="390" s="2" customFormat="1" ht="16.5" customHeight="1">
      <c r="A390" s="40"/>
      <c r="B390" s="41"/>
      <c r="C390" s="215" t="s">
        <v>382</v>
      </c>
      <c r="D390" s="215" t="s">
        <v>182</v>
      </c>
      <c r="E390" s="216" t="s">
        <v>841</v>
      </c>
      <c r="F390" s="217" t="s">
        <v>842</v>
      </c>
      <c r="G390" s="218" t="s">
        <v>227</v>
      </c>
      <c r="H390" s="219">
        <v>2.5</v>
      </c>
      <c r="I390" s="220"/>
      <c r="J390" s="221">
        <f>ROUND(I390*H390,2)</f>
        <v>0</v>
      </c>
      <c r="K390" s="217" t="s">
        <v>186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0.00048999999999999998</v>
      </c>
      <c r="R390" s="224">
        <f>Q390*H390</f>
        <v>0.001225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187</v>
      </c>
      <c r="AT390" s="226" t="s">
        <v>182</v>
      </c>
      <c r="AU390" s="226" t="s">
        <v>82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187</v>
      </c>
      <c r="BM390" s="226" t="s">
        <v>843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844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82</v>
      </c>
    </row>
    <row r="392" s="14" customFormat="1">
      <c r="A392" s="14"/>
      <c r="B392" s="245"/>
      <c r="C392" s="246"/>
      <c r="D392" s="235" t="s">
        <v>191</v>
      </c>
      <c r="E392" s="247" t="s">
        <v>19</v>
      </c>
      <c r="F392" s="248" t="s">
        <v>845</v>
      </c>
      <c r="G392" s="246"/>
      <c r="H392" s="247" t="s">
        <v>19</v>
      </c>
      <c r="I392" s="249"/>
      <c r="J392" s="246"/>
      <c r="K392" s="246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191</v>
      </c>
      <c r="AU392" s="254" t="s">
        <v>82</v>
      </c>
      <c r="AV392" s="14" t="s">
        <v>80</v>
      </c>
      <c r="AW392" s="14" t="s">
        <v>33</v>
      </c>
      <c r="AX392" s="14" t="s">
        <v>72</v>
      </c>
      <c r="AY392" s="254" t="s">
        <v>180</v>
      </c>
    </row>
    <row r="393" s="13" customFormat="1">
      <c r="A393" s="13"/>
      <c r="B393" s="233"/>
      <c r="C393" s="234"/>
      <c r="D393" s="235" t="s">
        <v>191</v>
      </c>
      <c r="E393" s="236" t="s">
        <v>19</v>
      </c>
      <c r="F393" s="237" t="s">
        <v>846</v>
      </c>
      <c r="G393" s="234"/>
      <c r="H393" s="238">
        <v>2.5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191</v>
      </c>
      <c r="AU393" s="244" t="s">
        <v>82</v>
      </c>
      <c r="AV393" s="13" t="s">
        <v>82</v>
      </c>
      <c r="AW393" s="13" t="s">
        <v>33</v>
      </c>
      <c r="AX393" s="13" t="s">
        <v>80</v>
      </c>
      <c r="AY393" s="244" t="s">
        <v>180</v>
      </c>
    </row>
    <row r="394" s="2" customFormat="1" ht="16.5" customHeight="1">
      <c r="A394" s="40"/>
      <c r="B394" s="41"/>
      <c r="C394" s="215" t="s">
        <v>387</v>
      </c>
      <c r="D394" s="215" t="s">
        <v>182</v>
      </c>
      <c r="E394" s="216" t="s">
        <v>847</v>
      </c>
      <c r="F394" s="217" t="s">
        <v>848</v>
      </c>
      <c r="G394" s="218" t="s">
        <v>227</v>
      </c>
      <c r="H394" s="219">
        <v>10</v>
      </c>
      <c r="I394" s="220"/>
      <c r="J394" s="221">
        <f>ROUND(I394*H394,2)</f>
        <v>0</v>
      </c>
      <c r="K394" s="217" t="s">
        <v>186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0.00072999999999999996</v>
      </c>
      <c r="R394" s="224">
        <f>Q394*H394</f>
        <v>0.0072999999999999992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187</v>
      </c>
      <c r="AT394" s="226" t="s">
        <v>182</v>
      </c>
      <c r="AU394" s="226" t="s">
        <v>82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187</v>
      </c>
      <c r="BM394" s="226" t="s">
        <v>849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850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82</v>
      </c>
    </row>
    <row r="396" s="14" customFormat="1">
      <c r="A396" s="14"/>
      <c r="B396" s="245"/>
      <c r="C396" s="246"/>
      <c r="D396" s="235" t="s">
        <v>191</v>
      </c>
      <c r="E396" s="247" t="s">
        <v>19</v>
      </c>
      <c r="F396" s="248" t="s">
        <v>851</v>
      </c>
      <c r="G396" s="246"/>
      <c r="H396" s="247" t="s">
        <v>19</v>
      </c>
      <c r="I396" s="249"/>
      <c r="J396" s="246"/>
      <c r="K396" s="246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191</v>
      </c>
      <c r="AU396" s="254" t="s">
        <v>82</v>
      </c>
      <c r="AV396" s="14" t="s">
        <v>80</v>
      </c>
      <c r="AW396" s="14" t="s">
        <v>33</v>
      </c>
      <c r="AX396" s="14" t="s">
        <v>72</v>
      </c>
      <c r="AY396" s="254" t="s">
        <v>180</v>
      </c>
    </row>
    <row r="397" s="13" customFormat="1">
      <c r="A397" s="13"/>
      <c r="B397" s="233"/>
      <c r="C397" s="234"/>
      <c r="D397" s="235" t="s">
        <v>191</v>
      </c>
      <c r="E397" s="236" t="s">
        <v>19</v>
      </c>
      <c r="F397" s="237" t="s">
        <v>237</v>
      </c>
      <c r="G397" s="234"/>
      <c r="H397" s="238">
        <v>10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191</v>
      </c>
      <c r="AU397" s="244" t="s">
        <v>82</v>
      </c>
      <c r="AV397" s="13" t="s">
        <v>82</v>
      </c>
      <c r="AW397" s="13" t="s">
        <v>33</v>
      </c>
      <c r="AX397" s="13" t="s">
        <v>80</v>
      </c>
      <c r="AY397" s="244" t="s">
        <v>180</v>
      </c>
    </row>
    <row r="398" s="2" customFormat="1" ht="16.5" customHeight="1">
      <c r="A398" s="40"/>
      <c r="B398" s="41"/>
      <c r="C398" s="215" t="s">
        <v>394</v>
      </c>
      <c r="D398" s="215" t="s">
        <v>182</v>
      </c>
      <c r="E398" s="216" t="s">
        <v>852</v>
      </c>
      <c r="F398" s="217" t="s">
        <v>853</v>
      </c>
      <c r="G398" s="218" t="s">
        <v>227</v>
      </c>
      <c r="H398" s="219">
        <v>85</v>
      </c>
      <c r="I398" s="220"/>
      <c r="J398" s="221">
        <f>ROUND(I398*H398,2)</f>
        <v>0</v>
      </c>
      <c r="K398" s="217" t="s">
        <v>186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0.00116</v>
      </c>
      <c r="R398" s="224">
        <f>Q398*H398</f>
        <v>0.098600000000000007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187</v>
      </c>
      <c r="AT398" s="226" t="s">
        <v>182</v>
      </c>
      <c r="AU398" s="226" t="s">
        <v>82</v>
      </c>
      <c r="AY398" s="19" t="s">
        <v>180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187</v>
      </c>
      <c r="BM398" s="226" t="s">
        <v>854</v>
      </c>
    </row>
    <row r="399" s="2" customFormat="1">
      <c r="A399" s="40"/>
      <c r="B399" s="41"/>
      <c r="C399" s="42"/>
      <c r="D399" s="228" t="s">
        <v>189</v>
      </c>
      <c r="E399" s="42"/>
      <c r="F399" s="229" t="s">
        <v>855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189</v>
      </c>
      <c r="AU399" s="19" t="s">
        <v>82</v>
      </c>
    </row>
    <row r="400" s="14" customFormat="1">
      <c r="A400" s="14"/>
      <c r="B400" s="245"/>
      <c r="C400" s="246"/>
      <c r="D400" s="235" t="s">
        <v>191</v>
      </c>
      <c r="E400" s="247" t="s">
        <v>19</v>
      </c>
      <c r="F400" s="248" t="s">
        <v>797</v>
      </c>
      <c r="G400" s="246"/>
      <c r="H400" s="247" t="s">
        <v>19</v>
      </c>
      <c r="I400" s="249"/>
      <c r="J400" s="246"/>
      <c r="K400" s="246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191</v>
      </c>
      <c r="AU400" s="254" t="s">
        <v>82</v>
      </c>
      <c r="AV400" s="14" t="s">
        <v>80</v>
      </c>
      <c r="AW400" s="14" t="s">
        <v>33</v>
      </c>
      <c r="AX400" s="14" t="s">
        <v>72</v>
      </c>
      <c r="AY400" s="254" t="s">
        <v>180</v>
      </c>
    </row>
    <row r="401" s="13" customFormat="1">
      <c r="A401" s="13"/>
      <c r="B401" s="233"/>
      <c r="C401" s="234"/>
      <c r="D401" s="235" t="s">
        <v>191</v>
      </c>
      <c r="E401" s="236" t="s">
        <v>19</v>
      </c>
      <c r="F401" s="237" t="s">
        <v>856</v>
      </c>
      <c r="G401" s="234"/>
      <c r="H401" s="238">
        <v>85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191</v>
      </c>
      <c r="AU401" s="244" t="s">
        <v>82</v>
      </c>
      <c r="AV401" s="13" t="s">
        <v>82</v>
      </c>
      <c r="AW401" s="13" t="s">
        <v>33</v>
      </c>
      <c r="AX401" s="13" t="s">
        <v>72</v>
      </c>
      <c r="AY401" s="244" t="s">
        <v>180</v>
      </c>
    </row>
    <row r="402" s="15" customFormat="1">
      <c r="A402" s="15"/>
      <c r="B402" s="255"/>
      <c r="C402" s="256"/>
      <c r="D402" s="235" t="s">
        <v>191</v>
      </c>
      <c r="E402" s="257" t="s">
        <v>19</v>
      </c>
      <c r="F402" s="258" t="s">
        <v>327</v>
      </c>
      <c r="G402" s="256"/>
      <c r="H402" s="259">
        <v>85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5" t="s">
        <v>191</v>
      </c>
      <c r="AU402" s="265" t="s">
        <v>82</v>
      </c>
      <c r="AV402" s="15" t="s">
        <v>187</v>
      </c>
      <c r="AW402" s="15" t="s">
        <v>33</v>
      </c>
      <c r="AX402" s="15" t="s">
        <v>80</v>
      </c>
      <c r="AY402" s="265" t="s">
        <v>180</v>
      </c>
    </row>
    <row r="403" s="2" customFormat="1" ht="16.5" customHeight="1">
      <c r="A403" s="40"/>
      <c r="B403" s="41"/>
      <c r="C403" s="215" t="s">
        <v>400</v>
      </c>
      <c r="D403" s="215" t="s">
        <v>182</v>
      </c>
      <c r="E403" s="216" t="s">
        <v>857</v>
      </c>
      <c r="F403" s="217" t="s">
        <v>858</v>
      </c>
      <c r="G403" s="218" t="s">
        <v>359</v>
      </c>
      <c r="H403" s="219">
        <v>6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43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187</v>
      </c>
      <c r="AT403" s="226" t="s">
        <v>182</v>
      </c>
      <c r="AU403" s="226" t="s">
        <v>82</v>
      </c>
      <c r="AY403" s="19" t="s">
        <v>180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187</v>
      </c>
      <c r="BM403" s="226" t="s">
        <v>859</v>
      </c>
    </row>
    <row r="404" s="2" customFormat="1" ht="16.5" customHeight="1">
      <c r="A404" s="40"/>
      <c r="B404" s="41"/>
      <c r="C404" s="215" t="s">
        <v>405</v>
      </c>
      <c r="D404" s="215" t="s">
        <v>182</v>
      </c>
      <c r="E404" s="216" t="s">
        <v>860</v>
      </c>
      <c r="F404" s="217" t="s">
        <v>861</v>
      </c>
      <c r="G404" s="218" t="s">
        <v>359</v>
      </c>
      <c r="H404" s="219">
        <v>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187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187</v>
      </c>
      <c r="BM404" s="226" t="s">
        <v>862</v>
      </c>
    </row>
    <row r="405" s="2" customFormat="1" ht="24.15" customHeight="1">
      <c r="A405" s="40"/>
      <c r="B405" s="41"/>
      <c r="C405" s="215" t="s">
        <v>412</v>
      </c>
      <c r="D405" s="215" t="s">
        <v>182</v>
      </c>
      <c r="E405" s="216" t="s">
        <v>863</v>
      </c>
      <c r="F405" s="217" t="s">
        <v>864</v>
      </c>
      <c r="G405" s="218" t="s">
        <v>227</v>
      </c>
      <c r="H405" s="219">
        <v>165</v>
      </c>
      <c r="I405" s="220"/>
      <c r="J405" s="221">
        <f>ROUND(I405*H405,2)</f>
        <v>0</v>
      </c>
      <c r="K405" s="217" t="s">
        <v>186</v>
      </c>
      <c r="L405" s="46"/>
      <c r="M405" s="222" t="s">
        <v>19</v>
      </c>
      <c r="N405" s="223" t="s">
        <v>43</v>
      </c>
      <c r="O405" s="86"/>
      <c r="P405" s="224">
        <f>O405*H405</f>
        <v>0</v>
      </c>
      <c r="Q405" s="224">
        <v>3.0000000000000001E-05</v>
      </c>
      <c r="R405" s="224">
        <f>Q405*H405</f>
        <v>0.0049500000000000004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187</v>
      </c>
      <c r="AT405" s="226" t="s">
        <v>182</v>
      </c>
      <c r="AU405" s="226" t="s">
        <v>82</v>
      </c>
      <c r="AY405" s="19" t="s">
        <v>180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187</v>
      </c>
      <c r="BM405" s="226" t="s">
        <v>865</v>
      </c>
    </row>
    <row r="406" s="2" customFormat="1">
      <c r="A406" s="40"/>
      <c r="B406" s="41"/>
      <c r="C406" s="42"/>
      <c r="D406" s="228" t="s">
        <v>189</v>
      </c>
      <c r="E406" s="42"/>
      <c r="F406" s="229" t="s">
        <v>866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189</v>
      </c>
      <c r="AU406" s="19" t="s">
        <v>82</v>
      </c>
    </row>
    <row r="407" s="13" customFormat="1">
      <c r="A407" s="13"/>
      <c r="B407" s="233"/>
      <c r="C407" s="234"/>
      <c r="D407" s="235" t="s">
        <v>191</v>
      </c>
      <c r="E407" s="236" t="s">
        <v>19</v>
      </c>
      <c r="F407" s="237" t="s">
        <v>867</v>
      </c>
      <c r="G407" s="234"/>
      <c r="H407" s="238">
        <v>165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191</v>
      </c>
      <c r="AU407" s="244" t="s">
        <v>82</v>
      </c>
      <c r="AV407" s="13" t="s">
        <v>82</v>
      </c>
      <c r="AW407" s="13" t="s">
        <v>33</v>
      </c>
      <c r="AX407" s="13" t="s">
        <v>80</v>
      </c>
      <c r="AY407" s="244" t="s">
        <v>180</v>
      </c>
    </row>
    <row r="408" s="2" customFormat="1" ht="24.15" customHeight="1">
      <c r="A408" s="40"/>
      <c r="B408" s="41"/>
      <c r="C408" s="215" t="s">
        <v>423</v>
      </c>
      <c r="D408" s="215" t="s">
        <v>182</v>
      </c>
      <c r="E408" s="216" t="s">
        <v>868</v>
      </c>
      <c r="F408" s="217" t="s">
        <v>869</v>
      </c>
      <c r="G408" s="218" t="s">
        <v>227</v>
      </c>
      <c r="H408" s="219">
        <v>129</v>
      </c>
      <c r="I408" s="220"/>
      <c r="J408" s="221">
        <f>ROUND(I408*H408,2)</f>
        <v>0</v>
      </c>
      <c r="K408" s="217" t="s">
        <v>186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3.0000000000000001E-05</v>
      </c>
      <c r="R408" s="224">
        <f>Q408*H408</f>
        <v>0.0038700000000000002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187</v>
      </c>
      <c r="AT408" s="226" t="s">
        <v>182</v>
      </c>
      <c r="AU408" s="226" t="s">
        <v>82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187</v>
      </c>
      <c r="BM408" s="226" t="s">
        <v>870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871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82</v>
      </c>
    </row>
    <row r="410" s="13" customFormat="1">
      <c r="A410" s="13"/>
      <c r="B410" s="233"/>
      <c r="C410" s="234"/>
      <c r="D410" s="235" t="s">
        <v>191</v>
      </c>
      <c r="E410" s="236" t="s">
        <v>19</v>
      </c>
      <c r="F410" s="237" t="s">
        <v>872</v>
      </c>
      <c r="G410" s="234"/>
      <c r="H410" s="238">
        <v>129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191</v>
      </c>
      <c r="AU410" s="244" t="s">
        <v>82</v>
      </c>
      <c r="AV410" s="13" t="s">
        <v>82</v>
      </c>
      <c r="AW410" s="13" t="s">
        <v>33</v>
      </c>
      <c r="AX410" s="13" t="s">
        <v>80</v>
      </c>
      <c r="AY410" s="244" t="s">
        <v>180</v>
      </c>
    </row>
    <row r="411" s="2" customFormat="1" ht="21.75" customHeight="1">
      <c r="A411" s="40"/>
      <c r="B411" s="41"/>
      <c r="C411" s="215" t="s">
        <v>439</v>
      </c>
      <c r="D411" s="215" t="s">
        <v>182</v>
      </c>
      <c r="E411" s="216" t="s">
        <v>873</v>
      </c>
      <c r="F411" s="217" t="s">
        <v>874</v>
      </c>
      <c r="G411" s="218" t="s">
        <v>240</v>
      </c>
      <c r="H411" s="219">
        <v>9.1069999999999993</v>
      </c>
      <c r="I411" s="220"/>
      <c r="J411" s="221">
        <f>ROUND(I411*H411,2)</f>
        <v>0</v>
      </c>
      <c r="K411" s="217" t="s">
        <v>186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2.1600000000000001</v>
      </c>
      <c r="R411" s="224">
        <f>Q411*H411</f>
        <v>19.671119999999998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187</v>
      </c>
      <c r="AT411" s="226" t="s">
        <v>182</v>
      </c>
      <c r="AU411" s="226" t="s">
        <v>82</v>
      </c>
      <c r="AY411" s="19" t="s">
        <v>180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187</v>
      </c>
      <c r="BM411" s="226" t="s">
        <v>875</v>
      </c>
    </row>
    <row r="412" s="2" customFormat="1">
      <c r="A412" s="40"/>
      <c r="B412" s="41"/>
      <c r="C412" s="42"/>
      <c r="D412" s="228" t="s">
        <v>189</v>
      </c>
      <c r="E412" s="42"/>
      <c r="F412" s="229" t="s">
        <v>876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189</v>
      </c>
      <c r="AU412" s="19" t="s">
        <v>82</v>
      </c>
    </row>
    <row r="413" s="14" customFormat="1">
      <c r="A413" s="14"/>
      <c r="B413" s="245"/>
      <c r="C413" s="246"/>
      <c r="D413" s="235" t="s">
        <v>191</v>
      </c>
      <c r="E413" s="247" t="s">
        <v>19</v>
      </c>
      <c r="F413" s="248" t="s">
        <v>877</v>
      </c>
      <c r="G413" s="246"/>
      <c r="H413" s="247" t="s">
        <v>19</v>
      </c>
      <c r="I413" s="249"/>
      <c r="J413" s="246"/>
      <c r="K413" s="246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191</v>
      </c>
      <c r="AU413" s="254" t="s">
        <v>82</v>
      </c>
      <c r="AV413" s="14" t="s">
        <v>80</v>
      </c>
      <c r="AW413" s="14" t="s">
        <v>33</v>
      </c>
      <c r="AX413" s="14" t="s">
        <v>72</v>
      </c>
      <c r="AY413" s="254" t="s">
        <v>180</v>
      </c>
    </row>
    <row r="414" s="13" customFormat="1">
      <c r="A414" s="13"/>
      <c r="B414" s="233"/>
      <c r="C414" s="234"/>
      <c r="D414" s="235" t="s">
        <v>191</v>
      </c>
      <c r="E414" s="236" t="s">
        <v>19</v>
      </c>
      <c r="F414" s="237" t="s">
        <v>878</v>
      </c>
      <c r="G414" s="234"/>
      <c r="H414" s="238">
        <v>4.0810000000000004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191</v>
      </c>
      <c r="AU414" s="244" t="s">
        <v>82</v>
      </c>
      <c r="AV414" s="13" t="s">
        <v>82</v>
      </c>
      <c r="AW414" s="13" t="s">
        <v>33</v>
      </c>
      <c r="AX414" s="13" t="s">
        <v>72</v>
      </c>
      <c r="AY414" s="244" t="s">
        <v>180</v>
      </c>
    </row>
    <row r="415" s="13" customFormat="1">
      <c r="A415" s="13"/>
      <c r="B415" s="233"/>
      <c r="C415" s="234"/>
      <c r="D415" s="235" t="s">
        <v>191</v>
      </c>
      <c r="E415" s="236" t="s">
        <v>19</v>
      </c>
      <c r="F415" s="237" t="s">
        <v>879</v>
      </c>
      <c r="G415" s="234"/>
      <c r="H415" s="238">
        <v>1.6240000000000001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191</v>
      </c>
      <c r="AU415" s="244" t="s">
        <v>82</v>
      </c>
      <c r="AV415" s="13" t="s">
        <v>82</v>
      </c>
      <c r="AW415" s="13" t="s">
        <v>33</v>
      </c>
      <c r="AX415" s="13" t="s">
        <v>72</v>
      </c>
      <c r="AY415" s="244" t="s">
        <v>180</v>
      </c>
    </row>
    <row r="416" s="13" customFormat="1">
      <c r="A416" s="13"/>
      <c r="B416" s="233"/>
      <c r="C416" s="234"/>
      <c r="D416" s="235" t="s">
        <v>191</v>
      </c>
      <c r="E416" s="236" t="s">
        <v>19</v>
      </c>
      <c r="F416" s="237" t="s">
        <v>880</v>
      </c>
      <c r="G416" s="234"/>
      <c r="H416" s="238">
        <v>0.89400000000000002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191</v>
      </c>
      <c r="AU416" s="244" t="s">
        <v>82</v>
      </c>
      <c r="AV416" s="13" t="s">
        <v>82</v>
      </c>
      <c r="AW416" s="13" t="s">
        <v>33</v>
      </c>
      <c r="AX416" s="13" t="s">
        <v>72</v>
      </c>
      <c r="AY416" s="244" t="s">
        <v>180</v>
      </c>
    </row>
    <row r="417" s="13" customFormat="1">
      <c r="A417" s="13"/>
      <c r="B417" s="233"/>
      <c r="C417" s="234"/>
      <c r="D417" s="235" t="s">
        <v>191</v>
      </c>
      <c r="E417" s="236" t="s">
        <v>19</v>
      </c>
      <c r="F417" s="237" t="s">
        <v>881</v>
      </c>
      <c r="G417" s="234"/>
      <c r="H417" s="238">
        <v>1.01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191</v>
      </c>
      <c r="AU417" s="244" t="s">
        <v>82</v>
      </c>
      <c r="AV417" s="13" t="s">
        <v>82</v>
      </c>
      <c r="AW417" s="13" t="s">
        <v>33</v>
      </c>
      <c r="AX417" s="13" t="s">
        <v>72</v>
      </c>
      <c r="AY417" s="244" t="s">
        <v>180</v>
      </c>
    </row>
    <row r="418" s="13" customFormat="1">
      <c r="A418" s="13"/>
      <c r="B418" s="233"/>
      <c r="C418" s="234"/>
      <c r="D418" s="235" t="s">
        <v>191</v>
      </c>
      <c r="E418" s="236" t="s">
        <v>19</v>
      </c>
      <c r="F418" s="237" t="s">
        <v>882</v>
      </c>
      <c r="G418" s="234"/>
      <c r="H418" s="238">
        <v>1.498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191</v>
      </c>
      <c r="AU418" s="244" t="s">
        <v>82</v>
      </c>
      <c r="AV418" s="13" t="s">
        <v>82</v>
      </c>
      <c r="AW418" s="13" t="s">
        <v>33</v>
      </c>
      <c r="AX418" s="13" t="s">
        <v>72</v>
      </c>
      <c r="AY418" s="244" t="s">
        <v>180</v>
      </c>
    </row>
    <row r="419" s="15" customFormat="1">
      <c r="A419" s="15"/>
      <c r="B419" s="255"/>
      <c r="C419" s="256"/>
      <c r="D419" s="235" t="s">
        <v>191</v>
      </c>
      <c r="E419" s="257" t="s">
        <v>19</v>
      </c>
      <c r="F419" s="258" t="s">
        <v>327</v>
      </c>
      <c r="G419" s="256"/>
      <c r="H419" s="259">
        <v>9.1069999999999993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191</v>
      </c>
      <c r="AU419" s="265" t="s">
        <v>82</v>
      </c>
      <c r="AV419" s="15" t="s">
        <v>187</v>
      </c>
      <c r="AW419" s="15" t="s">
        <v>33</v>
      </c>
      <c r="AX419" s="15" t="s">
        <v>80</v>
      </c>
      <c r="AY419" s="265" t="s">
        <v>180</v>
      </c>
    </row>
    <row r="420" s="2" customFormat="1" ht="16.5" customHeight="1">
      <c r="A420" s="40"/>
      <c r="B420" s="41"/>
      <c r="C420" s="215" t="s">
        <v>462</v>
      </c>
      <c r="D420" s="215" t="s">
        <v>182</v>
      </c>
      <c r="E420" s="216" t="s">
        <v>883</v>
      </c>
      <c r="F420" s="217" t="s">
        <v>884</v>
      </c>
      <c r="G420" s="218" t="s">
        <v>240</v>
      </c>
      <c r="H420" s="219">
        <v>31.489000000000001</v>
      </c>
      <c r="I420" s="220"/>
      <c r="J420" s="221">
        <f>ROUND(I420*H420,2)</f>
        <v>0</v>
      </c>
      <c r="K420" s="217" t="s">
        <v>186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2.3010199999999998</v>
      </c>
      <c r="R420" s="224">
        <f>Q420*H420</f>
        <v>72.456818779999992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187</v>
      </c>
      <c r="AT420" s="226" t="s">
        <v>182</v>
      </c>
      <c r="AU420" s="226" t="s">
        <v>82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187</v>
      </c>
      <c r="BM420" s="226" t="s">
        <v>885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886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82</v>
      </c>
    </row>
    <row r="422" s="14" customFormat="1">
      <c r="A422" s="14"/>
      <c r="B422" s="245"/>
      <c r="C422" s="246"/>
      <c r="D422" s="235" t="s">
        <v>191</v>
      </c>
      <c r="E422" s="247" t="s">
        <v>19</v>
      </c>
      <c r="F422" s="248" t="s">
        <v>887</v>
      </c>
      <c r="G422" s="246"/>
      <c r="H422" s="247" t="s">
        <v>19</v>
      </c>
      <c r="I422" s="249"/>
      <c r="J422" s="246"/>
      <c r="K422" s="246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191</v>
      </c>
      <c r="AU422" s="254" t="s">
        <v>82</v>
      </c>
      <c r="AV422" s="14" t="s">
        <v>80</v>
      </c>
      <c r="AW422" s="14" t="s">
        <v>33</v>
      </c>
      <c r="AX422" s="14" t="s">
        <v>72</v>
      </c>
      <c r="AY422" s="254" t="s">
        <v>180</v>
      </c>
    </row>
    <row r="423" s="13" customFormat="1">
      <c r="A423" s="13"/>
      <c r="B423" s="233"/>
      <c r="C423" s="234"/>
      <c r="D423" s="235" t="s">
        <v>191</v>
      </c>
      <c r="E423" s="236" t="s">
        <v>19</v>
      </c>
      <c r="F423" s="237" t="s">
        <v>888</v>
      </c>
      <c r="G423" s="234"/>
      <c r="H423" s="238">
        <v>0.80800000000000005</v>
      </c>
      <c r="I423" s="239"/>
      <c r="J423" s="234"/>
      <c r="K423" s="234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191</v>
      </c>
      <c r="AU423" s="244" t="s">
        <v>82</v>
      </c>
      <c r="AV423" s="13" t="s">
        <v>82</v>
      </c>
      <c r="AW423" s="13" t="s">
        <v>33</v>
      </c>
      <c r="AX423" s="13" t="s">
        <v>72</v>
      </c>
      <c r="AY423" s="244" t="s">
        <v>180</v>
      </c>
    </row>
    <row r="424" s="13" customFormat="1">
      <c r="A424" s="13"/>
      <c r="B424" s="233"/>
      <c r="C424" s="234"/>
      <c r="D424" s="235" t="s">
        <v>191</v>
      </c>
      <c r="E424" s="236" t="s">
        <v>19</v>
      </c>
      <c r="F424" s="237" t="s">
        <v>889</v>
      </c>
      <c r="G424" s="234"/>
      <c r="H424" s="238">
        <v>2.0409999999999999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191</v>
      </c>
      <c r="AU424" s="244" t="s">
        <v>82</v>
      </c>
      <c r="AV424" s="13" t="s">
        <v>82</v>
      </c>
      <c r="AW424" s="13" t="s">
        <v>33</v>
      </c>
      <c r="AX424" s="13" t="s">
        <v>72</v>
      </c>
      <c r="AY424" s="244" t="s">
        <v>180</v>
      </c>
    </row>
    <row r="425" s="13" customFormat="1">
      <c r="A425" s="13"/>
      <c r="B425" s="233"/>
      <c r="C425" s="234"/>
      <c r="D425" s="235" t="s">
        <v>191</v>
      </c>
      <c r="E425" s="236" t="s">
        <v>19</v>
      </c>
      <c r="F425" s="237" t="s">
        <v>890</v>
      </c>
      <c r="G425" s="234"/>
      <c r="H425" s="238">
        <v>0.81200000000000006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191</v>
      </c>
      <c r="AU425" s="244" t="s">
        <v>82</v>
      </c>
      <c r="AV425" s="13" t="s">
        <v>82</v>
      </c>
      <c r="AW425" s="13" t="s">
        <v>33</v>
      </c>
      <c r="AX425" s="13" t="s">
        <v>72</v>
      </c>
      <c r="AY425" s="244" t="s">
        <v>180</v>
      </c>
    </row>
    <row r="426" s="13" customFormat="1">
      <c r="A426" s="13"/>
      <c r="B426" s="233"/>
      <c r="C426" s="234"/>
      <c r="D426" s="235" t="s">
        <v>191</v>
      </c>
      <c r="E426" s="236" t="s">
        <v>19</v>
      </c>
      <c r="F426" s="237" t="s">
        <v>891</v>
      </c>
      <c r="G426" s="234"/>
      <c r="H426" s="238">
        <v>0.44700000000000001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191</v>
      </c>
      <c r="AU426" s="244" t="s">
        <v>82</v>
      </c>
      <c r="AV426" s="13" t="s">
        <v>82</v>
      </c>
      <c r="AW426" s="13" t="s">
        <v>33</v>
      </c>
      <c r="AX426" s="13" t="s">
        <v>72</v>
      </c>
      <c r="AY426" s="244" t="s">
        <v>180</v>
      </c>
    </row>
    <row r="427" s="13" customFormat="1">
      <c r="A427" s="13"/>
      <c r="B427" s="233"/>
      <c r="C427" s="234"/>
      <c r="D427" s="235" t="s">
        <v>191</v>
      </c>
      <c r="E427" s="236" t="s">
        <v>19</v>
      </c>
      <c r="F427" s="237" t="s">
        <v>892</v>
      </c>
      <c r="G427" s="234"/>
      <c r="H427" s="238">
        <v>1.0369999999999999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191</v>
      </c>
      <c r="AU427" s="244" t="s">
        <v>82</v>
      </c>
      <c r="AV427" s="13" t="s">
        <v>82</v>
      </c>
      <c r="AW427" s="13" t="s">
        <v>33</v>
      </c>
      <c r="AX427" s="13" t="s">
        <v>72</v>
      </c>
      <c r="AY427" s="244" t="s">
        <v>180</v>
      </c>
    </row>
    <row r="428" s="13" customFormat="1">
      <c r="A428" s="13"/>
      <c r="B428" s="233"/>
      <c r="C428" s="234"/>
      <c r="D428" s="235" t="s">
        <v>191</v>
      </c>
      <c r="E428" s="236" t="s">
        <v>19</v>
      </c>
      <c r="F428" s="237" t="s">
        <v>893</v>
      </c>
      <c r="G428" s="234"/>
      <c r="H428" s="238">
        <v>0.749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191</v>
      </c>
      <c r="AU428" s="244" t="s">
        <v>82</v>
      </c>
      <c r="AV428" s="13" t="s">
        <v>82</v>
      </c>
      <c r="AW428" s="13" t="s">
        <v>33</v>
      </c>
      <c r="AX428" s="13" t="s">
        <v>72</v>
      </c>
      <c r="AY428" s="244" t="s">
        <v>180</v>
      </c>
    </row>
    <row r="429" s="14" customFormat="1">
      <c r="A429" s="14"/>
      <c r="B429" s="245"/>
      <c r="C429" s="246"/>
      <c r="D429" s="235" t="s">
        <v>191</v>
      </c>
      <c r="E429" s="247" t="s">
        <v>19</v>
      </c>
      <c r="F429" s="248" t="s">
        <v>894</v>
      </c>
      <c r="G429" s="246"/>
      <c r="H429" s="247" t="s">
        <v>19</v>
      </c>
      <c r="I429" s="249"/>
      <c r="J429" s="246"/>
      <c r="K429" s="246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191</v>
      </c>
      <c r="AU429" s="254" t="s">
        <v>82</v>
      </c>
      <c r="AV429" s="14" t="s">
        <v>80</v>
      </c>
      <c r="AW429" s="14" t="s">
        <v>33</v>
      </c>
      <c r="AX429" s="14" t="s">
        <v>72</v>
      </c>
      <c r="AY429" s="254" t="s">
        <v>180</v>
      </c>
    </row>
    <row r="430" s="13" customFormat="1">
      <c r="A430" s="13"/>
      <c r="B430" s="233"/>
      <c r="C430" s="234"/>
      <c r="D430" s="235" t="s">
        <v>191</v>
      </c>
      <c r="E430" s="236" t="s">
        <v>19</v>
      </c>
      <c r="F430" s="237" t="s">
        <v>895</v>
      </c>
      <c r="G430" s="234"/>
      <c r="H430" s="238">
        <v>8.5500000000000007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191</v>
      </c>
      <c r="AU430" s="244" t="s">
        <v>82</v>
      </c>
      <c r="AV430" s="13" t="s">
        <v>82</v>
      </c>
      <c r="AW430" s="13" t="s">
        <v>33</v>
      </c>
      <c r="AX430" s="13" t="s">
        <v>72</v>
      </c>
      <c r="AY430" s="244" t="s">
        <v>180</v>
      </c>
    </row>
    <row r="431" s="13" customFormat="1">
      <c r="A431" s="13"/>
      <c r="B431" s="233"/>
      <c r="C431" s="234"/>
      <c r="D431" s="235" t="s">
        <v>191</v>
      </c>
      <c r="E431" s="236" t="s">
        <v>19</v>
      </c>
      <c r="F431" s="237" t="s">
        <v>896</v>
      </c>
      <c r="G431" s="234"/>
      <c r="H431" s="238">
        <v>0.65600000000000003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191</v>
      </c>
      <c r="AU431" s="244" t="s">
        <v>82</v>
      </c>
      <c r="AV431" s="13" t="s">
        <v>82</v>
      </c>
      <c r="AW431" s="13" t="s">
        <v>33</v>
      </c>
      <c r="AX431" s="13" t="s">
        <v>72</v>
      </c>
      <c r="AY431" s="244" t="s">
        <v>180</v>
      </c>
    </row>
    <row r="432" s="13" customFormat="1">
      <c r="A432" s="13"/>
      <c r="B432" s="233"/>
      <c r="C432" s="234"/>
      <c r="D432" s="235" t="s">
        <v>191</v>
      </c>
      <c r="E432" s="236" t="s">
        <v>19</v>
      </c>
      <c r="F432" s="237" t="s">
        <v>897</v>
      </c>
      <c r="G432" s="234"/>
      <c r="H432" s="238">
        <v>7.7629999999999999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191</v>
      </c>
      <c r="AU432" s="244" t="s">
        <v>82</v>
      </c>
      <c r="AV432" s="13" t="s">
        <v>82</v>
      </c>
      <c r="AW432" s="13" t="s">
        <v>33</v>
      </c>
      <c r="AX432" s="13" t="s">
        <v>72</v>
      </c>
      <c r="AY432" s="244" t="s">
        <v>180</v>
      </c>
    </row>
    <row r="433" s="13" customFormat="1">
      <c r="A433" s="13"/>
      <c r="B433" s="233"/>
      <c r="C433" s="234"/>
      <c r="D433" s="235" t="s">
        <v>191</v>
      </c>
      <c r="E433" s="236" t="s">
        <v>19</v>
      </c>
      <c r="F433" s="237" t="s">
        <v>898</v>
      </c>
      <c r="G433" s="234"/>
      <c r="H433" s="238">
        <v>0.53100000000000003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191</v>
      </c>
      <c r="AU433" s="244" t="s">
        <v>82</v>
      </c>
      <c r="AV433" s="13" t="s">
        <v>82</v>
      </c>
      <c r="AW433" s="13" t="s">
        <v>33</v>
      </c>
      <c r="AX433" s="13" t="s">
        <v>72</v>
      </c>
      <c r="AY433" s="244" t="s">
        <v>180</v>
      </c>
    </row>
    <row r="434" s="13" customFormat="1">
      <c r="A434" s="13"/>
      <c r="B434" s="233"/>
      <c r="C434" s="234"/>
      <c r="D434" s="235" t="s">
        <v>191</v>
      </c>
      <c r="E434" s="236" t="s">
        <v>19</v>
      </c>
      <c r="F434" s="237" t="s">
        <v>899</v>
      </c>
      <c r="G434" s="234"/>
      <c r="H434" s="238">
        <v>3.9950000000000001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191</v>
      </c>
      <c r="AU434" s="244" t="s">
        <v>82</v>
      </c>
      <c r="AV434" s="13" t="s">
        <v>82</v>
      </c>
      <c r="AW434" s="13" t="s">
        <v>33</v>
      </c>
      <c r="AX434" s="13" t="s">
        <v>72</v>
      </c>
      <c r="AY434" s="244" t="s">
        <v>180</v>
      </c>
    </row>
    <row r="435" s="14" customFormat="1">
      <c r="A435" s="14"/>
      <c r="B435" s="245"/>
      <c r="C435" s="246"/>
      <c r="D435" s="235" t="s">
        <v>191</v>
      </c>
      <c r="E435" s="247" t="s">
        <v>19</v>
      </c>
      <c r="F435" s="248" t="s">
        <v>900</v>
      </c>
      <c r="G435" s="246"/>
      <c r="H435" s="247" t="s">
        <v>19</v>
      </c>
      <c r="I435" s="249"/>
      <c r="J435" s="246"/>
      <c r="K435" s="246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191</v>
      </c>
      <c r="AU435" s="254" t="s">
        <v>82</v>
      </c>
      <c r="AV435" s="14" t="s">
        <v>80</v>
      </c>
      <c r="AW435" s="14" t="s">
        <v>33</v>
      </c>
      <c r="AX435" s="14" t="s">
        <v>72</v>
      </c>
      <c r="AY435" s="254" t="s">
        <v>180</v>
      </c>
    </row>
    <row r="436" s="13" customFormat="1">
      <c r="A436" s="13"/>
      <c r="B436" s="233"/>
      <c r="C436" s="234"/>
      <c r="D436" s="235" t="s">
        <v>191</v>
      </c>
      <c r="E436" s="236" t="s">
        <v>19</v>
      </c>
      <c r="F436" s="237" t="s">
        <v>901</v>
      </c>
      <c r="G436" s="234"/>
      <c r="H436" s="238">
        <v>1.21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191</v>
      </c>
      <c r="AU436" s="244" t="s">
        <v>82</v>
      </c>
      <c r="AV436" s="13" t="s">
        <v>82</v>
      </c>
      <c r="AW436" s="13" t="s">
        <v>33</v>
      </c>
      <c r="AX436" s="13" t="s">
        <v>72</v>
      </c>
      <c r="AY436" s="244" t="s">
        <v>180</v>
      </c>
    </row>
    <row r="437" s="13" customFormat="1">
      <c r="A437" s="13"/>
      <c r="B437" s="233"/>
      <c r="C437" s="234"/>
      <c r="D437" s="235" t="s">
        <v>191</v>
      </c>
      <c r="E437" s="236" t="s">
        <v>19</v>
      </c>
      <c r="F437" s="237" t="s">
        <v>902</v>
      </c>
      <c r="G437" s="234"/>
      <c r="H437" s="238">
        <v>1.345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191</v>
      </c>
      <c r="AU437" s="244" t="s">
        <v>82</v>
      </c>
      <c r="AV437" s="13" t="s">
        <v>82</v>
      </c>
      <c r="AW437" s="13" t="s">
        <v>33</v>
      </c>
      <c r="AX437" s="13" t="s">
        <v>72</v>
      </c>
      <c r="AY437" s="244" t="s">
        <v>180</v>
      </c>
    </row>
    <row r="438" s="13" customFormat="1">
      <c r="A438" s="13"/>
      <c r="B438" s="233"/>
      <c r="C438" s="234"/>
      <c r="D438" s="235" t="s">
        <v>191</v>
      </c>
      <c r="E438" s="236" t="s">
        <v>19</v>
      </c>
      <c r="F438" s="237" t="s">
        <v>903</v>
      </c>
      <c r="G438" s="234"/>
      <c r="H438" s="238">
        <v>0.81000000000000005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191</v>
      </c>
      <c r="AU438" s="244" t="s">
        <v>82</v>
      </c>
      <c r="AV438" s="13" t="s">
        <v>82</v>
      </c>
      <c r="AW438" s="13" t="s">
        <v>33</v>
      </c>
      <c r="AX438" s="13" t="s">
        <v>72</v>
      </c>
      <c r="AY438" s="244" t="s">
        <v>180</v>
      </c>
    </row>
    <row r="439" s="13" customFormat="1">
      <c r="A439" s="13"/>
      <c r="B439" s="233"/>
      <c r="C439" s="234"/>
      <c r="D439" s="235" t="s">
        <v>191</v>
      </c>
      <c r="E439" s="236" t="s">
        <v>19</v>
      </c>
      <c r="F439" s="237" t="s">
        <v>904</v>
      </c>
      <c r="G439" s="234"/>
      <c r="H439" s="238">
        <v>0.73499999999999999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191</v>
      </c>
      <c r="AU439" s="244" t="s">
        <v>82</v>
      </c>
      <c r="AV439" s="13" t="s">
        <v>82</v>
      </c>
      <c r="AW439" s="13" t="s">
        <v>33</v>
      </c>
      <c r="AX439" s="13" t="s">
        <v>72</v>
      </c>
      <c r="AY439" s="244" t="s">
        <v>180</v>
      </c>
    </row>
    <row r="440" s="15" customFormat="1">
      <c r="A440" s="15"/>
      <c r="B440" s="255"/>
      <c r="C440" s="256"/>
      <c r="D440" s="235" t="s">
        <v>191</v>
      </c>
      <c r="E440" s="257" t="s">
        <v>19</v>
      </c>
      <c r="F440" s="258" t="s">
        <v>327</v>
      </c>
      <c r="G440" s="256"/>
      <c r="H440" s="259">
        <v>31.489000000000001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5" t="s">
        <v>191</v>
      </c>
      <c r="AU440" s="265" t="s">
        <v>82</v>
      </c>
      <c r="AV440" s="15" t="s">
        <v>187</v>
      </c>
      <c r="AW440" s="15" t="s">
        <v>33</v>
      </c>
      <c r="AX440" s="15" t="s">
        <v>80</v>
      </c>
      <c r="AY440" s="265" t="s">
        <v>180</v>
      </c>
    </row>
    <row r="441" s="2" customFormat="1" ht="21.75" customHeight="1">
      <c r="A441" s="40"/>
      <c r="B441" s="41"/>
      <c r="C441" s="215" t="s">
        <v>469</v>
      </c>
      <c r="D441" s="215" t="s">
        <v>182</v>
      </c>
      <c r="E441" s="216" t="s">
        <v>905</v>
      </c>
      <c r="F441" s="217" t="s">
        <v>906</v>
      </c>
      <c r="G441" s="218" t="s">
        <v>240</v>
      </c>
      <c r="H441" s="219">
        <v>58.249000000000002</v>
      </c>
      <c r="I441" s="220"/>
      <c r="J441" s="221">
        <f>ROUND(I441*H441,2)</f>
        <v>0</v>
      </c>
      <c r="K441" s="217" t="s">
        <v>186</v>
      </c>
      <c r="L441" s="46"/>
      <c r="M441" s="222" t="s">
        <v>19</v>
      </c>
      <c r="N441" s="223" t="s">
        <v>43</v>
      </c>
      <c r="O441" s="86"/>
      <c r="P441" s="224">
        <f>O441*H441</f>
        <v>0</v>
      </c>
      <c r="Q441" s="224">
        <v>2.5018699999999998</v>
      </c>
      <c r="R441" s="224">
        <f>Q441*H441</f>
        <v>145.73142562999999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187</v>
      </c>
      <c r="AT441" s="226" t="s">
        <v>182</v>
      </c>
      <c r="AU441" s="226" t="s">
        <v>82</v>
      </c>
      <c r="AY441" s="19" t="s">
        <v>180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187</v>
      </c>
      <c r="BM441" s="226" t="s">
        <v>907</v>
      </c>
    </row>
    <row r="442" s="2" customFormat="1">
      <c r="A442" s="40"/>
      <c r="B442" s="41"/>
      <c r="C442" s="42"/>
      <c r="D442" s="228" t="s">
        <v>189</v>
      </c>
      <c r="E442" s="42"/>
      <c r="F442" s="229" t="s">
        <v>908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189</v>
      </c>
      <c r="AU442" s="19" t="s">
        <v>82</v>
      </c>
    </row>
    <row r="443" s="14" customFormat="1">
      <c r="A443" s="14"/>
      <c r="B443" s="245"/>
      <c r="C443" s="246"/>
      <c r="D443" s="235" t="s">
        <v>191</v>
      </c>
      <c r="E443" s="247" t="s">
        <v>19</v>
      </c>
      <c r="F443" s="248" t="s">
        <v>909</v>
      </c>
      <c r="G443" s="246"/>
      <c r="H443" s="247" t="s">
        <v>19</v>
      </c>
      <c r="I443" s="249"/>
      <c r="J443" s="246"/>
      <c r="K443" s="246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191</v>
      </c>
      <c r="AU443" s="254" t="s">
        <v>82</v>
      </c>
      <c r="AV443" s="14" t="s">
        <v>80</v>
      </c>
      <c r="AW443" s="14" t="s">
        <v>33</v>
      </c>
      <c r="AX443" s="14" t="s">
        <v>72</v>
      </c>
      <c r="AY443" s="254" t="s">
        <v>180</v>
      </c>
    </row>
    <row r="444" s="13" customFormat="1">
      <c r="A444" s="13"/>
      <c r="B444" s="233"/>
      <c r="C444" s="234"/>
      <c r="D444" s="235" t="s">
        <v>191</v>
      </c>
      <c r="E444" s="236" t="s">
        <v>19</v>
      </c>
      <c r="F444" s="237" t="s">
        <v>910</v>
      </c>
      <c r="G444" s="234"/>
      <c r="H444" s="238">
        <v>3.2309999999999999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191</v>
      </c>
      <c r="AU444" s="244" t="s">
        <v>82</v>
      </c>
      <c r="AV444" s="13" t="s">
        <v>82</v>
      </c>
      <c r="AW444" s="13" t="s">
        <v>33</v>
      </c>
      <c r="AX444" s="13" t="s">
        <v>72</v>
      </c>
      <c r="AY444" s="244" t="s">
        <v>180</v>
      </c>
    </row>
    <row r="445" s="14" customFormat="1">
      <c r="A445" s="14"/>
      <c r="B445" s="245"/>
      <c r="C445" s="246"/>
      <c r="D445" s="235" t="s">
        <v>191</v>
      </c>
      <c r="E445" s="247" t="s">
        <v>19</v>
      </c>
      <c r="F445" s="248" t="s">
        <v>911</v>
      </c>
      <c r="G445" s="246"/>
      <c r="H445" s="247" t="s">
        <v>19</v>
      </c>
      <c r="I445" s="249"/>
      <c r="J445" s="246"/>
      <c r="K445" s="246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191</v>
      </c>
      <c r="AU445" s="254" t="s">
        <v>82</v>
      </c>
      <c r="AV445" s="14" t="s">
        <v>80</v>
      </c>
      <c r="AW445" s="14" t="s">
        <v>33</v>
      </c>
      <c r="AX445" s="14" t="s">
        <v>72</v>
      </c>
      <c r="AY445" s="254" t="s">
        <v>180</v>
      </c>
    </row>
    <row r="446" s="13" customFormat="1">
      <c r="A446" s="13"/>
      <c r="B446" s="233"/>
      <c r="C446" s="234"/>
      <c r="D446" s="235" t="s">
        <v>191</v>
      </c>
      <c r="E446" s="236" t="s">
        <v>19</v>
      </c>
      <c r="F446" s="237" t="s">
        <v>912</v>
      </c>
      <c r="G446" s="234"/>
      <c r="H446" s="238">
        <v>5.1420000000000003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191</v>
      </c>
      <c r="AU446" s="244" t="s">
        <v>82</v>
      </c>
      <c r="AV446" s="13" t="s">
        <v>82</v>
      </c>
      <c r="AW446" s="13" t="s">
        <v>33</v>
      </c>
      <c r="AX446" s="13" t="s">
        <v>72</v>
      </c>
      <c r="AY446" s="244" t="s">
        <v>180</v>
      </c>
    </row>
    <row r="447" s="13" customFormat="1">
      <c r="A447" s="13"/>
      <c r="B447" s="233"/>
      <c r="C447" s="234"/>
      <c r="D447" s="235" t="s">
        <v>191</v>
      </c>
      <c r="E447" s="236" t="s">
        <v>19</v>
      </c>
      <c r="F447" s="237" t="s">
        <v>913</v>
      </c>
      <c r="G447" s="234"/>
      <c r="H447" s="238">
        <v>3.2080000000000002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191</v>
      </c>
      <c r="AU447" s="244" t="s">
        <v>82</v>
      </c>
      <c r="AV447" s="13" t="s">
        <v>82</v>
      </c>
      <c r="AW447" s="13" t="s">
        <v>33</v>
      </c>
      <c r="AX447" s="13" t="s">
        <v>72</v>
      </c>
      <c r="AY447" s="244" t="s">
        <v>180</v>
      </c>
    </row>
    <row r="448" s="13" customFormat="1">
      <c r="A448" s="13"/>
      <c r="B448" s="233"/>
      <c r="C448" s="234"/>
      <c r="D448" s="235" t="s">
        <v>191</v>
      </c>
      <c r="E448" s="236" t="s">
        <v>19</v>
      </c>
      <c r="F448" s="237" t="s">
        <v>914</v>
      </c>
      <c r="G448" s="234"/>
      <c r="H448" s="238">
        <v>5.4649999999999999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191</v>
      </c>
      <c r="AU448" s="244" t="s">
        <v>82</v>
      </c>
      <c r="AV448" s="13" t="s">
        <v>82</v>
      </c>
      <c r="AW448" s="13" t="s">
        <v>33</v>
      </c>
      <c r="AX448" s="13" t="s">
        <v>72</v>
      </c>
      <c r="AY448" s="244" t="s">
        <v>180</v>
      </c>
    </row>
    <row r="449" s="13" customFormat="1">
      <c r="A449" s="13"/>
      <c r="B449" s="233"/>
      <c r="C449" s="234"/>
      <c r="D449" s="235" t="s">
        <v>191</v>
      </c>
      <c r="E449" s="236" t="s">
        <v>19</v>
      </c>
      <c r="F449" s="237" t="s">
        <v>915</v>
      </c>
      <c r="G449" s="234"/>
      <c r="H449" s="238">
        <v>2.202</v>
      </c>
      <c r="I449" s="239"/>
      <c r="J449" s="234"/>
      <c r="K449" s="234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191</v>
      </c>
      <c r="AU449" s="244" t="s">
        <v>82</v>
      </c>
      <c r="AV449" s="13" t="s">
        <v>82</v>
      </c>
      <c r="AW449" s="13" t="s">
        <v>33</v>
      </c>
      <c r="AX449" s="13" t="s">
        <v>72</v>
      </c>
      <c r="AY449" s="244" t="s">
        <v>180</v>
      </c>
    </row>
    <row r="450" s="13" customFormat="1">
      <c r="A450" s="13"/>
      <c r="B450" s="233"/>
      <c r="C450" s="234"/>
      <c r="D450" s="235" t="s">
        <v>191</v>
      </c>
      <c r="E450" s="236" t="s">
        <v>19</v>
      </c>
      <c r="F450" s="237" t="s">
        <v>916</v>
      </c>
      <c r="G450" s="234"/>
      <c r="H450" s="238">
        <v>2.4750000000000001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191</v>
      </c>
      <c r="AU450" s="244" t="s">
        <v>82</v>
      </c>
      <c r="AV450" s="13" t="s">
        <v>82</v>
      </c>
      <c r="AW450" s="13" t="s">
        <v>33</v>
      </c>
      <c r="AX450" s="13" t="s">
        <v>72</v>
      </c>
      <c r="AY450" s="244" t="s">
        <v>180</v>
      </c>
    </row>
    <row r="451" s="14" customFormat="1">
      <c r="A451" s="14"/>
      <c r="B451" s="245"/>
      <c r="C451" s="246"/>
      <c r="D451" s="235" t="s">
        <v>191</v>
      </c>
      <c r="E451" s="247" t="s">
        <v>19</v>
      </c>
      <c r="F451" s="248" t="s">
        <v>917</v>
      </c>
      <c r="G451" s="246"/>
      <c r="H451" s="247" t="s">
        <v>19</v>
      </c>
      <c r="I451" s="249"/>
      <c r="J451" s="246"/>
      <c r="K451" s="246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191</v>
      </c>
      <c r="AU451" s="254" t="s">
        <v>82</v>
      </c>
      <c r="AV451" s="14" t="s">
        <v>80</v>
      </c>
      <c r="AW451" s="14" t="s">
        <v>33</v>
      </c>
      <c r="AX451" s="14" t="s">
        <v>72</v>
      </c>
      <c r="AY451" s="254" t="s">
        <v>180</v>
      </c>
    </row>
    <row r="452" s="13" customFormat="1">
      <c r="A452" s="13"/>
      <c r="B452" s="233"/>
      <c r="C452" s="234"/>
      <c r="D452" s="235" t="s">
        <v>191</v>
      </c>
      <c r="E452" s="236" t="s">
        <v>19</v>
      </c>
      <c r="F452" s="237" t="s">
        <v>918</v>
      </c>
      <c r="G452" s="234"/>
      <c r="H452" s="238">
        <v>2.3100000000000001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191</v>
      </c>
      <c r="AU452" s="244" t="s">
        <v>82</v>
      </c>
      <c r="AV452" s="13" t="s">
        <v>82</v>
      </c>
      <c r="AW452" s="13" t="s">
        <v>33</v>
      </c>
      <c r="AX452" s="13" t="s">
        <v>72</v>
      </c>
      <c r="AY452" s="244" t="s">
        <v>180</v>
      </c>
    </row>
    <row r="453" s="14" customFormat="1">
      <c r="A453" s="14"/>
      <c r="B453" s="245"/>
      <c r="C453" s="246"/>
      <c r="D453" s="235" t="s">
        <v>191</v>
      </c>
      <c r="E453" s="247" t="s">
        <v>19</v>
      </c>
      <c r="F453" s="248" t="s">
        <v>919</v>
      </c>
      <c r="G453" s="246"/>
      <c r="H453" s="247" t="s">
        <v>19</v>
      </c>
      <c r="I453" s="249"/>
      <c r="J453" s="246"/>
      <c r="K453" s="246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191</v>
      </c>
      <c r="AU453" s="254" t="s">
        <v>82</v>
      </c>
      <c r="AV453" s="14" t="s">
        <v>80</v>
      </c>
      <c r="AW453" s="14" t="s">
        <v>33</v>
      </c>
      <c r="AX453" s="14" t="s">
        <v>72</v>
      </c>
      <c r="AY453" s="254" t="s">
        <v>180</v>
      </c>
    </row>
    <row r="454" s="13" customFormat="1">
      <c r="A454" s="13"/>
      <c r="B454" s="233"/>
      <c r="C454" s="234"/>
      <c r="D454" s="235" t="s">
        <v>191</v>
      </c>
      <c r="E454" s="236" t="s">
        <v>19</v>
      </c>
      <c r="F454" s="237" t="s">
        <v>920</v>
      </c>
      <c r="G454" s="234"/>
      <c r="H454" s="238">
        <v>12.414999999999999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191</v>
      </c>
      <c r="AU454" s="244" t="s">
        <v>82</v>
      </c>
      <c r="AV454" s="13" t="s">
        <v>82</v>
      </c>
      <c r="AW454" s="13" t="s">
        <v>33</v>
      </c>
      <c r="AX454" s="13" t="s">
        <v>72</v>
      </c>
      <c r="AY454" s="244" t="s">
        <v>180</v>
      </c>
    </row>
    <row r="455" s="13" customFormat="1">
      <c r="A455" s="13"/>
      <c r="B455" s="233"/>
      <c r="C455" s="234"/>
      <c r="D455" s="235" t="s">
        <v>191</v>
      </c>
      <c r="E455" s="236" t="s">
        <v>19</v>
      </c>
      <c r="F455" s="237" t="s">
        <v>921</v>
      </c>
      <c r="G455" s="234"/>
      <c r="H455" s="238">
        <v>0.872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191</v>
      </c>
      <c r="AU455" s="244" t="s">
        <v>82</v>
      </c>
      <c r="AV455" s="13" t="s">
        <v>82</v>
      </c>
      <c r="AW455" s="13" t="s">
        <v>33</v>
      </c>
      <c r="AX455" s="13" t="s">
        <v>72</v>
      </c>
      <c r="AY455" s="244" t="s">
        <v>180</v>
      </c>
    </row>
    <row r="456" s="13" customFormat="1">
      <c r="A456" s="13"/>
      <c r="B456" s="233"/>
      <c r="C456" s="234"/>
      <c r="D456" s="235" t="s">
        <v>191</v>
      </c>
      <c r="E456" s="236" t="s">
        <v>19</v>
      </c>
      <c r="F456" s="237" t="s">
        <v>922</v>
      </c>
      <c r="G456" s="234"/>
      <c r="H456" s="238">
        <v>6.452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191</v>
      </c>
      <c r="AU456" s="244" t="s">
        <v>82</v>
      </c>
      <c r="AV456" s="13" t="s">
        <v>82</v>
      </c>
      <c r="AW456" s="13" t="s">
        <v>33</v>
      </c>
      <c r="AX456" s="13" t="s">
        <v>72</v>
      </c>
      <c r="AY456" s="244" t="s">
        <v>180</v>
      </c>
    </row>
    <row r="457" s="13" customFormat="1">
      <c r="A457" s="13"/>
      <c r="B457" s="233"/>
      <c r="C457" s="234"/>
      <c r="D457" s="235" t="s">
        <v>191</v>
      </c>
      <c r="E457" s="236" t="s">
        <v>19</v>
      </c>
      <c r="F457" s="237" t="s">
        <v>923</v>
      </c>
      <c r="G457" s="234"/>
      <c r="H457" s="238">
        <v>4.1470000000000002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191</v>
      </c>
      <c r="AU457" s="244" t="s">
        <v>82</v>
      </c>
      <c r="AV457" s="13" t="s">
        <v>82</v>
      </c>
      <c r="AW457" s="13" t="s">
        <v>33</v>
      </c>
      <c r="AX457" s="13" t="s">
        <v>72</v>
      </c>
      <c r="AY457" s="244" t="s">
        <v>180</v>
      </c>
    </row>
    <row r="458" s="13" customFormat="1">
      <c r="A458" s="13"/>
      <c r="B458" s="233"/>
      <c r="C458" s="234"/>
      <c r="D458" s="235" t="s">
        <v>191</v>
      </c>
      <c r="E458" s="236" t="s">
        <v>19</v>
      </c>
      <c r="F458" s="237" t="s">
        <v>924</v>
      </c>
      <c r="G458" s="234"/>
      <c r="H458" s="238">
        <v>0.71699999999999997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191</v>
      </c>
      <c r="AU458" s="244" t="s">
        <v>82</v>
      </c>
      <c r="AV458" s="13" t="s">
        <v>82</v>
      </c>
      <c r="AW458" s="13" t="s">
        <v>33</v>
      </c>
      <c r="AX458" s="13" t="s">
        <v>72</v>
      </c>
      <c r="AY458" s="244" t="s">
        <v>180</v>
      </c>
    </row>
    <row r="459" s="13" customFormat="1">
      <c r="A459" s="13"/>
      <c r="B459" s="233"/>
      <c r="C459" s="234"/>
      <c r="D459" s="235" t="s">
        <v>191</v>
      </c>
      <c r="E459" s="236" t="s">
        <v>19</v>
      </c>
      <c r="F459" s="237" t="s">
        <v>925</v>
      </c>
      <c r="G459" s="234"/>
      <c r="H459" s="238">
        <v>5.1269999999999998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191</v>
      </c>
      <c r="AU459" s="244" t="s">
        <v>82</v>
      </c>
      <c r="AV459" s="13" t="s">
        <v>82</v>
      </c>
      <c r="AW459" s="13" t="s">
        <v>33</v>
      </c>
      <c r="AX459" s="13" t="s">
        <v>72</v>
      </c>
      <c r="AY459" s="244" t="s">
        <v>180</v>
      </c>
    </row>
    <row r="460" s="14" customFormat="1">
      <c r="A460" s="14"/>
      <c r="B460" s="245"/>
      <c r="C460" s="246"/>
      <c r="D460" s="235" t="s">
        <v>191</v>
      </c>
      <c r="E460" s="247" t="s">
        <v>19</v>
      </c>
      <c r="F460" s="248" t="s">
        <v>900</v>
      </c>
      <c r="G460" s="246"/>
      <c r="H460" s="247" t="s">
        <v>19</v>
      </c>
      <c r="I460" s="249"/>
      <c r="J460" s="246"/>
      <c r="K460" s="246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191</v>
      </c>
      <c r="AU460" s="254" t="s">
        <v>82</v>
      </c>
      <c r="AV460" s="14" t="s">
        <v>80</v>
      </c>
      <c r="AW460" s="14" t="s">
        <v>33</v>
      </c>
      <c r="AX460" s="14" t="s">
        <v>72</v>
      </c>
      <c r="AY460" s="254" t="s">
        <v>180</v>
      </c>
    </row>
    <row r="461" s="13" customFormat="1">
      <c r="A461" s="13"/>
      <c r="B461" s="233"/>
      <c r="C461" s="234"/>
      <c r="D461" s="235" t="s">
        <v>191</v>
      </c>
      <c r="E461" s="236" t="s">
        <v>19</v>
      </c>
      <c r="F461" s="237" t="s">
        <v>926</v>
      </c>
      <c r="G461" s="234"/>
      <c r="H461" s="238">
        <v>1.2490000000000001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191</v>
      </c>
      <c r="AU461" s="244" t="s">
        <v>82</v>
      </c>
      <c r="AV461" s="13" t="s">
        <v>82</v>
      </c>
      <c r="AW461" s="13" t="s">
        <v>33</v>
      </c>
      <c r="AX461" s="13" t="s">
        <v>72</v>
      </c>
      <c r="AY461" s="244" t="s">
        <v>180</v>
      </c>
    </row>
    <row r="462" s="13" customFormat="1">
      <c r="A462" s="13"/>
      <c r="B462" s="233"/>
      <c r="C462" s="234"/>
      <c r="D462" s="235" t="s">
        <v>191</v>
      </c>
      <c r="E462" s="236" t="s">
        <v>19</v>
      </c>
      <c r="F462" s="237" t="s">
        <v>927</v>
      </c>
      <c r="G462" s="234"/>
      <c r="H462" s="238">
        <v>1.8089999999999999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191</v>
      </c>
      <c r="AU462" s="244" t="s">
        <v>82</v>
      </c>
      <c r="AV462" s="13" t="s">
        <v>82</v>
      </c>
      <c r="AW462" s="13" t="s">
        <v>33</v>
      </c>
      <c r="AX462" s="13" t="s">
        <v>72</v>
      </c>
      <c r="AY462" s="244" t="s">
        <v>180</v>
      </c>
    </row>
    <row r="463" s="13" customFormat="1">
      <c r="A463" s="13"/>
      <c r="B463" s="233"/>
      <c r="C463" s="234"/>
      <c r="D463" s="235" t="s">
        <v>191</v>
      </c>
      <c r="E463" s="236" t="s">
        <v>19</v>
      </c>
      <c r="F463" s="237" t="s">
        <v>928</v>
      </c>
      <c r="G463" s="234"/>
      <c r="H463" s="238">
        <v>1.2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191</v>
      </c>
      <c r="AU463" s="244" t="s">
        <v>82</v>
      </c>
      <c r="AV463" s="13" t="s">
        <v>82</v>
      </c>
      <c r="AW463" s="13" t="s">
        <v>33</v>
      </c>
      <c r="AX463" s="13" t="s">
        <v>72</v>
      </c>
      <c r="AY463" s="244" t="s">
        <v>180</v>
      </c>
    </row>
    <row r="464" s="13" customFormat="1">
      <c r="A464" s="13"/>
      <c r="B464" s="233"/>
      <c r="C464" s="234"/>
      <c r="D464" s="235" t="s">
        <v>191</v>
      </c>
      <c r="E464" s="236" t="s">
        <v>19</v>
      </c>
      <c r="F464" s="237" t="s">
        <v>929</v>
      </c>
      <c r="G464" s="234"/>
      <c r="H464" s="238">
        <v>0.66000000000000003</v>
      </c>
      <c r="I464" s="239"/>
      <c r="J464" s="234"/>
      <c r="K464" s="234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191</v>
      </c>
      <c r="AU464" s="244" t="s">
        <v>82</v>
      </c>
      <c r="AV464" s="13" t="s">
        <v>82</v>
      </c>
      <c r="AW464" s="13" t="s">
        <v>33</v>
      </c>
      <c r="AX464" s="13" t="s">
        <v>72</v>
      </c>
      <c r="AY464" s="244" t="s">
        <v>180</v>
      </c>
    </row>
    <row r="465" s="14" customFormat="1">
      <c r="A465" s="14"/>
      <c r="B465" s="245"/>
      <c r="C465" s="246"/>
      <c r="D465" s="235" t="s">
        <v>191</v>
      </c>
      <c r="E465" s="247" t="s">
        <v>19</v>
      </c>
      <c r="F465" s="248" t="s">
        <v>930</v>
      </c>
      <c r="G465" s="246"/>
      <c r="H465" s="247" t="s">
        <v>19</v>
      </c>
      <c r="I465" s="249"/>
      <c r="J465" s="246"/>
      <c r="K465" s="246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191</v>
      </c>
      <c r="AU465" s="254" t="s">
        <v>82</v>
      </c>
      <c r="AV465" s="14" t="s">
        <v>80</v>
      </c>
      <c r="AW465" s="14" t="s">
        <v>33</v>
      </c>
      <c r="AX465" s="14" t="s">
        <v>72</v>
      </c>
      <c r="AY465" s="254" t="s">
        <v>180</v>
      </c>
    </row>
    <row r="466" s="13" customFormat="1">
      <c r="A466" s="13"/>
      <c r="B466" s="233"/>
      <c r="C466" s="234"/>
      <c r="D466" s="235" t="s">
        <v>191</v>
      </c>
      <c r="E466" s="236" t="s">
        <v>19</v>
      </c>
      <c r="F466" s="237" t="s">
        <v>931</v>
      </c>
      <c r="G466" s="234"/>
      <c r="H466" s="238">
        <v>-0.432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191</v>
      </c>
      <c r="AU466" s="244" t="s">
        <v>82</v>
      </c>
      <c r="AV466" s="13" t="s">
        <v>82</v>
      </c>
      <c r="AW466" s="13" t="s">
        <v>33</v>
      </c>
      <c r="AX466" s="13" t="s">
        <v>72</v>
      </c>
      <c r="AY466" s="244" t="s">
        <v>180</v>
      </c>
    </row>
    <row r="467" s="15" customFormat="1">
      <c r="A467" s="15"/>
      <c r="B467" s="255"/>
      <c r="C467" s="256"/>
      <c r="D467" s="235" t="s">
        <v>191</v>
      </c>
      <c r="E467" s="257" t="s">
        <v>19</v>
      </c>
      <c r="F467" s="258" t="s">
        <v>327</v>
      </c>
      <c r="G467" s="256"/>
      <c r="H467" s="259">
        <v>58.248999999999988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5" t="s">
        <v>191</v>
      </c>
      <c r="AU467" s="265" t="s">
        <v>82</v>
      </c>
      <c r="AV467" s="15" t="s">
        <v>187</v>
      </c>
      <c r="AW467" s="15" t="s">
        <v>33</v>
      </c>
      <c r="AX467" s="15" t="s">
        <v>80</v>
      </c>
      <c r="AY467" s="265" t="s">
        <v>180</v>
      </c>
    </row>
    <row r="468" s="2" customFormat="1" ht="21.75" customHeight="1">
      <c r="A468" s="40"/>
      <c r="B468" s="41"/>
      <c r="C468" s="215" t="s">
        <v>474</v>
      </c>
      <c r="D468" s="215" t="s">
        <v>182</v>
      </c>
      <c r="E468" s="216" t="s">
        <v>932</v>
      </c>
      <c r="F468" s="217" t="s">
        <v>933</v>
      </c>
      <c r="G468" s="218" t="s">
        <v>240</v>
      </c>
      <c r="H468" s="219">
        <v>0.98999999999999999</v>
      </c>
      <c r="I468" s="220"/>
      <c r="J468" s="221">
        <f>ROUND(I468*H468,2)</f>
        <v>0</v>
      </c>
      <c r="K468" s="217" t="s">
        <v>186</v>
      </c>
      <c r="L468" s="46"/>
      <c r="M468" s="222" t="s">
        <v>19</v>
      </c>
      <c r="N468" s="223" t="s">
        <v>43</v>
      </c>
      <c r="O468" s="86"/>
      <c r="P468" s="224">
        <f>O468*H468</f>
        <v>0</v>
      </c>
      <c r="Q468" s="224">
        <v>2.5018699999999998</v>
      </c>
      <c r="R468" s="224">
        <f>Q468*H468</f>
        <v>2.4768512999999999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187</v>
      </c>
      <c r="AT468" s="226" t="s">
        <v>182</v>
      </c>
      <c r="AU468" s="226" t="s">
        <v>82</v>
      </c>
      <c r="AY468" s="19" t="s">
        <v>180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187</v>
      </c>
      <c r="BM468" s="226" t="s">
        <v>934</v>
      </c>
    </row>
    <row r="469" s="2" customFormat="1">
      <c r="A469" s="40"/>
      <c r="B469" s="41"/>
      <c r="C469" s="42"/>
      <c r="D469" s="228" t="s">
        <v>189</v>
      </c>
      <c r="E469" s="42"/>
      <c r="F469" s="229" t="s">
        <v>935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189</v>
      </c>
      <c r="AU469" s="19" t="s">
        <v>82</v>
      </c>
    </row>
    <row r="470" s="14" customFormat="1">
      <c r="A470" s="14"/>
      <c r="B470" s="245"/>
      <c r="C470" s="246"/>
      <c r="D470" s="235" t="s">
        <v>191</v>
      </c>
      <c r="E470" s="247" t="s">
        <v>19</v>
      </c>
      <c r="F470" s="248" t="s">
        <v>936</v>
      </c>
      <c r="G470" s="246"/>
      <c r="H470" s="247" t="s">
        <v>19</v>
      </c>
      <c r="I470" s="249"/>
      <c r="J470" s="246"/>
      <c r="K470" s="246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191</v>
      </c>
      <c r="AU470" s="254" t="s">
        <v>82</v>
      </c>
      <c r="AV470" s="14" t="s">
        <v>80</v>
      </c>
      <c r="AW470" s="14" t="s">
        <v>33</v>
      </c>
      <c r="AX470" s="14" t="s">
        <v>72</v>
      </c>
      <c r="AY470" s="254" t="s">
        <v>180</v>
      </c>
    </row>
    <row r="471" s="13" customFormat="1">
      <c r="A471" s="13"/>
      <c r="B471" s="233"/>
      <c r="C471" s="234"/>
      <c r="D471" s="235" t="s">
        <v>191</v>
      </c>
      <c r="E471" s="236" t="s">
        <v>19</v>
      </c>
      <c r="F471" s="237" t="s">
        <v>937</v>
      </c>
      <c r="G471" s="234"/>
      <c r="H471" s="238">
        <v>0.98999999999999999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191</v>
      </c>
      <c r="AU471" s="244" t="s">
        <v>82</v>
      </c>
      <c r="AV471" s="13" t="s">
        <v>82</v>
      </c>
      <c r="AW471" s="13" t="s">
        <v>33</v>
      </c>
      <c r="AX471" s="13" t="s">
        <v>80</v>
      </c>
      <c r="AY471" s="244" t="s">
        <v>180</v>
      </c>
    </row>
    <row r="472" s="2" customFormat="1" ht="16.5" customHeight="1">
      <c r="A472" s="40"/>
      <c r="B472" s="41"/>
      <c r="C472" s="215" t="s">
        <v>479</v>
      </c>
      <c r="D472" s="215" t="s">
        <v>182</v>
      </c>
      <c r="E472" s="216" t="s">
        <v>938</v>
      </c>
      <c r="F472" s="217" t="s">
        <v>939</v>
      </c>
      <c r="G472" s="218" t="s">
        <v>185</v>
      </c>
      <c r="H472" s="219">
        <v>5.0250000000000004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43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187</v>
      </c>
      <c r="AT472" s="226" t="s">
        <v>182</v>
      </c>
      <c r="AU472" s="226" t="s">
        <v>82</v>
      </c>
      <c r="AY472" s="19" t="s">
        <v>180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187</v>
      </c>
      <c r="BM472" s="226" t="s">
        <v>940</v>
      </c>
    </row>
    <row r="473" s="14" customFormat="1">
      <c r="A473" s="14"/>
      <c r="B473" s="245"/>
      <c r="C473" s="246"/>
      <c r="D473" s="235" t="s">
        <v>191</v>
      </c>
      <c r="E473" s="247" t="s">
        <v>19</v>
      </c>
      <c r="F473" s="248" t="s">
        <v>578</v>
      </c>
      <c r="G473" s="246"/>
      <c r="H473" s="247" t="s">
        <v>19</v>
      </c>
      <c r="I473" s="249"/>
      <c r="J473" s="246"/>
      <c r="K473" s="246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191</v>
      </c>
      <c r="AU473" s="254" t="s">
        <v>82</v>
      </c>
      <c r="AV473" s="14" t="s">
        <v>80</v>
      </c>
      <c r="AW473" s="14" t="s">
        <v>33</v>
      </c>
      <c r="AX473" s="14" t="s">
        <v>72</v>
      </c>
      <c r="AY473" s="254" t="s">
        <v>180</v>
      </c>
    </row>
    <row r="474" s="13" customFormat="1">
      <c r="A474" s="13"/>
      <c r="B474" s="233"/>
      <c r="C474" s="234"/>
      <c r="D474" s="235" t="s">
        <v>191</v>
      </c>
      <c r="E474" s="236" t="s">
        <v>19</v>
      </c>
      <c r="F474" s="237" t="s">
        <v>941</v>
      </c>
      <c r="G474" s="234"/>
      <c r="H474" s="238">
        <v>1.2250000000000001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191</v>
      </c>
      <c r="AU474" s="244" t="s">
        <v>82</v>
      </c>
      <c r="AV474" s="13" t="s">
        <v>82</v>
      </c>
      <c r="AW474" s="13" t="s">
        <v>33</v>
      </c>
      <c r="AX474" s="13" t="s">
        <v>72</v>
      </c>
      <c r="AY474" s="244" t="s">
        <v>180</v>
      </c>
    </row>
    <row r="475" s="14" customFormat="1">
      <c r="A475" s="14"/>
      <c r="B475" s="245"/>
      <c r="C475" s="246"/>
      <c r="D475" s="235" t="s">
        <v>191</v>
      </c>
      <c r="E475" s="247" t="s">
        <v>19</v>
      </c>
      <c r="F475" s="248" t="s">
        <v>797</v>
      </c>
      <c r="G475" s="246"/>
      <c r="H475" s="247" t="s">
        <v>19</v>
      </c>
      <c r="I475" s="249"/>
      <c r="J475" s="246"/>
      <c r="K475" s="246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191</v>
      </c>
      <c r="AU475" s="254" t="s">
        <v>82</v>
      </c>
      <c r="AV475" s="14" t="s">
        <v>80</v>
      </c>
      <c r="AW475" s="14" t="s">
        <v>33</v>
      </c>
      <c r="AX475" s="14" t="s">
        <v>72</v>
      </c>
      <c r="AY475" s="254" t="s">
        <v>180</v>
      </c>
    </row>
    <row r="476" s="13" customFormat="1">
      <c r="A476" s="13"/>
      <c r="B476" s="233"/>
      <c r="C476" s="234"/>
      <c r="D476" s="235" t="s">
        <v>191</v>
      </c>
      <c r="E476" s="236" t="s">
        <v>19</v>
      </c>
      <c r="F476" s="237" t="s">
        <v>942</v>
      </c>
      <c r="G476" s="234"/>
      <c r="H476" s="238">
        <v>3.7999999999999998</v>
      </c>
      <c r="I476" s="239"/>
      <c r="J476" s="234"/>
      <c r="K476" s="234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191</v>
      </c>
      <c r="AU476" s="244" t="s">
        <v>82</v>
      </c>
      <c r="AV476" s="13" t="s">
        <v>82</v>
      </c>
      <c r="AW476" s="13" t="s">
        <v>33</v>
      </c>
      <c r="AX476" s="13" t="s">
        <v>72</v>
      </c>
      <c r="AY476" s="244" t="s">
        <v>180</v>
      </c>
    </row>
    <row r="477" s="15" customFormat="1">
      <c r="A477" s="15"/>
      <c r="B477" s="255"/>
      <c r="C477" s="256"/>
      <c r="D477" s="235" t="s">
        <v>191</v>
      </c>
      <c r="E477" s="257" t="s">
        <v>19</v>
      </c>
      <c r="F477" s="258" t="s">
        <v>327</v>
      </c>
      <c r="G477" s="256"/>
      <c r="H477" s="259">
        <v>5.0250000000000004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191</v>
      </c>
      <c r="AU477" s="265" t="s">
        <v>82</v>
      </c>
      <c r="AV477" s="15" t="s">
        <v>187</v>
      </c>
      <c r="AW477" s="15" t="s">
        <v>33</v>
      </c>
      <c r="AX477" s="15" t="s">
        <v>80</v>
      </c>
      <c r="AY477" s="265" t="s">
        <v>180</v>
      </c>
    </row>
    <row r="478" s="2" customFormat="1" ht="16.5" customHeight="1">
      <c r="A478" s="40"/>
      <c r="B478" s="41"/>
      <c r="C478" s="215" t="s">
        <v>503</v>
      </c>
      <c r="D478" s="215" t="s">
        <v>182</v>
      </c>
      <c r="E478" s="216" t="s">
        <v>943</v>
      </c>
      <c r="F478" s="217" t="s">
        <v>944</v>
      </c>
      <c r="G478" s="218" t="s">
        <v>185</v>
      </c>
      <c r="H478" s="219">
        <v>41.534999999999997</v>
      </c>
      <c r="I478" s="220"/>
      <c r="J478" s="221">
        <f>ROUND(I478*H478,2)</f>
        <v>0</v>
      </c>
      <c r="K478" s="217" t="s">
        <v>186</v>
      </c>
      <c r="L478" s="46"/>
      <c r="M478" s="222" t="s">
        <v>19</v>
      </c>
      <c r="N478" s="223" t="s">
        <v>43</v>
      </c>
      <c r="O478" s="86"/>
      <c r="P478" s="224">
        <f>O478*H478</f>
        <v>0</v>
      </c>
      <c r="Q478" s="224">
        <v>0.00247</v>
      </c>
      <c r="R478" s="224">
        <f>Q478*H478</f>
        <v>0.10259144999999999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187</v>
      </c>
      <c r="AT478" s="226" t="s">
        <v>182</v>
      </c>
      <c r="AU478" s="226" t="s">
        <v>82</v>
      </c>
      <c r="AY478" s="19" t="s">
        <v>180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187</v>
      </c>
      <c r="BM478" s="226" t="s">
        <v>945</v>
      </c>
    </row>
    <row r="479" s="2" customFormat="1">
      <c r="A479" s="40"/>
      <c r="B479" s="41"/>
      <c r="C479" s="42"/>
      <c r="D479" s="228" t="s">
        <v>189</v>
      </c>
      <c r="E479" s="42"/>
      <c r="F479" s="229" t="s">
        <v>946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189</v>
      </c>
      <c r="AU479" s="19" t="s">
        <v>82</v>
      </c>
    </row>
    <row r="480" s="14" customFormat="1">
      <c r="A480" s="14"/>
      <c r="B480" s="245"/>
      <c r="C480" s="246"/>
      <c r="D480" s="235" t="s">
        <v>191</v>
      </c>
      <c r="E480" s="247" t="s">
        <v>19</v>
      </c>
      <c r="F480" s="248" t="s">
        <v>909</v>
      </c>
      <c r="G480" s="246"/>
      <c r="H480" s="247" t="s">
        <v>19</v>
      </c>
      <c r="I480" s="249"/>
      <c r="J480" s="246"/>
      <c r="K480" s="246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191</v>
      </c>
      <c r="AU480" s="254" t="s">
        <v>82</v>
      </c>
      <c r="AV480" s="14" t="s">
        <v>80</v>
      </c>
      <c r="AW480" s="14" t="s">
        <v>33</v>
      </c>
      <c r="AX480" s="14" t="s">
        <v>72</v>
      </c>
      <c r="AY480" s="254" t="s">
        <v>180</v>
      </c>
    </row>
    <row r="481" s="13" customFormat="1">
      <c r="A481" s="13"/>
      <c r="B481" s="233"/>
      <c r="C481" s="234"/>
      <c r="D481" s="235" t="s">
        <v>191</v>
      </c>
      <c r="E481" s="236" t="s">
        <v>19</v>
      </c>
      <c r="F481" s="237" t="s">
        <v>947</v>
      </c>
      <c r="G481" s="234"/>
      <c r="H481" s="238">
        <v>3.278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191</v>
      </c>
      <c r="AU481" s="244" t="s">
        <v>82</v>
      </c>
      <c r="AV481" s="13" t="s">
        <v>82</v>
      </c>
      <c r="AW481" s="13" t="s">
        <v>33</v>
      </c>
      <c r="AX481" s="13" t="s">
        <v>72</v>
      </c>
      <c r="AY481" s="244" t="s">
        <v>180</v>
      </c>
    </row>
    <row r="482" s="14" customFormat="1">
      <c r="A482" s="14"/>
      <c r="B482" s="245"/>
      <c r="C482" s="246"/>
      <c r="D482" s="235" t="s">
        <v>191</v>
      </c>
      <c r="E482" s="247" t="s">
        <v>19</v>
      </c>
      <c r="F482" s="248" t="s">
        <v>911</v>
      </c>
      <c r="G482" s="246"/>
      <c r="H482" s="247" t="s">
        <v>19</v>
      </c>
      <c r="I482" s="249"/>
      <c r="J482" s="246"/>
      <c r="K482" s="246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191</v>
      </c>
      <c r="AU482" s="254" t="s">
        <v>82</v>
      </c>
      <c r="AV482" s="14" t="s">
        <v>80</v>
      </c>
      <c r="AW482" s="14" t="s">
        <v>33</v>
      </c>
      <c r="AX482" s="14" t="s">
        <v>72</v>
      </c>
      <c r="AY482" s="254" t="s">
        <v>180</v>
      </c>
    </row>
    <row r="483" s="13" customFormat="1">
      <c r="A483" s="13"/>
      <c r="B483" s="233"/>
      <c r="C483" s="234"/>
      <c r="D483" s="235" t="s">
        <v>191</v>
      </c>
      <c r="E483" s="236" t="s">
        <v>19</v>
      </c>
      <c r="F483" s="237" t="s">
        <v>948</v>
      </c>
      <c r="G483" s="234"/>
      <c r="H483" s="238">
        <v>6.7210000000000001</v>
      </c>
      <c r="I483" s="239"/>
      <c r="J483" s="234"/>
      <c r="K483" s="234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191</v>
      </c>
      <c r="AU483" s="244" t="s">
        <v>82</v>
      </c>
      <c r="AV483" s="13" t="s">
        <v>82</v>
      </c>
      <c r="AW483" s="13" t="s">
        <v>33</v>
      </c>
      <c r="AX483" s="13" t="s">
        <v>72</v>
      </c>
      <c r="AY483" s="244" t="s">
        <v>180</v>
      </c>
    </row>
    <row r="484" s="16" customFormat="1">
      <c r="A484" s="16"/>
      <c r="B484" s="266"/>
      <c r="C484" s="267"/>
      <c r="D484" s="235" t="s">
        <v>191</v>
      </c>
      <c r="E484" s="268" t="s">
        <v>19</v>
      </c>
      <c r="F484" s="269" t="s">
        <v>436</v>
      </c>
      <c r="G484" s="267"/>
      <c r="H484" s="270">
        <v>9.9990000000000006</v>
      </c>
      <c r="I484" s="271"/>
      <c r="J484" s="267"/>
      <c r="K484" s="267"/>
      <c r="L484" s="272"/>
      <c r="M484" s="273"/>
      <c r="N484" s="274"/>
      <c r="O484" s="274"/>
      <c r="P484" s="274"/>
      <c r="Q484" s="274"/>
      <c r="R484" s="274"/>
      <c r="S484" s="274"/>
      <c r="T484" s="275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76" t="s">
        <v>191</v>
      </c>
      <c r="AU484" s="276" t="s">
        <v>82</v>
      </c>
      <c r="AV484" s="16" t="s">
        <v>100</v>
      </c>
      <c r="AW484" s="16" t="s">
        <v>33</v>
      </c>
      <c r="AX484" s="16" t="s">
        <v>72</v>
      </c>
      <c r="AY484" s="276" t="s">
        <v>180</v>
      </c>
    </row>
    <row r="485" s="14" customFormat="1">
      <c r="A485" s="14"/>
      <c r="B485" s="245"/>
      <c r="C485" s="246"/>
      <c r="D485" s="235" t="s">
        <v>191</v>
      </c>
      <c r="E485" s="247" t="s">
        <v>19</v>
      </c>
      <c r="F485" s="248" t="s">
        <v>949</v>
      </c>
      <c r="G485" s="246"/>
      <c r="H485" s="247" t="s">
        <v>19</v>
      </c>
      <c r="I485" s="249"/>
      <c r="J485" s="246"/>
      <c r="K485" s="246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191</v>
      </c>
      <c r="AU485" s="254" t="s">
        <v>82</v>
      </c>
      <c r="AV485" s="14" t="s">
        <v>80</v>
      </c>
      <c r="AW485" s="14" t="s">
        <v>33</v>
      </c>
      <c r="AX485" s="14" t="s">
        <v>72</v>
      </c>
      <c r="AY485" s="254" t="s">
        <v>180</v>
      </c>
    </row>
    <row r="486" s="13" customFormat="1">
      <c r="A486" s="13"/>
      <c r="B486" s="233"/>
      <c r="C486" s="234"/>
      <c r="D486" s="235" t="s">
        <v>191</v>
      </c>
      <c r="E486" s="236" t="s">
        <v>19</v>
      </c>
      <c r="F486" s="237" t="s">
        <v>950</v>
      </c>
      <c r="G486" s="234"/>
      <c r="H486" s="238">
        <v>3.1899999999999999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191</v>
      </c>
      <c r="AU486" s="244" t="s">
        <v>82</v>
      </c>
      <c r="AV486" s="13" t="s">
        <v>82</v>
      </c>
      <c r="AW486" s="13" t="s">
        <v>33</v>
      </c>
      <c r="AX486" s="13" t="s">
        <v>72</v>
      </c>
      <c r="AY486" s="244" t="s">
        <v>180</v>
      </c>
    </row>
    <row r="487" s="14" customFormat="1">
      <c r="A487" s="14"/>
      <c r="B487" s="245"/>
      <c r="C487" s="246"/>
      <c r="D487" s="235" t="s">
        <v>191</v>
      </c>
      <c r="E487" s="247" t="s">
        <v>19</v>
      </c>
      <c r="F487" s="248" t="s">
        <v>951</v>
      </c>
      <c r="G487" s="246"/>
      <c r="H487" s="247" t="s">
        <v>19</v>
      </c>
      <c r="I487" s="249"/>
      <c r="J487" s="246"/>
      <c r="K487" s="246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191</v>
      </c>
      <c r="AU487" s="254" t="s">
        <v>82</v>
      </c>
      <c r="AV487" s="14" t="s">
        <v>80</v>
      </c>
      <c r="AW487" s="14" t="s">
        <v>33</v>
      </c>
      <c r="AX487" s="14" t="s">
        <v>72</v>
      </c>
      <c r="AY487" s="254" t="s">
        <v>180</v>
      </c>
    </row>
    <row r="488" s="13" customFormat="1">
      <c r="A488" s="13"/>
      <c r="B488" s="233"/>
      <c r="C488" s="234"/>
      <c r="D488" s="235" t="s">
        <v>191</v>
      </c>
      <c r="E488" s="236" t="s">
        <v>19</v>
      </c>
      <c r="F488" s="237" t="s">
        <v>952</v>
      </c>
      <c r="G488" s="234"/>
      <c r="H488" s="238">
        <v>12.242000000000001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191</v>
      </c>
      <c r="AU488" s="244" t="s">
        <v>82</v>
      </c>
      <c r="AV488" s="13" t="s">
        <v>82</v>
      </c>
      <c r="AW488" s="13" t="s">
        <v>33</v>
      </c>
      <c r="AX488" s="13" t="s">
        <v>72</v>
      </c>
      <c r="AY488" s="244" t="s">
        <v>180</v>
      </c>
    </row>
    <row r="489" s="14" customFormat="1">
      <c r="A489" s="14"/>
      <c r="B489" s="245"/>
      <c r="C489" s="246"/>
      <c r="D489" s="235" t="s">
        <v>191</v>
      </c>
      <c r="E489" s="247" t="s">
        <v>19</v>
      </c>
      <c r="F489" s="248" t="s">
        <v>953</v>
      </c>
      <c r="G489" s="246"/>
      <c r="H489" s="247" t="s">
        <v>19</v>
      </c>
      <c r="I489" s="249"/>
      <c r="J489" s="246"/>
      <c r="K489" s="246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191</v>
      </c>
      <c r="AU489" s="254" t="s">
        <v>82</v>
      </c>
      <c r="AV489" s="14" t="s">
        <v>80</v>
      </c>
      <c r="AW489" s="14" t="s">
        <v>33</v>
      </c>
      <c r="AX489" s="14" t="s">
        <v>72</v>
      </c>
      <c r="AY489" s="254" t="s">
        <v>180</v>
      </c>
    </row>
    <row r="490" s="13" customFormat="1">
      <c r="A490" s="13"/>
      <c r="B490" s="233"/>
      <c r="C490" s="234"/>
      <c r="D490" s="235" t="s">
        <v>191</v>
      </c>
      <c r="E490" s="236" t="s">
        <v>19</v>
      </c>
      <c r="F490" s="237" t="s">
        <v>954</v>
      </c>
      <c r="G490" s="234"/>
      <c r="H490" s="238">
        <v>2.2000000000000002</v>
      </c>
      <c r="I490" s="239"/>
      <c r="J490" s="234"/>
      <c r="K490" s="234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191</v>
      </c>
      <c r="AU490" s="244" t="s">
        <v>82</v>
      </c>
      <c r="AV490" s="13" t="s">
        <v>82</v>
      </c>
      <c r="AW490" s="13" t="s">
        <v>33</v>
      </c>
      <c r="AX490" s="13" t="s">
        <v>72</v>
      </c>
      <c r="AY490" s="244" t="s">
        <v>180</v>
      </c>
    </row>
    <row r="491" s="14" customFormat="1">
      <c r="A491" s="14"/>
      <c r="B491" s="245"/>
      <c r="C491" s="246"/>
      <c r="D491" s="235" t="s">
        <v>191</v>
      </c>
      <c r="E491" s="247" t="s">
        <v>19</v>
      </c>
      <c r="F491" s="248" t="s">
        <v>955</v>
      </c>
      <c r="G491" s="246"/>
      <c r="H491" s="247" t="s">
        <v>19</v>
      </c>
      <c r="I491" s="249"/>
      <c r="J491" s="246"/>
      <c r="K491" s="246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191</v>
      </c>
      <c r="AU491" s="254" t="s">
        <v>82</v>
      </c>
      <c r="AV491" s="14" t="s">
        <v>80</v>
      </c>
      <c r="AW491" s="14" t="s">
        <v>33</v>
      </c>
      <c r="AX491" s="14" t="s">
        <v>72</v>
      </c>
      <c r="AY491" s="254" t="s">
        <v>180</v>
      </c>
    </row>
    <row r="492" s="13" customFormat="1">
      <c r="A492" s="13"/>
      <c r="B492" s="233"/>
      <c r="C492" s="234"/>
      <c r="D492" s="235" t="s">
        <v>191</v>
      </c>
      <c r="E492" s="236" t="s">
        <v>19</v>
      </c>
      <c r="F492" s="237" t="s">
        <v>956</v>
      </c>
      <c r="G492" s="234"/>
      <c r="H492" s="238">
        <v>7.1200000000000001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191</v>
      </c>
      <c r="AU492" s="244" t="s">
        <v>82</v>
      </c>
      <c r="AV492" s="13" t="s">
        <v>82</v>
      </c>
      <c r="AW492" s="13" t="s">
        <v>33</v>
      </c>
      <c r="AX492" s="13" t="s">
        <v>72</v>
      </c>
      <c r="AY492" s="244" t="s">
        <v>180</v>
      </c>
    </row>
    <row r="493" s="14" customFormat="1">
      <c r="A493" s="14"/>
      <c r="B493" s="245"/>
      <c r="C493" s="246"/>
      <c r="D493" s="235" t="s">
        <v>191</v>
      </c>
      <c r="E493" s="247" t="s">
        <v>19</v>
      </c>
      <c r="F493" s="248" t="s">
        <v>957</v>
      </c>
      <c r="G493" s="246"/>
      <c r="H493" s="247" t="s">
        <v>19</v>
      </c>
      <c r="I493" s="249"/>
      <c r="J493" s="246"/>
      <c r="K493" s="246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191</v>
      </c>
      <c r="AU493" s="254" t="s">
        <v>82</v>
      </c>
      <c r="AV493" s="14" t="s">
        <v>80</v>
      </c>
      <c r="AW493" s="14" t="s">
        <v>33</v>
      </c>
      <c r="AX493" s="14" t="s">
        <v>72</v>
      </c>
      <c r="AY493" s="254" t="s">
        <v>180</v>
      </c>
    </row>
    <row r="494" s="13" customFormat="1">
      <c r="A494" s="13"/>
      <c r="B494" s="233"/>
      <c r="C494" s="234"/>
      <c r="D494" s="235" t="s">
        <v>191</v>
      </c>
      <c r="E494" s="236" t="s">
        <v>19</v>
      </c>
      <c r="F494" s="237" t="s">
        <v>958</v>
      </c>
      <c r="G494" s="234"/>
      <c r="H494" s="238">
        <v>5.9039999999999999</v>
      </c>
      <c r="I494" s="239"/>
      <c r="J494" s="234"/>
      <c r="K494" s="234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191</v>
      </c>
      <c r="AU494" s="244" t="s">
        <v>82</v>
      </c>
      <c r="AV494" s="13" t="s">
        <v>82</v>
      </c>
      <c r="AW494" s="13" t="s">
        <v>33</v>
      </c>
      <c r="AX494" s="13" t="s">
        <v>72</v>
      </c>
      <c r="AY494" s="244" t="s">
        <v>180</v>
      </c>
    </row>
    <row r="495" s="14" customFormat="1">
      <c r="A495" s="14"/>
      <c r="B495" s="245"/>
      <c r="C495" s="246"/>
      <c r="D495" s="235" t="s">
        <v>191</v>
      </c>
      <c r="E495" s="247" t="s">
        <v>19</v>
      </c>
      <c r="F495" s="248" t="s">
        <v>959</v>
      </c>
      <c r="G495" s="246"/>
      <c r="H495" s="247" t="s">
        <v>19</v>
      </c>
      <c r="I495" s="249"/>
      <c r="J495" s="246"/>
      <c r="K495" s="246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191</v>
      </c>
      <c r="AU495" s="254" t="s">
        <v>82</v>
      </c>
      <c r="AV495" s="14" t="s">
        <v>80</v>
      </c>
      <c r="AW495" s="14" t="s">
        <v>33</v>
      </c>
      <c r="AX495" s="14" t="s">
        <v>72</v>
      </c>
      <c r="AY495" s="254" t="s">
        <v>180</v>
      </c>
    </row>
    <row r="496" s="13" customFormat="1">
      <c r="A496" s="13"/>
      <c r="B496" s="233"/>
      <c r="C496" s="234"/>
      <c r="D496" s="235" t="s">
        <v>191</v>
      </c>
      <c r="E496" s="236" t="s">
        <v>19</v>
      </c>
      <c r="F496" s="237" t="s">
        <v>960</v>
      </c>
      <c r="G496" s="234"/>
      <c r="H496" s="238">
        <v>0.88</v>
      </c>
      <c r="I496" s="239"/>
      <c r="J496" s="234"/>
      <c r="K496" s="234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191</v>
      </c>
      <c r="AU496" s="244" t="s">
        <v>82</v>
      </c>
      <c r="AV496" s="13" t="s">
        <v>82</v>
      </c>
      <c r="AW496" s="13" t="s">
        <v>33</v>
      </c>
      <c r="AX496" s="13" t="s">
        <v>72</v>
      </c>
      <c r="AY496" s="244" t="s">
        <v>180</v>
      </c>
    </row>
    <row r="497" s="16" customFormat="1">
      <c r="A497" s="16"/>
      <c r="B497" s="266"/>
      <c r="C497" s="267"/>
      <c r="D497" s="235" t="s">
        <v>191</v>
      </c>
      <c r="E497" s="268" t="s">
        <v>19</v>
      </c>
      <c r="F497" s="269" t="s">
        <v>436</v>
      </c>
      <c r="G497" s="267"/>
      <c r="H497" s="270">
        <v>31.536000000000001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6" t="s">
        <v>191</v>
      </c>
      <c r="AU497" s="276" t="s">
        <v>82</v>
      </c>
      <c r="AV497" s="16" t="s">
        <v>100</v>
      </c>
      <c r="AW497" s="16" t="s">
        <v>33</v>
      </c>
      <c r="AX497" s="16" t="s">
        <v>72</v>
      </c>
      <c r="AY497" s="276" t="s">
        <v>180</v>
      </c>
    </row>
    <row r="498" s="15" customFormat="1">
      <c r="A498" s="15"/>
      <c r="B498" s="255"/>
      <c r="C498" s="256"/>
      <c r="D498" s="235" t="s">
        <v>191</v>
      </c>
      <c r="E498" s="257" t="s">
        <v>19</v>
      </c>
      <c r="F498" s="258" t="s">
        <v>327</v>
      </c>
      <c r="G498" s="256"/>
      <c r="H498" s="259">
        <v>41.534999999999997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5" t="s">
        <v>191</v>
      </c>
      <c r="AU498" s="265" t="s">
        <v>82</v>
      </c>
      <c r="AV498" s="15" t="s">
        <v>187</v>
      </c>
      <c r="AW498" s="15" t="s">
        <v>33</v>
      </c>
      <c r="AX498" s="15" t="s">
        <v>80</v>
      </c>
      <c r="AY498" s="265" t="s">
        <v>180</v>
      </c>
    </row>
    <row r="499" s="2" customFormat="1" ht="16.5" customHeight="1">
      <c r="A499" s="40"/>
      <c r="B499" s="41"/>
      <c r="C499" s="215" t="s">
        <v>512</v>
      </c>
      <c r="D499" s="215" t="s">
        <v>182</v>
      </c>
      <c r="E499" s="216" t="s">
        <v>961</v>
      </c>
      <c r="F499" s="217" t="s">
        <v>962</v>
      </c>
      <c r="G499" s="218" t="s">
        <v>185</v>
      </c>
      <c r="H499" s="219">
        <v>41.534999999999997</v>
      </c>
      <c r="I499" s="220"/>
      <c r="J499" s="221">
        <f>ROUND(I499*H499,2)</f>
        <v>0</v>
      </c>
      <c r="K499" s="217" t="s">
        <v>186</v>
      </c>
      <c r="L499" s="46"/>
      <c r="M499" s="222" t="s">
        <v>19</v>
      </c>
      <c r="N499" s="223" t="s">
        <v>43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187</v>
      </c>
      <c r="AT499" s="226" t="s">
        <v>182</v>
      </c>
      <c r="AU499" s="226" t="s">
        <v>82</v>
      </c>
      <c r="AY499" s="19" t="s">
        <v>180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80</v>
      </c>
      <c r="BK499" s="227">
        <f>ROUND(I499*H499,2)</f>
        <v>0</v>
      </c>
      <c r="BL499" s="19" t="s">
        <v>187</v>
      </c>
      <c r="BM499" s="226" t="s">
        <v>963</v>
      </c>
    </row>
    <row r="500" s="2" customFormat="1">
      <c r="A500" s="40"/>
      <c r="B500" s="41"/>
      <c r="C500" s="42"/>
      <c r="D500" s="228" t="s">
        <v>189</v>
      </c>
      <c r="E500" s="42"/>
      <c r="F500" s="229" t="s">
        <v>964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189</v>
      </c>
      <c r="AU500" s="19" t="s">
        <v>82</v>
      </c>
    </row>
    <row r="501" s="2" customFormat="1" ht="16.5" customHeight="1">
      <c r="A501" s="40"/>
      <c r="B501" s="41"/>
      <c r="C501" s="215" t="s">
        <v>516</v>
      </c>
      <c r="D501" s="215" t="s">
        <v>182</v>
      </c>
      <c r="E501" s="216" t="s">
        <v>965</v>
      </c>
      <c r="F501" s="217" t="s">
        <v>966</v>
      </c>
      <c r="G501" s="218" t="s">
        <v>340</v>
      </c>
      <c r="H501" s="219">
        <v>0.109</v>
      </c>
      <c r="I501" s="220"/>
      <c r="J501" s="221">
        <f>ROUND(I501*H501,2)</f>
        <v>0</v>
      </c>
      <c r="K501" s="217" t="s">
        <v>186</v>
      </c>
      <c r="L501" s="46"/>
      <c r="M501" s="222" t="s">
        <v>19</v>
      </c>
      <c r="N501" s="223" t="s">
        <v>43</v>
      </c>
      <c r="O501" s="86"/>
      <c r="P501" s="224">
        <f>O501*H501</f>
        <v>0</v>
      </c>
      <c r="Q501" s="224">
        <v>1.0606199999999999</v>
      </c>
      <c r="R501" s="224">
        <f>Q501*H501</f>
        <v>0.11560757999999999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187</v>
      </c>
      <c r="AT501" s="226" t="s">
        <v>182</v>
      </c>
      <c r="AU501" s="226" t="s">
        <v>82</v>
      </c>
      <c r="AY501" s="19" t="s">
        <v>180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187</v>
      </c>
      <c r="BM501" s="226" t="s">
        <v>967</v>
      </c>
    </row>
    <row r="502" s="2" customFormat="1">
      <c r="A502" s="40"/>
      <c r="B502" s="41"/>
      <c r="C502" s="42"/>
      <c r="D502" s="228" t="s">
        <v>189</v>
      </c>
      <c r="E502" s="42"/>
      <c r="F502" s="229" t="s">
        <v>968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189</v>
      </c>
      <c r="AU502" s="19" t="s">
        <v>82</v>
      </c>
    </row>
    <row r="503" s="14" customFormat="1">
      <c r="A503" s="14"/>
      <c r="B503" s="245"/>
      <c r="C503" s="246"/>
      <c r="D503" s="235" t="s">
        <v>191</v>
      </c>
      <c r="E503" s="247" t="s">
        <v>19</v>
      </c>
      <c r="F503" s="248" t="s">
        <v>969</v>
      </c>
      <c r="G503" s="246"/>
      <c r="H503" s="247" t="s">
        <v>19</v>
      </c>
      <c r="I503" s="249"/>
      <c r="J503" s="246"/>
      <c r="K503" s="246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191</v>
      </c>
      <c r="AU503" s="254" t="s">
        <v>82</v>
      </c>
      <c r="AV503" s="14" t="s">
        <v>80</v>
      </c>
      <c r="AW503" s="14" t="s">
        <v>33</v>
      </c>
      <c r="AX503" s="14" t="s">
        <v>72</v>
      </c>
      <c r="AY503" s="254" t="s">
        <v>180</v>
      </c>
    </row>
    <row r="504" s="13" customFormat="1">
      <c r="A504" s="13"/>
      <c r="B504" s="233"/>
      <c r="C504" s="234"/>
      <c r="D504" s="235" t="s">
        <v>191</v>
      </c>
      <c r="E504" s="236" t="s">
        <v>19</v>
      </c>
      <c r="F504" s="237" t="s">
        <v>970</v>
      </c>
      <c r="G504" s="234"/>
      <c r="H504" s="238">
        <v>37.862000000000002</v>
      </c>
      <c r="I504" s="239"/>
      <c r="J504" s="234"/>
      <c r="K504" s="234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191</v>
      </c>
      <c r="AU504" s="244" t="s">
        <v>82</v>
      </c>
      <c r="AV504" s="13" t="s">
        <v>82</v>
      </c>
      <c r="AW504" s="13" t="s">
        <v>33</v>
      </c>
      <c r="AX504" s="13" t="s">
        <v>72</v>
      </c>
      <c r="AY504" s="244" t="s">
        <v>180</v>
      </c>
    </row>
    <row r="505" s="14" customFormat="1">
      <c r="A505" s="14"/>
      <c r="B505" s="245"/>
      <c r="C505" s="246"/>
      <c r="D505" s="235" t="s">
        <v>191</v>
      </c>
      <c r="E505" s="247" t="s">
        <v>19</v>
      </c>
      <c r="F505" s="248" t="s">
        <v>971</v>
      </c>
      <c r="G505" s="246"/>
      <c r="H505" s="247" t="s">
        <v>19</v>
      </c>
      <c r="I505" s="249"/>
      <c r="J505" s="246"/>
      <c r="K505" s="246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191</v>
      </c>
      <c r="AU505" s="254" t="s">
        <v>82</v>
      </c>
      <c r="AV505" s="14" t="s">
        <v>80</v>
      </c>
      <c r="AW505" s="14" t="s">
        <v>33</v>
      </c>
      <c r="AX505" s="14" t="s">
        <v>72</v>
      </c>
      <c r="AY505" s="254" t="s">
        <v>180</v>
      </c>
    </row>
    <row r="506" s="13" customFormat="1">
      <c r="A506" s="13"/>
      <c r="B506" s="233"/>
      <c r="C506" s="234"/>
      <c r="D506" s="235" t="s">
        <v>191</v>
      </c>
      <c r="E506" s="236" t="s">
        <v>19</v>
      </c>
      <c r="F506" s="237" t="s">
        <v>972</v>
      </c>
      <c r="G506" s="234"/>
      <c r="H506" s="238">
        <v>0.109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191</v>
      </c>
      <c r="AU506" s="244" t="s">
        <v>82</v>
      </c>
      <c r="AV506" s="13" t="s">
        <v>82</v>
      </c>
      <c r="AW506" s="13" t="s">
        <v>33</v>
      </c>
      <c r="AX506" s="13" t="s">
        <v>80</v>
      </c>
      <c r="AY506" s="244" t="s">
        <v>180</v>
      </c>
    </row>
    <row r="507" s="2" customFormat="1" ht="16.5" customHeight="1">
      <c r="A507" s="40"/>
      <c r="B507" s="41"/>
      <c r="C507" s="215" t="s">
        <v>522</v>
      </c>
      <c r="D507" s="215" t="s">
        <v>182</v>
      </c>
      <c r="E507" s="216" t="s">
        <v>973</v>
      </c>
      <c r="F507" s="217" t="s">
        <v>974</v>
      </c>
      <c r="G507" s="218" t="s">
        <v>240</v>
      </c>
      <c r="H507" s="219">
        <v>5.4859999999999998</v>
      </c>
      <c r="I507" s="220"/>
      <c r="J507" s="221">
        <f>ROUND(I507*H507,2)</f>
        <v>0</v>
      </c>
      <c r="K507" s="217" t="s">
        <v>186</v>
      </c>
      <c r="L507" s="46"/>
      <c r="M507" s="222" t="s">
        <v>19</v>
      </c>
      <c r="N507" s="223" t="s">
        <v>43</v>
      </c>
      <c r="O507" s="86"/>
      <c r="P507" s="224">
        <f>O507*H507</f>
        <v>0</v>
      </c>
      <c r="Q507" s="224">
        <v>2.3010199999999998</v>
      </c>
      <c r="R507" s="224">
        <f>Q507*H507</f>
        <v>12.623395719999998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187</v>
      </c>
      <c r="AT507" s="226" t="s">
        <v>182</v>
      </c>
      <c r="AU507" s="226" t="s">
        <v>82</v>
      </c>
      <c r="AY507" s="19" t="s">
        <v>180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187</v>
      </c>
      <c r="BM507" s="226" t="s">
        <v>975</v>
      </c>
    </row>
    <row r="508" s="2" customFormat="1">
      <c r="A508" s="40"/>
      <c r="B508" s="41"/>
      <c r="C508" s="42"/>
      <c r="D508" s="228" t="s">
        <v>189</v>
      </c>
      <c r="E508" s="42"/>
      <c r="F508" s="229" t="s">
        <v>976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189</v>
      </c>
      <c r="AU508" s="19" t="s">
        <v>82</v>
      </c>
    </row>
    <row r="509" s="14" customFormat="1">
      <c r="A509" s="14"/>
      <c r="B509" s="245"/>
      <c r="C509" s="246"/>
      <c r="D509" s="235" t="s">
        <v>191</v>
      </c>
      <c r="E509" s="247" t="s">
        <v>19</v>
      </c>
      <c r="F509" s="248" t="s">
        <v>977</v>
      </c>
      <c r="G509" s="246"/>
      <c r="H509" s="247" t="s">
        <v>19</v>
      </c>
      <c r="I509" s="249"/>
      <c r="J509" s="246"/>
      <c r="K509" s="246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191</v>
      </c>
      <c r="AU509" s="254" t="s">
        <v>82</v>
      </c>
      <c r="AV509" s="14" t="s">
        <v>80</v>
      </c>
      <c r="AW509" s="14" t="s">
        <v>33</v>
      </c>
      <c r="AX509" s="14" t="s">
        <v>72</v>
      </c>
      <c r="AY509" s="254" t="s">
        <v>180</v>
      </c>
    </row>
    <row r="510" s="14" customFormat="1">
      <c r="A510" s="14"/>
      <c r="B510" s="245"/>
      <c r="C510" s="246"/>
      <c r="D510" s="235" t="s">
        <v>191</v>
      </c>
      <c r="E510" s="247" t="s">
        <v>19</v>
      </c>
      <c r="F510" s="248" t="s">
        <v>618</v>
      </c>
      <c r="G510" s="246"/>
      <c r="H510" s="247" t="s">
        <v>19</v>
      </c>
      <c r="I510" s="249"/>
      <c r="J510" s="246"/>
      <c r="K510" s="246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191</v>
      </c>
      <c r="AU510" s="254" t="s">
        <v>82</v>
      </c>
      <c r="AV510" s="14" t="s">
        <v>80</v>
      </c>
      <c r="AW510" s="14" t="s">
        <v>33</v>
      </c>
      <c r="AX510" s="14" t="s">
        <v>72</v>
      </c>
      <c r="AY510" s="254" t="s">
        <v>180</v>
      </c>
    </row>
    <row r="511" s="13" customFormat="1">
      <c r="A511" s="13"/>
      <c r="B511" s="233"/>
      <c r="C511" s="234"/>
      <c r="D511" s="235" t="s">
        <v>191</v>
      </c>
      <c r="E511" s="236" t="s">
        <v>19</v>
      </c>
      <c r="F511" s="237" t="s">
        <v>978</v>
      </c>
      <c r="G511" s="234"/>
      <c r="H511" s="238">
        <v>0.48599999999999999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191</v>
      </c>
      <c r="AU511" s="244" t="s">
        <v>82</v>
      </c>
      <c r="AV511" s="13" t="s">
        <v>82</v>
      </c>
      <c r="AW511" s="13" t="s">
        <v>33</v>
      </c>
      <c r="AX511" s="13" t="s">
        <v>72</v>
      </c>
      <c r="AY511" s="244" t="s">
        <v>180</v>
      </c>
    </row>
    <row r="512" s="13" customFormat="1">
      <c r="A512" s="13"/>
      <c r="B512" s="233"/>
      <c r="C512" s="234"/>
      <c r="D512" s="235" t="s">
        <v>191</v>
      </c>
      <c r="E512" s="236" t="s">
        <v>19</v>
      </c>
      <c r="F512" s="237" t="s">
        <v>979</v>
      </c>
      <c r="G512" s="234"/>
      <c r="H512" s="238">
        <v>0.42299999999999999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191</v>
      </c>
      <c r="AU512" s="244" t="s">
        <v>82</v>
      </c>
      <c r="AV512" s="13" t="s">
        <v>82</v>
      </c>
      <c r="AW512" s="13" t="s">
        <v>33</v>
      </c>
      <c r="AX512" s="13" t="s">
        <v>72</v>
      </c>
      <c r="AY512" s="244" t="s">
        <v>180</v>
      </c>
    </row>
    <row r="513" s="13" customFormat="1">
      <c r="A513" s="13"/>
      <c r="B513" s="233"/>
      <c r="C513" s="234"/>
      <c r="D513" s="235" t="s">
        <v>191</v>
      </c>
      <c r="E513" s="236" t="s">
        <v>19</v>
      </c>
      <c r="F513" s="237" t="s">
        <v>980</v>
      </c>
      <c r="G513" s="234"/>
      <c r="H513" s="238">
        <v>0.099000000000000005</v>
      </c>
      <c r="I513" s="239"/>
      <c r="J513" s="234"/>
      <c r="K513" s="234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191</v>
      </c>
      <c r="AU513" s="244" t="s">
        <v>82</v>
      </c>
      <c r="AV513" s="13" t="s">
        <v>82</v>
      </c>
      <c r="AW513" s="13" t="s">
        <v>33</v>
      </c>
      <c r="AX513" s="13" t="s">
        <v>72</v>
      </c>
      <c r="AY513" s="244" t="s">
        <v>180</v>
      </c>
    </row>
    <row r="514" s="14" customFormat="1">
      <c r="A514" s="14"/>
      <c r="B514" s="245"/>
      <c r="C514" s="246"/>
      <c r="D514" s="235" t="s">
        <v>191</v>
      </c>
      <c r="E514" s="247" t="s">
        <v>19</v>
      </c>
      <c r="F514" s="248" t="s">
        <v>622</v>
      </c>
      <c r="G514" s="246"/>
      <c r="H514" s="247" t="s">
        <v>19</v>
      </c>
      <c r="I514" s="249"/>
      <c r="J514" s="246"/>
      <c r="K514" s="246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191</v>
      </c>
      <c r="AU514" s="254" t="s">
        <v>82</v>
      </c>
      <c r="AV514" s="14" t="s">
        <v>80</v>
      </c>
      <c r="AW514" s="14" t="s">
        <v>33</v>
      </c>
      <c r="AX514" s="14" t="s">
        <v>72</v>
      </c>
      <c r="AY514" s="254" t="s">
        <v>180</v>
      </c>
    </row>
    <row r="515" s="13" customFormat="1">
      <c r="A515" s="13"/>
      <c r="B515" s="233"/>
      <c r="C515" s="234"/>
      <c r="D515" s="235" t="s">
        <v>191</v>
      </c>
      <c r="E515" s="236" t="s">
        <v>19</v>
      </c>
      <c r="F515" s="237" t="s">
        <v>981</v>
      </c>
      <c r="G515" s="234"/>
      <c r="H515" s="238">
        <v>0.17499999999999999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191</v>
      </c>
      <c r="AU515" s="244" t="s">
        <v>82</v>
      </c>
      <c r="AV515" s="13" t="s">
        <v>82</v>
      </c>
      <c r="AW515" s="13" t="s">
        <v>33</v>
      </c>
      <c r="AX515" s="13" t="s">
        <v>72</v>
      </c>
      <c r="AY515" s="244" t="s">
        <v>180</v>
      </c>
    </row>
    <row r="516" s="13" customFormat="1">
      <c r="A516" s="13"/>
      <c r="B516" s="233"/>
      <c r="C516" s="234"/>
      <c r="D516" s="235" t="s">
        <v>191</v>
      </c>
      <c r="E516" s="236" t="s">
        <v>19</v>
      </c>
      <c r="F516" s="237" t="s">
        <v>982</v>
      </c>
      <c r="G516" s="234"/>
      <c r="H516" s="238">
        <v>0.44600000000000001</v>
      </c>
      <c r="I516" s="239"/>
      <c r="J516" s="234"/>
      <c r="K516" s="234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191</v>
      </c>
      <c r="AU516" s="244" t="s">
        <v>82</v>
      </c>
      <c r="AV516" s="13" t="s">
        <v>82</v>
      </c>
      <c r="AW516" s="13" t="s">
        <v>33</v>
      </c>
      <c r="AX516" s="13" t="s">
        <v>72</v>
      </c>
      <c r="AY516" s="244" t="s">
        <v>180</v>
      </c>
    </row>
    <row r="517" s="13" customFormat="1">
      <c r="A517" s="13"/>
      <c r="B517" s="233"/>
      <c r="C517" s="234"/>
      <c r="D517" s="235" t="s">
        <v>191</v>
      </c>
      <c r="E517" s="236" t="s">
        <v>19</v>
      </c>
      <c r="F517" s="237" t="s">
        <v>983</v>
      </c>
      <c r="G517" s="234"/>
      <c r="H517" s="238">
        <v>0.28000000000000003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191</v>
      </c>
      <c r="AU517" s="244" t="s">
        <v>82</v>
      </c>
      <c r="AV517" s="13" t="s">
        <v>82</v>
      </c>
      <c r="AW517" s="13" t="s">
        <v>33</v>
      </c>
      <c r="AX517" s="13" t="s">
        <v>72</v>
      </c>
      <c r="AY517" s="244" t="s">
        <v>180</v>
      </c>
    </row>
    <row r="518" s="13" customFormat="1">
      <c r="A518" s="13"/>
      <c r="B518" s="233"/>
      <c r="C518" s="234"/>
      <c r="D518" s="235" t="s">
        <v>191</v>
      </c>
      <c r="E518" s="236" t="s">
        <v>19</v>
      </c>
      <c r="F518" s="237" t="s">
        <v>984</v>
      </c>
      <c r="G518" s="234"/>
      <c r="H518" s="238">
        <v>0.50800000000000001</v>
      </c>
      <c r="I518" s="239"/>
      <c r="J518" s="234"/>
      <c r="K518" s="234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191</v>
      </c>
      <c r="AU518" s="244" t="s">
        <v>82</v>
      </c>
      <c r="AV518" s="13" t="s">
        <v>82</v>
      </c>
      <c r="AW518" s="13" t="s">
        <v>33</v>
      </c>
      <c r="AX518" s="13" t="s">
        <v>72</v>
      </c>
      <c r="AY518" s="244" t="s">
        <v>180</v>
      </c>
    </row>
    <row r="519" s="13" customFormat="1">
      <c r="A519" s="13"/>
      <c r="B519" s="233"/>
      <c r="C519" s="234"/>
      <c r="D519" s="235" t="s">
        <v>191</v>
      </c>
      <c r="E519" s="236" t="s">
        <v>19</v>
      </c>
      <c r="F519" s="237" t="s">
        <v>985</v>
      </c>
      <c r="G519" s="234"/>
      <c r="H519" s="238">
        <v>0.38800000000000001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191</v>
      </c>
      <c r="AU519" s="244" t="s">
        <v>82</v>
      </c>
      <c r="AV519" s="13" t="s">
        <v>82</v>
      </c>
      <c r="AW519" s="13" t="s">
        <v>33</v>
      </c>
      <c r="AX519" s="13" t="s">
        <v>72</v>
      </c>
      <c r="AY519" s="244" t="s">
        <v>180</v>
      </c>
    </row>
    <row r="520" s="13" customFormat="1">
      <c r="A520" s="13"/>
      <c r="B520" s="233"/>
      <c r="C520" s="234"/>
      <c r="D520" s="235" t="s">
        <v>191</v>
      </c>
      <c r="E520" s="236" t="s">
        <v>19</v>
      </c>
      <c r="F520" s="237" t="s">
        <v>986</v>
      </c>
      <c r="G520" s="234"/>
      <c r="H520" s="238">
        <v>0.078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191</v>
      </c>
      <c r="AU520" s="244" t="s">
        <v>82</v>
      </c>
      <c r="AV520" s="13" t="s">
        <v>82</v>
      </c>
      <c r="AW520" s="13" t="s">
        <v>33</v>
      </c>
      <c r="AX520" s="13" t="s">
        <v>72</v>
      </c>
      <c r="AY520" s="244" t="s">
        <v>180</v>
      </c>
    </row>
    <row r="521" s="13" customFormat="1">
      <c r="A521" s="13"/>
      <c r="B521" s="233"/>
      <c r="C521" s="234"/>
      <c r="D521" s="235" t="s">
        <v>191</v>
      </c>
      <c r="E521" s="236" t="s">
        <v>19</v>
      </c>
      <c r="F521" s="237" t="s">
        <v>987</v>
      </c>
      <c r="G521" s="234"/>
      <c r="H521" s="238">
        <v>0.17599999999999999</v>
      </c>
      <c r="I521" s="239"/>
      <c r="J521" s="234"/>
      <c r="K521" s="234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191</v>
      </c>
      <c r="AU521" s="244" t="s">
        <v>82</v>
      </c>
      <c r="AV521" s="13" t="s">
        <v>82</v>
      </c>
      <c r="AW521" s="13" t="s">
        <v>33</v>
      </c>
      <c r="AX521" s="13" t="s">
        <v>72</v>
      </c>
      <c r="AY521" s="244" t="s">
        <v>180</v>
      </c>
    </row>
    <row r="522" s="13" customFormat="1">
      <c r="A522" s="13"/>
      <c r="B522" s="233"/>
      <c r="C522" s="234"/>
      <c r="D522" s="235" t="s">
        <v>191</v>
      </c>
      <c r="E522" s="236" t="s">
        <v>19</v>
      </c>
      <c r="F522" s="237" t="s">
        <v>988</v>
      </c>
      <c r="G522" s="234"/>
      <c r="H522" s="238">
        <v>0.497</v>
      </c>
      <c r="I522" s="239"/>
      <c r="J522" s="234"/>
      <c r="K522" s="234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191</v>
      </c>
      <c r="AU522" s="244" t="s">
        <v>82</v>
      </c>
      <c r="AV522" s="13" t="s">
        <v>82</v>
      </c>
      <c r="AW522" s="13" t="s">
        <v>33</v>
      </c>
      <c r="AX522" s="13" t="s">
        <v>72</v>
      </c>
      <c r="AY522" s="244" t="s">
        <v>180</v>
      </c>
    </row>
    <row r="523" s="13" customFormat="1">
      <c r="A523" s="13"/>
      <c r="B523" s="233"/>
      <c r="C523" s="234"/>
      <c r="D523" s="235" t="s">
        <v>191</v>
      </c>
      <c r="E523" s="236" t="s">
        <v>19</v>
      </c>
      <c r="F523" s="237" t="s">
        <v>989</v>
      </c>
      <c r="G523" s="234"/>
      <c r="H523" s="238">
        <v>0.053999999999999999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191</v>
      </c>
      <c r="AU523" s="244" t="s">
        <v>82</v>
      </c>
      <c r="AV523" s="13" t="s">
        <v>82</v>
      </c>
      <c r="AW523" s="13" t="s">
        <v>33</v>
      </c>
      <c r="AX523" s="13" t="s">
        <v>72</v>
      </c>
      <c r="AY523" s="244" t="s">
        <v>180</v>
      </c>
    </row>
    <row r="524" s="13" customFormat="1">
      <c r="A524" s="13"/>
      <c r="B524" s="233"/>
      <c r="C524" s="234"/>
      <c r="D524" s="235" t="s">
        <v>191</v>
      </c>
      <c r="E524" s="236" t="s">
        <v>19</v>
      </c>
      <c r="F524" s="237" t="s">
        <v>990</v>
      </c>
      <c r="G524" s="234"/>
      <c r="H524" s="238">
        <v>0.41299999999999998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191</v>
      </c>
      <c r="AU524" s="244" t="s">
        <v>82</v>
      </c>
      <c r="AV524" s="13" t="s">
        <v>82</v>
      </c>
      <c r="AW524" s="13" t="s">
        <v>33</v>
      </c>
      <c r="AX524" s="13" t="s">
        <v>72</v>
      </c>
      <c r="AY524" s="244" t="s">
        <v>180</v>
      </c>
    </row>
    <row r="525" s="14" customFormat="1">
      <c r="A525" s="14"/>
      <c r="B525" s="245"/>
      <c r="C525" s="246"/>
      <c r="D525" s="235" t="s">
        <v>191</v>
      </c>
      <c r="E525" s="247" t="s">
        <v>19</v>
      </c>
      <c r="F525" s="248" t="s">
        <v>991</v>
      </c>
      <c r="G525" s="246"/>
      <c r="H525" s="247" t="s">
        <v>19</v>
      </c>
      <c r="I525" s="249"/>
      <c r="J525" s="246"/>
      <c r="K525" s="246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191</v>
      </c>
      <c r="AU525" s="254" t="s">
        <v>82</v>
      </c>
      <c r="AV525" s="14" t="s">
        <v>80</v>
      </c>
      <c r="AW525" s="14" t="s">
        <v>33</v>
      </c>
      <c r="AX525" s="14" t="s">
        <v>72</v>
      </c>
      <c r="AY525" s="254" t="s">
        <v>180</v>
      </c>
    </row>
    <row r="526" s="13" customFormat="1">
      <c r="A526" s="13"/>
      <c r="B526" s="233"/>
      <c r="C526" s="234"/>
      <c r="D526" s="235" t="s">
        <v>191</v>
      </c>
      <c r="E526" s="236" t="s">
        <v>19</v>
      </c>
      <c r="F526" s="237" t="s">
        <v>992</v>
      </c>
      <c r="G526" s="234"/>
      <c r="H526" s="238">
        <v>0.89000000000000001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191</v>
      </c>
      <c r="AU526" s="244" t="s">
        <v>82</v>
      </c>
      <c r="AV526" s="13" t="s">
        <v>82</v>
      </c>
      <c r="AW526" s="13" t="s">
        <v>33</v>
      </c>
      <c r="AX526" s="13" t="s">
        <v>72</v>
      </c>
      <c r="AY526" s="244" t="s">
        <v>180</v>
      </c>
    </row>
    <row r="527" s="14" customFormat="1">
      <c r="A527" s="14"/>
      <c r="B527" s="245"/>
      <c r="C527" s="246"/>
      <c r="D527" s="235" t="s">
        <v>191</v>
      </c>
      <c r="E527" s="247" t="s">
        <v>19</v>
      </c>
      <c r="F527" s="248" t="s">
        <v>642</v>
      </c>
      <c r="G527" s="246"/>
      <c r="H527" s="247" t="s">
        <v>19</v>
      </c>
      <c r="I527" s="249"/>
      <c r="J527" s="246"/>
      <c r="K527" s="246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191</v>
      </c>
      <c r="AU527" s="254" t="s">
        <v>82</v>
      </c>
      <c r="AV527" s="14" t="s">
        <v>80</v>
      </c>
      <c r="AW527" s="14" t="s">
        <v>33</v>
      </c>
      <c r="AX527" s="14" t="s">
        <v>72</v>
      </c>
      <c r="AY527" s="254" t="s">
        <v>180</v>
      </c>
    </row>
    <row r="528" s="13" customFormat="1">
      <c r="A528" s="13"/>
      <c r="B528" s="233"/>
      <c r="C528" s="234"/>
      <c r="D528" s="235" t="s">
        <v>191</v>
      </c>
      <c r="E528" s="236" t="s">
        <v>19</v>
      </c>
      <c r="F528" s="237" t="s">
        <v>993</v>
      </c>
      <c r="G528" s="234"/>
      <c r="H528" s="238">
        <v>0.222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191</v>
      </c>
      <c r="AU528" s="244" t="s">
        <v>82</v>
      </c>
      <c r="AV528" s="13" t="s">
        <v>82</v>
      </c>
      <c r="AW528" s="13" t="s">
        <v>33</v>
      </c>
      <c r="AX528" s="13" t="s">
        <v>72</v>
      </c>
      <c r="AY528" s="244" t="s">
        <v>180</v>
      </c>
    </row>
    <row r="529" s="16" customFormat="1">
      <c r="A529" s="16"/>
      <c r="B529" s="266"/>
      <c r="C529" s="267"/>
      <c r="D529" s="235" t="s">
        <v>191</v>
      </c>
      <c r="E529" s="268" t="s">
        <v>19</v>
      </c>
      <c r="F529" s="269" t="s">
        <v>436</v>
      </c>
      <c r="G529" s="267"/>
      <c r="H529" s="270">
        <v>5.1349999999999998</v>
      </c>
      <c r="I529" s="271"/>
      <c r="J529" s="267"/>
      <c r="K529" s="267"/>
      <c r="L529" s="272"/>
      <c r="M529" s="273"/>
      <c r="N529" s="274"/>
      <c r="O529" s="274"/>
      <c r="P529" s="274"/>
      <c r="Q529" s="274"/>
      <c r="R529" s="274"/>
      <c r="S529" s="274"/>
      <c r="T529" s="275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6" t="s">
        <v>191</v>
      </c>
      <c r="AU529" s="276" t="s">
        <v>82</v>
      </c>
      <c r="AV529" s="16" t="s">
        <v>100</v>
      </c>
      <c r="AW529" s="16" t="s">
        <v>33</v>
      </c>
      <c r="AX529" s="16" t="s">
        <v>72</v>
      </c>
      <c r="AY529" s="276" t="s">
        <v>180</v>
      </c>
    </row>
    <row r="530" s="14" customFormat="1">
      <c r="A530" s="14"/>
      <c r="B530" s="245"/>
      <c r="C530" s="246"/>
      <c r="D530" s="235" t="s">
        <v>191</v>
      </c>
      <c r="E530" s="247" t="s">
        <v>19</v>
      </c>
      <c r="F530" s="248" t="s">
        <v>994</v>
      </c>
      <c r="G530" s="246"/>
      <c r="H530" s="247" t="s">
        <v>19</v>
      </c>
      <c r="I530" s="249"/>
      <c r="J530" s="246"/>
      <c r="K530" s="246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191</v>
      </c>
      <c r="AU530" s="254" t="s">
        <v>82</v>
      </c>
      <c r="AV530" s="14" t="s">
        <v>80</v>
      </c>
      <c r="AW530" s="14" t="s">
        <v>33</v>
      </c>
      <c r="AX530" s="14" t="s">
        <v>72</v>
      </c>
      <c r="AY530" s="254" t="s">
        <v>180</v>
      </c>
    </row>
    <row r="531" s="13" customFormat="1">
      <c r="A531" s="13"/>
      <c r="B531" s="233"/>
      <c r="C531" s="234"/>
      <c r="D531" s="235" t="s">
        <v>191</v>
      </c>
      <c r="E531" s="236" t="s">
        <v>19</v>
      </c>
      <c r="F531" s="237" t="s">
        <v>995</v>
      </c>
      <c r="G531" s="234"/>
      <c r="H531" s="238">
        <v>0.35099999999999998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191</v>
      </c>
      <c r="AU531" s="244" t="s">
        <v>82</v>
      </c>
      <c r="AV531" s="13" t="s">
        <v>82</v>
      </c>
      <c r="AW531" s="13" t="s">
        <v>33</v>
      </c>
      <c r="AX531" s="13" t="s">
        <v>72</v>
      </c>
      <c r="AY531" s="244" t="s">
        <v>180</v>
      </c>
    </row>
    <row r="532" s="16" customFormat="1">
      <c r="A532" s="16"/>
      <c r="B532" s="266"/>
      <c r="C532" s="267"/>
      <c r="D532" s="235" t="s">
        <v>191</v>
      </c>
      <c r="E532" s="268" t="s">
        <v>19</v>
      </c>
      <c r="F532" s="269" t="s">
        <v>436</v>
      </c>
      <c r="G532" s="267"/>
      <c r="H532" s="270">
        <v>0.35099999999999998</v>
      </c>
      <c r="I532" s="271"/>
      <c r="J532" s="267"/>
      <c r="K532" s="267"/>
      <c r="L532" s="272"/>
      <c r="M532" s="273"/>
      <c r="N532" s="274"/>
      <c r="O532" s="274"/>
      <c r="P532" s="274"/>
      <c r="Q532" s="274"/>
      <c r="R532" s="274"/>
      <c r="S532" s="274"/>
      <c r="T532" s="275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76" t="s">
        <v>191</v>
      </c>
      <c r="AU532" s="276" t="s">
        <v>82</v>
      </c>
      <c r="AV532" s="16" t="s">
        <v>100</v>
      </c>
      <c r="AW532" s="16" t="s">
        <v>33</v>
      </c>
      <c r="AX532" s="16" t="s">
        <v>72</v>
      </c>
      <c r="AY532" s="276" t="s">
        <v>180</v>
      </c>
    </row>
    <row r="533" s="15" customFormat="1">
      <c r="A533" s="15"/>
      <c r="B533" s="255"/>
      <c r="C533" s="256"/>
      <c r="D533" s="235" t="s">
        <v>191</v>
      </c>
      <c r="E533" s="257" t="s">
        <v>19</v>
      </c>
      <c r="F533" s="258" t="s">
        <v>327</v>
      </c>
      <c r="G533" s="256"/>
      <c r="H533" s="259">
        <v>5.4859999999999998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5" t="s">
        <v>191</v>
      </c>
      <c r="AU533" s="265" t="s">
        <v>82</v>
      </c>
      <c r="AV533" s="15" t="s">
        <v>187</v>
      </c>
      <c r="AW533" s="15" t="s">
        <v>33</v>
      </c>
      <c r="AX533" s="15" t="s">
        <v>80</v>
      </c>
      <c r="AY533" s="265" t="s">
        <v>180</v>
      </c>
    </row>
    <row r="534" s="2" customFormat="1" ht="21.75" customHeight="1">
      <c r="A534" s="40"/>
      <c r="B534" s="41"/>
      <c r="C534" s="215" t="s">
        <v>528</v>
      </c>
      <c r="D534" s="215" t="s">
        <v>182</v>
      </c>
      <c r="E534" s="216" t="s">
        <v>996</v>
      </c>
      <c r="F534" s="217" t="s">
        <v>997</v>
      </c>
      <c r="G534" s="218" t="s">
        <v>240</v>
      </c>
      <c r="H534" s="219">
        <v>85.188000000000002</v>
      </c>
      <c r="I534" s="220"/>
      <c r="J534" s="221">
        <f>ROUND(I534*H534,2)</f>
        <v>0</v>
      </c>
      <c r="K534" s="217" t="s">
        <v>186</v>
      </c>
      <c r="L534" s="46"/>
      <c r="M534" s="222" t="s">
        <v>19</v>
      </c>
      <c r="N534" s="223" t="s">
        <v>43</v>
      </c>
      <c r="O534" s="86"/>
      <c r="P534" s="224">
        <f>O534*H534</f>
        <v>0</v>
      </c>
      <c r="Q534" s="224">
        <v>2.5018699999999998</v>
      </c>
      <c r="R534" s="224">
        <f>Q534*H534</f>
        <v>213.12930155999999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187</v>
      </c>
      <c r="AT534" s="226" t="s">
        <v>182</v>
      </c>
      <c r="AU534" s="226" t="s">
        <v>82</v>
      </c>
      <c r="AY534" s="19" t="s">
        <v>180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187</v>
      </c>
      <c r="BM534" s="226" t="s">
        <v>998</v>
      </c>
    </row>
    <row r="535" s="2" customFormat="1">
      <c r="A535" s="40"/>
      <c r="B535" s="41"/>
      <c r="C535" s="42"/>
      <c r="D535" s="228" t="s">
        <v>189</v>
      </c>
      <c r="E535" s="42"/>
      <c r="F535" s="229" t="s">
        <v>999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189</v>
      </c>
      <c r="AU535" s="19" t="s">
        <v>82</v>
      </c>
    </row>
    <row r="536" s="14" customFormat="1">
      <c r="A536" s="14"/>
      <c r="B536" s="245"/>
      <c r="C536" s="246"/>
      <c r="D536" s="235" t="s">
        <v>191</v>
      </c>
      <c r="E536" s="247" t="s">
        <v>19</v>
      </c>
      <c r="F536" s="248" t="s">
        <v>618</v>
      </c>
      <c r="G536" s="246"/>
      <c r="H536" s="247" t="s">
        <v>19</v>
      </c>
      <c r="I536" s="249"/>
      <c r="J536" s="246"/>
      <c r="K536" s="246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191</v>
      </c>
      <c r="AU536" s="254" t="s">
        <v>82</v>
      </c>
      <c r="AV536" s="14" t="s">
        <v>80</v>
      </c>
      <c r="AW536" s="14" t="s">
        <v>33</v>
      </c>
      <c r="AX536" s="14" t="s">
        <v>72</v>
      </c>
      <c r="AY536" s="254" t="s">
        <v>180</v>
      </c>
    </row>
    <row r="537" s="13" customFormat="1">
      <c r="A537" s="13"/>
      <c r="B537" s="233"/>
      <c r="C537" s="234"/>
      <c r="D537" s="235" t="s">
        <v>191</v>
      </c>
      <c r="E537" s="236" t="s">
        <v>19</v>
      </c>
      <c r="F537" s="237" t="s">
        <v>619</v>
      </c>
      <c r="G537" s="234"/>
      <c r="H537" s="238">
        <v>2.4300000000000002</v>
      </c>
      <c r="I537" s="239"/>
      <c r="J537" s="234"/>
      <c r="K537" s="234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191</v>
      </c>
      <c r="AU537" s="244" t="s">
        <v>82</v>
      </c>
      <c r="AV537" s="13" t="s">
        <v>82</v>
      </c>
      <c r="AW537" s="13" t="s">
        <v>33</v>
      </c>
      <c r="AX537" s="13" t="s">
        <v>72</v>
      </c>
      <c r="AY537" s="244" t="s">
        <v>180</v>
      </c>
    </row>
    <row r="538" s="13" customFormat="1">
      <c r="A538" s="13"/>
      <c r="B538" s="233"/>
      <c r="C538" s="234"/>
      <c r="D538" s="235" t="s">
        <v>191</v>
      </c>
      <c r="E538" s="236" t="s">
        <v>19</v>
      </c>
      <c r="F538" s="237" t="s">
        <v>620</v>
      </c>
      <c r="G538" s="234"/>
      <c r="H538" s="238">
        <v>2.1160000000000001</v>
      </c>
      <c r="I538" s="239"/>
      <c r="J538" s="234"/>
      <c r="K538" s="234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191</v>
      </c>
      <c r="AU538" s="244" t="s">
        <v>82</v>
      </c>
      <c r="AV538" s="13" t="s">
        <v>82</v>
      </c>
      <c r="AW538" s="13" t="s">
        <v>33</v>
      </c>
      <c r="AX538" s="13" t="s">
        <v>72</v>
      </c>
      <c r="AY538" s="244" t="s">
        <v>180</v>
      </c>
    </row>
    <row r="539" s="13" customFormat="1">
      <c r="A539" s="13"/>
      <c r="B539" s="233"/>
      <c r="C539" s="234"/>
      <c r="D539" s="235" t="s">
        <v>191</v>
      </c>
      <c r="E539" s="236" t="s">
        <v>19</v>
      </c>
      <c r="F539" s="237" t="s">
        <v>621</v>
      </c>
      <c r="G539" s="234"/>
      <c r="H539" s="238">
        <v>0.495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191</v>
      </c>
      <c r="AU539" s="244" t="s">
        <v>82</v>
      </c>
      <c r="AV539" s="13" t="s">
        <v>82</v>
      </c>
      <c r="AW539" s="13" t="s">
        <v>33</v>
      </c>
      <c r="AX539" s="13" t="s">
        <v>72</v>
      </c>
      <c r="AY539" s="244" t="s">
        <v>180</v>
      </c>
    </row>
    <row r="540" s="14" customFormat="1">
      <c r="A540" s="14"/>
      <c r="B540" s="245"/>
      <c r="C540" s="246"/>
      <c r="D540" s="235" t="s">
        <v>191</v>
      </c>
      <c r="E540" s="247" t="s">
        <v>19</v>
      </c>
      <c r="F540" s="248" t="s">
        <v>622</v>
      </c>
      <c r="G540" s="246"/>
      <c r="H540" s="247" t="s">
        <v>19</v>
      </c>
      <c r="I540" s="249"/>
      <c r="J540" s="246"/>
      <c r="K540" s="246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191</v>
      </c>
      <c r="AU540" s="254" t="s">
        <v>82</v>
      </c>
      <c r="AV540" s="14" t="s">
        <v>80</v>
      </c>
      <c r="AW540" s="14" t="s">
        <v>33</v>
      </c>
      <c r="AX540" s="14" t="s">
        <v>72</v>
      </c>
      <c r="AY540" s="254" t="s">
        <v>180</v>
      </c>
    </row>
    <row r="541" s="13" customFormat="1">
      <c r="A541" s="13"/>
      <c r="B541" s="233"/>
      <c r="C541" s="234"/>
      <c r="D541" s="235" t="s">
        <v>191</v>
      </c>
      <c r="E541" s="236" t="s">
        <v>19</v>
      </c>
      <c r="F541" s="237" t="s">
        <v>623</v>
      </c>
      <c r="G541" s="234"/>
      <c r="H541" s="238">
        <v>1.839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191</v>
      </c>
      <c r="AU541" s="244" t="s">
        <v>82</v>
      </c>
      <c r="AV541" s="13" t="s">
        <v>82</v>
      </c>
      <c r="AW541" s="13" t="s">
        <v>33</v>
      </c>
      <c r="AX541" s="13" t="s">
        <v>72</v>
      </c>
      <c r="AY541" s="244" t="s">
        <v>180</v>
      </c>
    </row>
    <row r="542" s="13" customFormat="1">
      <c r="A542" s="13"/>
      <c r="B542" s="233"/>
      <c r="C542" s="234"/>
      <c r="D542" s="235" t="s">
        <v>191</v>
      </c>
      <c r="E542" s="236" t="s">
        <v>19</v>
      </c>
      <c r="F542" s="237" t="s">
        <v>624</v>
      </c>
      <c r="G542" s="234"/>
      <c r="H542" s="238">
        <v>4.6829999999999998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191</v>
      </c>
      <c r="AU542" s="244" t="s">
        <v>82</v>
      </c>
      <c r="AV542" s="13" t="s">
        <v>82</v>
      </c>
      <c r="AW542" s="13" t="s">
        <v>33</v>
      </c>
      <c r="AX542" s="13" t="s">
        <v>72</v>
      </c>
      <c r="AY542" s="244" t="s">
        <v>180</v>
      </c>
    </row>
    <row r="543" s="13" customFormat="1">
      <c r="A543" s="13"/>
      <c r="B543" s="233"/>
      <c r="C543" s="234"/>
      <c r="D543" s="235" t="s">
        <v>191</v>
      </c>
      <c r="E543" s="236" t="s">
        <v>19</v>
      </c>
      <c r="F543" s="237" t="s">
        <v>625</v>
      </c>
      <c r="G543" s="234"/>
      <c r="H543" s="238">
        <v>2.9420000000000002</v>
      </c>
      <c r="I543" s="239"/>
      <c r="J543" s="234"/>
      <c r="K543" s="234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191</v>
      </c>
      <c r="AU543" s="244" t="s">
        <v>82</v>
      </c>
      <c r="AV543" s="13" t="s">
        <v>82</v>
      </c>
      <c r="AW543" s="13" t="s">
        <v>33</v>
      </c>
      <c r="AX543" s="13" t="s">
        <v>72</v>
      </c>
      <c r="AY543" s="244" t="s">
        <v>180</v>
      </c>
    </row>
    <row r="544" s="13" customFormat="1">
      <c r="A544" s="13"/>
      <c r="B544" s="233"/>
      <c r="C544" s="234"/>
      <c r="D544" s="235" t="s">
        <v>191</v>
      </c>
      <c r="E544" s="236" t="s">
        <v>19</v>
      </c>
      <c r="F544" s="237" t="s">
        <v>626</v>
      </c>
      <c r="G544" s="234"/>
      <c r="H544" s="238">
        <v>5.3319999999999999</v>
      </c>
      <c r="I544" s="239"/>
      <c r="J544" s="234"/>
      <c r="K544" s="234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191</v>
      </c>
      <c r="AU544" s="244" t="s">
        <v>82</v>
      </c>
      <c r="AV544" s="13" t="s">
        <v>82</v>
      </c>
      <c r="AW544" s="13" t="s">
        <v>33</v>
      </c>
      <c r="AX544" s="13" t="s">
        <v>72</v>
      </c>
      <c r="AY544" s="244" t="s">
        <v>180</v>
      </c>
    </row>
    <row r="545" s="13" customFormat="1">
      <c r="A545" s="13"/>
      <c r="B545" s="233"/>
      <c r="C545" s="234"/>
      <c r="D545" s="235" t="s">
        <v>191</v>
      </c>
      <c r="E545" s="236" t="s">
        <v>19</v>
      </c>
      <c r="F545" s="237" t="s">
        <v>627</v>
      </c>
      <c r="G545" s="234"/>
      <c r="H545" s="238">
        <v>4.069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191</v>
      </c>
      <c r="AU545" s="244" t="s">
        <v>82</v>
      </c>
      <c r="AV545" s="13" t="s">
        <v>82</v>
      </c>
      <c r="AW545" s="13" t="s">
        <v>33</v>
      </c>
      <c r="AX545" s="13" t="s">
        <v>72</v>
      </c>
      <c r="AY545" s="244" t="s">
        <v>180</v>
      </c>
    </row>
    <row r="546" s="13" customFormat="1">
      <c r="A546" s="13"/>
      <c r="B546" s="233"/>
      <c r="C546" s="234"/>
      <c r="D546" s="235" t="s">
        <v>191</v>
      </c>
      <c r="E546" s="236" t="s">
        <v>19</v>
      </c>
      <c r="F546" s="237" t="s">
        <v>628</v>
      </c>
      <c r="G546" s="234"/>
      <c r="H546" s="238">
        <v>0.81999999999999995</v>
      </c>
      <c r="I546" s="239"/>
      <c r="J546" s="234"/>
      <c r="K546" s="234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191</v>
      </c>
      <c r="AU546" s="244" t="s">
        <v>82</v>
      </c>
      <c r="AV546" s="13" t="s">
        <v>82</v>
      </c>
      <c r="AW546" s="13" t="s">
        <v>33</v>
      </c>
      <c r="AX546" s="13" t="s">
        <v>72</v>
      </c>
      <c r="AY546" s="244" t="s">
        <v>180</v>
      </c>
    </row>
    <row r="547" s="13" customFormat="1">
      <c r="A547" s="13"/>
      <c r="B547" s="233"/>
      <c r="C547" s="234"/>
      <c r="D547" s="235" t="s">
        <v>191</v>
      </c>
      <c r="E547" s="236" t="s">
        <v>19</v>
      </c>
      <c r="F547" s="237" t="s">
        <v>629</v>
      </c>
      <c r="G547" s="234"/>
      <c r="H547" s="238">
        <v>1.847</v>
      </c>
      <c r="I547" s="239"/>
      <c r="J547" s="234"/>
      <c r="K547" s="234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191</v>
      </c>
      <c r="AU547" s="244" t="s">
        <v>82</v>
      </c>
      <c r="AV547" s="13" t="s">
        <v>82</v>
      </c>
      <c r="AW547" s="13" t="s">
        <v>33</v>
      </c>
      <c r="AX547" s="13" t="s">
        <v>72</v>
      </c>
      <c r="AY547" s="244" t="s">
        <v>180</v>
      </c>
    </row>
    <row r="548" s="13" customFormat="1">
      <c r="A548" s="13"/>
      <c r="B548" s="233"/>
      <c r="C548" s="234"/>
      <c r="D548" s="235" t="s">
        <v>191</v>
      </c>
      <c r="E548" s="236" t="s">
        <v>19</v>
      </c>
      <c r="F548" s="237" t="s">
        <v>630</v>
      </c>
      <c r="G548" s="234"/>
      <c r="H548" s="238">
        <v>5.2190000000000003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191</v>
      </c>
      <c r="AU548" s="244" t="s">
        <v>82</v>
      </c>
      <c r="AV548" s="13" t="s">
        <v>82</v>
      </c>
      <c r="AW548" s="13" t="s">
        <v>33</v>
      </c>
      <c r="AX548" s="13" t="s">
        <v>72</v>
      </c>
      <c r="AY548" s="244" t="s">
        <v>180</v>
      </c>
    </row>
    <row r="549" s="13" customFormat="1">
      <c r="A549" s="13"/>
      <c r="B549" s="233"/>
      <c r="C549" s="234"/>
      <c r="D549" s="235" t="s">
        <v>191</v>
      </c>
      <c r="E549" s="236" t="s">
        <v>19</v>
      </c>
      <c r="F549" s="237" t="s">
        <v>631</v>
      </c>
      <c r="G549" s="234"/>
      <c r="H549" s="238">
        <v>0.56699999999999995</v>
      </c>
      <c r="I549" s="239"/>
      <c r="J549" s="234"/>
      <c r="K549" s="234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191</v>
      </c>
      <c r="AU549" s="244" t="s">
        <v>82</v>
      </c>
      <c r="AV549" s="13" t="s">
        <v>82</v>
      </c>
      <c r="AW549" s="13" t="s">
        <v>33</v>
      </c>
      <c r="AX549" s="13" t="s">
        <v>72</v>
      </c>
      <c r="AY549" s="244" t="s">
        <v>180</v>
      </c>
    </row>
    <row r="550" s="13" customFormat="1">
      <c r="A550" s="13"/>
      <c r="B550" s="233"/>
      <c r="C550" s="234"/>
      <c r="D550" s="235" t="s">
        <v>191</v>
      </c>
      <c r="E550" s="236" t="s">
        <v>19</v>
      </c>
      <c r="F550" s="237" t="s">
        <v>632</v>
      </c>
      <c r="G550" s="234"/>
      <c r="H550" s="238">
        <v>4.3369999999999997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191</v>
      </c>
      <c r="AU550" s="244" t="s">
        <v>82</v>
      </c>
      <c r="AV550" s="13" t="s">
        <v>82</v>
      </c>
      <c r="AW550" s="13" t="s">
        <v>33</v>
      </c>
      <c r="AX550" s="13" t="s">
        <v>72</v>
      </c>
      <c r="AY550" s="244" t="s">
        <v>180</v>
      </c>
    </row>
    <row r="551" s="14" customFormat="1">
      <c r="A551" s="14"/>
      <c r="B551" s="245"/>
      <c r="C551" s="246"/>
      <c r="D551" s="235" t="s">
        <v>191</v>
      </c>
      <c r="E551" s="247" t="s">
        <v>19</v>
      </c>
      <c r="F551" s="248" t="s">
        <v>633</v>
      </c>
      <c r="G551" s="246"/>
      <c r="H551" s="247" t="s">
        <v>19</v>
      </c>
      <c r="I551" s="249"/>
      <c r="J551" s="246"/>
      <c r="K551" s="246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191</v>
      </c>
      <c r="AU551" s="254" t="s">
        <v>82</v>
      </c>
      <c r="AV551" s="14" t="s">
        <v>80</v>
      </c>
      <c r="AW551" s="14" t="s">
        <v>33</v>
      </c>
      <c r="AX551" s="14" t="s">
        <v>72</v>
      </c>
      <c r="AY551" s="254" t="s">
        <v>180</v>
      </c>
    </row>
    <row r="552" s="13" customFormat="1">
      <c r="A552" s="13"/>
      <c r="B552" s="233"/>
      <c r="C552" s="234"/>
      <c r="D552" s="235" t="s">
        <v>191</v>
      </c>
      <c r="E552" s="236" t="s">
        <v>19</v>
      </c>
      <c r="F552" s="237" t="s">
        <v>634</v>
      </c>
      <c r="G552" s="234"/>
      <c r="H552" s="238">
        <v>0.40100000000000002</v>
      </c>
      <c r="I552" s="239"/>
      <c r="J552" s="234"/>
      <c r="K552" s="234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191</v>
      </c>
      <c r="AU552" s="244" t="s">
        <v>82</v>
      </c>
      <c r="AV552" s="13" t="s">
        <v>82</v>
      </c>
      <c r="AW552" s="13" t="s">
        <v>33</v>
      </c>
      <c r="AX552" s="13" t="s">
        <v>72</v>
      </c>
      <c r="AY552" s="244" t="s">
        <v>180</v>
      </c>
    </row>
    <row r="553" s="13" customFormat="1">
      <c r="A553" s="13"/>
      <c r="B553" s="233"/>
      <c r="C553" s="234"/>
      <c r="D553" s="235" t="s">
        <v>191</v>
      </c>
      <c r="E553" s="236" t="s">
        <v>19</v>
      </c>
      <c r="F553" s="237" t="s">
        <v>635</v>
      </c>
      <c r="G553" s="234"/>
      <c r="H553" s="238">
        <v>0.25800000000000001</v>
      </c>
      <c r="I553" s="239"/>
      <c r="J553" s="234"/>
      <c r="K553" s="234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191</v>
      </c>
      <c r="AU553" s="244" t="s">
        <v>82</v>
      </c>
      <c r="AV553" s="13" t="s">
        <v>82</v>
      </c>
      <c r="AW553" s="13" t="s">
        <v>33</v>
      </c>
      <c r="AX553" s="13" t="s">
        <v>72</v>
      </c>
      <c r="AY553" s="244" t="s">
        <v>180</v>
      </c>
    </row>
    <row r="554" s="13" customFormat="1">
      <c r="A554" s="13"/>
      <c r="B554" s="233"/>
      <c r="C554" s="234"/>
      <c r="D554" s="235" t="s">
        <v>191</v>
      </c>
      <c r="E554" s="236" t="s">
        <v>19</v>
      </c>
      <c r="F554" s="237" t="s">
        <v>636</v>
      </c>
      <c r="G554" s="234"/>
      <c r="H554" s="238">
        <v>0.245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191</v>
      </c>
      <c r="AU554" s="244" t="s">
        <v>82</v>
      </c>
      <c r="AV554" s="13" t="s">
        <v>82</v>
      </c>
      <c r="AW554" s="13" t="s">
        <v>33</v>
      </c>
      <c r="AX554" s="13" t="s">
        <v>72</v>
      </c>
      <c r="AY554" s="244" t="s">
        <v>180</v>
      </c>
    </row>
    <row r="555" s="13" customFormat="1">
      <c r="A555" s="13"/>
      <c r="B555" s="233"/>
      <c r="C555" s="234"/>
      <c r="D555" s="235" t="s">
        <v>191</v>
      </c>
      <c r="E555" s="236" t="s">
        <v>19</v>
      </c>
      <c r="F555" s="237" t="s">
        <v>637</v>
      </c>
      <c r="G555" s="234"/>
      <c r="H555" s="238">
        <v>0.158</v>
      </c>
      <c r="I555" s="239"/>
      <c r="J555" s="234"/>
      <c r="K555" s="234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191</v>
      </c>
      <c r="AU555" s="244" t="s">
        <v>82</v>
      </c>
      <c r="AV555" s="13" t="s">
        <v>82</v>
      </c>
      <c r="AW555" s="13" t="s">
        <v>33</v>
      </c>
      <c r="AX555" s="13" t="s">
        <v>72</v>
      </c>
      <c r="AY555" s="244" t="s">
        <v>180</v>
      </c>
    </row>
    <row r="556" s="14" customFormat="1">
      <c r="A556" s="14"/>
      <c r="B556" s="245"/>
      <c r="C556" s="246"/>
      <c r="D556" s="235" t="s">
        <v>191</v>
      </c>
      <c r="E556" s="247" t="s">
        <v>19</v>
      </c>
      <c r="F556" s="248" t="s">
        <v>1000</v>
      </c>
      <c r="G556" s="246"/>
      <c r="H556" s="247" t="s">
        <v>19</v>
      </c>
      <c r="I556" s="249"/>
      <c r="J556" s="246"/>
      <c r="K556" s="246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191</v>
      </c>
      <c r="AU556" s="254" t="s">
        <v>82</v>
      </c>
      <c r="AV556" s="14" t="s">
        <v>80</v>
      </c>
      <c r="AW556" s="14" t="s">
        <v>33</v>
      </c>
      <c r="AX556" s="14" t="s">
        <v>72</v>
      </c>
      <c r="AY556" s="254" t="s">
        <v>180</v>
      </c>
    </row>
    <row r="557" s="13" customFormat="1">
      <c r="A557" s="13"/>
      <c r="B557" s="233"/>
      <c r="C557" s="234"/>
      <c r="D557" s="235" t="s">
        <v>191</v>
      </c>
      <c r="E557" s="236" t="s">
        <v>19</v>
      </c>
      <c r="F557" s="237" t="s">
        <v>639</v>
      </c>
      <c r="G557" s="234"/>
      <c r="H557" s="238">
        <v>0.75</v>
      </c>
      <c r="I557" s="239"/>
      <c r="J557" s="234"/>
      <c r="K557" s="234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191</v>
      </c>
      <c r="AU557" s="244" t="s">
        <v>82</v>
      </c>
      <c r="AV557" s="13" t="s">
        <v>82</v>
      </c>
      <c r="AW557" s="13" t="s">
        <v>33</v>
      </c>
      <c r="AX557" s="13" t="s">
        <v>72</v>
      </c>
      <c r="AY557" s="244" t="s">
        <v>180</v>
      </c>
    </row>
    <row r="558" s="14" customFormat="1">
      <c r="A558" s="14"/>
      <c r="B558" s="245"/>
      <c r="C558" s="246"/>
      <c r="D558" s="235" t="s">
        <v>191</v>
      </c>
      <c r="E558" s="247" t="s">
        <v>19</v>
      </c>
      <c r="F558" s="248" t="s">
        <v>640</v>
      </c>
      <c r="G558" s="246"/>
      <c r="H558" s="247" t="s">
        <v>19</v>
      </c>
      <c r="I558" s="249"/>
      <c r="J558" s="246"/>
      <c r="K558" s="246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191</v>
      </c>
      <c r="AU558" s="254" t="s">
        <v>82</v>
      </c>
      <c r="AV558" s="14" t="s">
        <v>80</v>
      </c>
      <c r="AW558" s="14" t="s">
        <v>33</v>
      </c>
      <c r="AX558" s="14" t="s">
        <v>72</v>
      </c>
      <c r="AY558" s="254" t="s">
        <v>180</v>
      </c>
    </row>
    <row r="559" s="13" customFormat="1">
      <c r="A559" s="13"/>
      <c r="B559" s="233"/>
      <c r="C559" s="234"/>
      <c r="D559" s="235" t="s">
        <v>191</v>
      </c>
      <c r="E559" s="236" t="s">
        <v>19</v>
      </c>
      <c r="F559" s="237" t="s">
        <v>641</v>
      </c>
      <c r="G559" s="234"/>
      <c r="H559" s="238">
        <v>1.9790000000000001</v>
      </c>
      <c r="I559" s="239"/>
      <c r="J559" s="234"/>
      <c r="K559" s="234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191</v>
      </c>
      <c r="AU559" s="244" t="s">
        <v>82</v>
      </c>
      <c r="AV559" s="13" t="s">
        <v>82</v>
      </c>
      <c r="AW559" s="13" t="s">
        <v>33</v>
      </c>
      <c r="AX559" s="13" t="s">
        <v>72</v>
      </c>
      <c r="AY559" s="244" t="s">
        <v>180</v>
      </c>
    </row>
    <row r="560" s="14" customFormat="1">
      <c r="A560" s="14"/>
      <c r="B560" s="245"/>
      <c r="C560" s="246"/>
      <c r="D560" s="235" t="s">
        <v>191</v>
      </c>
      <c r="E560" s="247" t="s">
        <v>19</v>
      </c>
      <c r="F560" s="248" t="s">
        <v>642</v>
      </c>
      <c r="G560" s="246"/>
      <c r="H560" s="247" t="s">
        <v>19</v>
      </c>
      <c r="I560" s="249"/>
      <c r="J560" s="246"/>
      <c r="K560" s="246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191</v>
      </c>
      <c r="AU560" s="254" t="s">
        <v>82</v>
      </c>
      <c r="AV560" s="14" t="s">
        <v>80</v>
      </c>
      <c r="AW560" s="14" t="s">
        <v>33</v>
      </c>
      <c r="AX560" s="14" t="s">
        <v>72</v>
      </c>
      <c r="AY560" s="254" t="s">
        <v>180</v>
      </c>
    </row>
    <row r="561" s="13" customFormat="1">
      <c r="A561" s="13"/>
      <c r="B561" s="233"/>
      <c r="C561" s="234"/>
      <c r="D561" s="235" t="s">
        <v>191</v>
      </c>
      <c r="E561" s="236" t="s">
        <v>19</v>
      </c>
      <c r="F561" s="237" t="s">
        <v>643</v>
      </c>
      <c r="G561" s="234"/>
      <c r="H561" s="238">
        <v>2.6640000000000001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191</v>
      </c>
      <c r="AU561" s="244" t="s">
        <v>82</v>
      </c>
      <c r="AV561" s="13" t="s">
        <v>82</v>
      </c>
      <c r="AW561" s="13" t="s">
        <v>33</v>
      </c>
      <c r="AX561" s="13" t="s">
        <v>72</v>
      </c>
      <c r="AY561" s="244" t="s">
        <v>180</v>
      </c>
    </row>
    <row r="562" s="16" customFormat="1">
      <c r="A562" s="16"/>
      <c r="B562" s="266"/>
      <c r="C562" s="267"/>
      <c r="D562" s="235" t="s">
        <v>191</v>
      </c>
      <c r="E562" s="268" t="s">
        <v>19</v>
      </c>
      <c r="F562" s="269" t="s">
        <v>436</v>
      </c>
      <c r="G562" s="267"/>
      <c r="H562" s="270">
        <v>43.151000000000003</v>
      </c>
      <c r="I562" s="271"/>
      <c r="J562" s="267"/>
      <c r="K562" s="267"/>
      <c r="L562" s="272"/>
      <c r="M562" s="273"/>
      <c r="N562" s="274"/>
      <c r="O562" s="274"/>
      <c r="P562" s="274"/>
      <c r="Q562" s="274"/>
      <c r="R562" s="274"/>
      <c r="S562" s="274"/>
      <c r="T562" s="275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76" t="s">
        <v>191</v>
      </c>
      <c r="AU562" s="276" t="s">
        <v>82</v>
      </c>
      <c r="AV562" s="16" t="s">
        <v>100</v>
      </c>
      <c r="AW562" s="16" t="s">
        <v>33</v>
      </c>
      <c r="AX562" s="16" t="s">
        <v>72</v>
      </c>
      <c r="AY562" s="276" t="s">
        <v>180</v>
      </c>
    </row>
    <row r="563" s="14" customFormat="1">
      <c r="A563" s="14"/>
      <c r="B563" s="245"/>
      <c r="C563" s="246"/>
      <c r="D563" s="235" t="s">
        <v>191</v>
      </c>
      <c r="E563" s="247" t="s">
        <v>19</v>
      </c>
      <c r="F563" s="248" t="s">
        <v>654</v>
      </c>
      <c r="G563" s="246"/>
      <c r="H563" s="247" t="s">
        <v>19</v>
      </c>
      <c r="I563" s="249"/>
      <c r="J563" s="246"/>
      <c r="K563" s="246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191</v>
      </c>
      <c r="AU563" s="254" t="s">
        <v>82</v>
      </c>
      <c r="AV563" s="14" t="s">
        <v>80</v>
      </c>
      <c r="AW563" s="14" t="s">
        <v>33</v>
      </c>
      <c r="AX563" s="14" t="s">
        <v>72</v>
      </c>
      <c r="AY563" s="254" t="s">
        <v>180</v>
      </c>
    </row>
    <row r="564" s="13" customFormat="1">
      <c r="A564" s="13"/>
      <c r="B564" s="233"/>
      <c r="C564" s="234"/>
      <c r="D564" s="235" t="s">
        <v>191</v>
      </c>
      <c r="E564" s="236" t="s">
        <v>19</v>
      </c>
      <c r="F564" s="237" t="s">
        <v>655</v>
      </c>
      <c r="G564" s="234"/>
      <c r="H564" s="238">
        <v>14.4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191</v>
      </c>
      <c r="AU564" s="244" t="s">
        <v>82</v>
      </c>
      <c r="AV564" s="13" t="s">
        <v>82</v>
      </c>
      <c r="AW564" s="13" t="s">
        <v>33</v>
      </c>
      <c r="AX564" s="13" t="s">
        <v>72</v>
      </c>
      <c r="AY564" s="244" t="s">
        <v>180</v>
      </c>
    </row>
    <row r="565" s="13" customFormat="1">
      <c r="A565" s="13"/>
      <c r="B565" s="233"/>
      <c r="C565" s="234"/>
      <c r="D565" s="235" t="s">
        <v>191</v>
      </c>
      <c r="E565" s="236" t="s">
        <v>19</v>
      </c>
      <c r="F565" s="237" t="s">
        <v>656</v>
      </c>
      <c r="G565" s="234"/>
      <c r="H565" s="238">
        <v>3.2320000000000002</v>
      </c>
      <c r="I565" s="239"/>
      <c r="J565" s="234"/>
      <c r="K565" s="234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191</v>
      </c>
      <c r="AU565" s="244" t="s">
        <v>82</v>
      </c>
      <c r="AV565" s="13" t="s">
        <v>82</v>
      </c>
      <c r="AW565" s="13" t="s">
        <v>33</v>
      </c>
      <c r="AX565" s="13" t="s">
        <v>72</v>
      </c>
      <c r="AY565" s="244" t="s">
        <v>180</v>
      </c>
    </row>
    <row r="566" s="14" customFormat="1">
      <c r="A566" s="14"/>
      <c r="B566" s="245"/>
      <c r="C566" s="246"/>
      <c r="D566" s="235" t="s">
        <v>191</v>
      </c>
      <c r="E566" s="247" t="s">
        <v>19</v>
      </c>
      <c r="F566" s="248" t="s">
        <v>1001</v>
      </c>
      <c r="G566" s="246"/>
      <c r="H566" s="247" t="s">
        <v>19</v>
      </c>
      <c r="I566" s="249"/>
      <c r="J566" s="246"/>
      <c r="K566" s="246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191</v>
      </c>
      <c r="AU566" s="254" t="s">
        <v>82</v>
      </c>
      <c r="AV566" s="14" t="s">
        <v>80</v>
      </c>
      <c r="AW566" s="14" t="s">
        <v>33</v>
      </c>
      <c r="AX566" s="14" t="s">
        <v>72</v>
      </c>
      <c r="AY566" s="254" t="s">
        <v>180</v>
      </c>
    </row>
    <row r="567" s="13" customFormat="1">
      <c r="A567" s="13"/>
      <c r="B567" s="233"/>
      <c r="C567" s="234"/>
      <c r="D567" s="235" t="s">
        <v>191</v>
      </c>
      <c r="E567" s="236" t="s">
        <v>19</v>
      </c>
      <c r="F567" s="237" t="s">
        <v>1002</v>
      </c>
      <c r="G567" s="234"/>
      <c r="H567" s="238">
        <v>0</v>
      </c>
      <c r="I567" s="239"/>
      <c r="J567" s="234"/>
      <c r="K567" s="234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191</v>
      </c>
      <c r="AU567" s="244" t="s">
        <v>82</v>
      </c>
      <c r="AV567" s="13" t="s">
        <v>82</v>
      </c>
      <c r="AW567" s="13" t="s">
        <v>33</v>
      </c>
      <c r="AX567" s="13" t="s">
        <v>72</v>
      </c>
      <c r="AY567" s="244" t="s">
        <v>180</v>
      </c>
    </row>
    <row r="568" s="14" customFormat="1">
      <c r="A568" s="14"/>
      <c r="B568" s="245"/>
      <c r="C568" s="246"/>
      <c r="D568" s="235" t="s">
        <v>191</v>
      </c>
      <c r="E568" s="247" t="s">
        <v>19</v>
      </c>
      <c r="F568" s="248" t="s">
        <v>657</v>
      </c>
      <c r="G568" s="246"/>
      <c r="H568" s="247" t="s">
        <v>19</v>
      </c>
      <c r="I568" s="249"/>
      <c r="J568" s="246"/>
      <c r="K568" s="246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191</v>
      </c>
      <c r="AU568" s="254" t="s">
        <v>82</v>
      </c>
      <c r="AV568" s="14" t="s">
        <v>80</v>
      </c>
      <c r="AW568" s="14" t="s">
        <v>33</v>
      </c>
      <c r="AX568" s="14" t="s">
        <v>72</v>
      </c>
      <c r="AY568" s="254" t="s">
        <v>180</v>
      </c>
    </row>
    <row r="569" s="13" customFormat="1">
      <c r="A569" s="13"/>
      <c r="B569" s="233"/>
      <c r="C569" s="234"/>
      <c r="D569" s="235" t="s">
        <v>191</v>
      </c>
      <c r="E569" s="236" t="s">
        <v>19</v>
      </c>
      <c r="F569" s="237" t="s">
        <v>658</v>
      </c>
      <c r="G569" s="234"/>
      <c r="H569" s="238">
        <v>1.756</v>
      </c>
      <c r="I569" s="239"/>
      <c r="J569" s="234"/>
      <c r="K569" s="234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191</v>
      </c>
      <c r="AU569" s="244" t="s">
        <v>82</v>
      </c>
      <c r="AV569" s="13" t="s">
        <v>82</v>
      </c>
      <c r="AW569" s="13" t="s">
        <v>33</v>
      </c>
      <c r="AX569" s="13" t="s">
        <v>72</v>
      </c>
      <c r="AY569" s="244" t="s">
        <v>180</v>
      </c>
    </row>
    <row r="570" s="14" customFormat="1">
      <c r="A570" s="14"/>
      <c r="B570" s="245"/>
      <c r="C570" s="246"/>
      <c r="D570" s="235" t="s">
        <v>191</v>
      </c>
      <c r="E570" s="247" t="s">
        <v>19</v>
      </c>
      <c r="F570" s="248" t="s">
        <v>659</v>
      </c>
      <c r="G570" s="246"/>
      <c r="H570" s="247" t="s">
        <v>19</v>
      </c>
      <c r="I570" s="249"/>
      <c r="J570" s="246"/>
      <c r="K570" s="246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191</v>
      </c>
      <c r="AU570" s="254" t="s">
        <v>82</v>
      </c>
      <c r="AV570" s="14" t="s">
        <v>80</v>
      </c>
      <c r="AW570" s="14" t="s">
        <v>33</v>
      </c>
      <c r="AX570" s="14" t="s">
        <v>72</v>
      </c>
      <c r="AY570" s="254" t="s">
        <v>180</v>
      </c>
    </row>
    <row r="571" s="13" customFormat="1">
      <c r="A571" s="13"/>
      <c r="B571" s="233"/>
      <c r="C571" s="234"/>
      <c r="D571" s="235" t="s">
        <v>191</v>
      </c>
      <c r="E571" s="236" t="s">
        <v>19</v>
      </c>
      <c r="F571" s="237" t="s">
        <v>660</v>
      </c>
      <c r="G571" s="234"/>
      <c r="H571" s="238">
        <v>7.1200000000000001</v>
      </c>
      <c r="I571" s="239"/>
      <c r="J571" s="234"/>
      <c r="K571" s="234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191</v>
      </c>
      <c r="AU571" s="244" t="s">
        <v>82</v>
      </c>
      <c r="AV571" s="13" t="s">
        <v>82</v>
      </c>
      <c r="AW571" s="13" t="s">
        <v>33</v>
      </c>
      <c r="AX571" s="13" t="s">
        <v>72</v>
      </c>
      <c r="AY571" s="244" t="s">
        <v>180</v>
      </c>
    </row>
    <row r="572" s="13" customFormat="1">
      <c r="A572" s="13"/>
      <c r="B572" s="233"/>
      <c r="C572" s="234"/>
      <c r="D572" s="235" t="s">
        <v>191</v>
      </c>
      <c r="E572" s="236" t="s">
        <v>19</v>
      </c>
      <c r="F572" s="237" t="s">
        <v>661</v>
      </c>
      <c r="G572" s="234"/>
      <c r="H572" s="238">
        <v>0.93400000000000005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191</v>
      </c>
      <c r="AU572" s="244" t="s">
        <v>82</v>
      </c>
      <c r="AV572" s="13" t="s">
        <v>82</v>
      </c>
      <c r="AW572" s="13" t="s">
        <v>33</v>
      </c>
      <c r="AX572" s="13" t="s">
        <v>72</v>
      </c>
      <c r="AY572" s="244" t="s">
        <v>180</v>
      </c>
    </row>
    <row r="573" s="14" customFormat="1">
      <c r="A573" s="14"/>
      <c r="B573" s="245"/>
      <c r="C573" s="246"/>
      <c r="D573" s="235" t="s">
        <v>191</v>
      </c>
      <c r="E573" s="247" t="s">
        <v>19</v>
      </c>
      <c r="F573" s="248" t="s">
        <v>662</v>
      </c>
      <c r="G573" s="246"/>
      <c r="H573" s="247" t="s">
        <v>19</v>
      </c>
      <c r="I573" s="249"/>
      <c r="J573" s="246"/>
      <c r="K573" s="246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191</v>
      </c>
      <c r="AU573" s="254" t="s">
        <v>82</v>
      </c>
      <c r="AV573" s="14" t="s">
        <v>80</v>
      </c>
      <c r="AW573" s="14" t="s">
        <v>33</v>
      </c>
      <c r="AX573" s="14" t="s">
        <v>72</v>
      </c>
      <c r="AY573" s="254" t="s">
        <v>180</v>
      </c>
    </row>
    <row r="574" s="13" customFormat="1">
      <c r="A574" s="13"/>
      <c r="B574" s="233"/>
      <c r="C574" s="234"/>
      <c r="D574" s="235" t="s">
        <v>191</v>
      </c>
      <c r="E574" s="236" t="s">
        <v>19</v>
      </c>
      <c r="F574" s="237" t="s">
        <v>663</v>
      </c>
      <c r="G574" s="234"/>
      <c r="H574" s="238">
        <v>1.024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191</v>
      </c>
      <c r="AU574" s="244" t="s">
        <v>82</v>
      </c>
      <c r="AV574" s="13" t="s">
        <v>82</v>
      </c>
      <c r="AW574" s="13" t="s">
        <v>33</v>
      </c>
      <c r="AX574" s="13" t="s">
        <v>72</v>
      </c>
      <c r="AY574" s="244" t="s">
        <v>180</v>
      </c>
    </row>
    <row r="575" s="14" customFormat="1">
      <c r="A575" s="14"/>
      <c r="B575" s="245"/>
      <c r="C575" s="246"/>
      <c r="D575" s="235" t="s">
        <v>191</v>
      </c>
      <c r="E575" s="247" t="s">
        <v>19</v>
      </c>
      <c r="F575" s="248" t="s">
        <v>664</v>
      </c>
      <c r="G575" s="246"/>
      <c r="H575" s="247" t="s">
        <v>19</v>
      </c>
      <c r="I575" s="249"/>
      <c r="J575" s="246"/>
      <c r="K575" s="246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191</v>
      </c>
      <c r="AU575" s="254" t="s">
        <v>82</v>
      </c>
      <c r="AV575" s="14" t="s">
        <v>80</v>
      </c>
      <c r="AW575" s="14" t="s">
        <v>33</v>
      </c>
      <c r="AX575" s="14" t="s">
        <v>72</v>
      </c>
      <c r="AY575" s="254" t="s">
        <v>180</v>
      </c>
    </row>
    <row r="576" s="13" customFormat="1">
      <c r="A576" s="13"/>
      <c r="B576" s="233"/>
      <c r="C576" s="234"/>
      <c r="D576" s="235" t="s">
        <v>191</v>
      </c>
      <c r="E576" s="236" t="s">
        <v>19</v>
      </c>
      <c r="F576" s="237" t="s">
        <v>665</v>
      </c>
      <c r="G576" s="234"/>
      <c r="H576" s="238">
        <v>1.048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191</v>
      </c>
      <c r="AU576" s="244" t="s">
        <v>82</v>
      </c>
      <c r="AV576" s="13" t="s">
        <v>82</v>
      </c>
      <c r="AW576" s="13" t="s">
        <v>33</v>
      </c>
      <c r="AX576" s="13" t="s">
        <v>72</v>
      </c>
      <c r="AY576" s="244" t="s">
        <v>180</v>
      </c>
    </row>
    <row r="577" s="14" customFormat="1">
      <c r="A577" s="14"/>
      <c r="B577" s="245"/>
      <c r="C577" s="246"/>
      <c r="D577" s="235" t="s">
        <v>191</v>
      </c>
      <c r="E577" s="247" t="s">
        <v>19</v>
      </c>
      <c r="F577" s="248" t="s">
        <v>666</v>
      </c>
      <c r="G577" s="246"/>
      <c r="H577" s="247" t="s">
        <v>19</v>
      </c>
      <c r="I577" s="249"/>
      <c r="J577" s="246"/>
      <c r="K577" s="246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191</v>
      </c>
      <c r="AU577" s="254" t="s">
        <v>82</v>
      </c>
      <c r="AV577" s="14" t="s">
        <v>80</v>
      </c>
      <c r="AW577" s="14" t="s">
        <v>33</v>
      </c>
      <c r="AX577" s="14" t="s">
        <v>72</v>
      </c>
      <c r="AY577" s="254" t="s">
        <v>180</v>
      </c>
    </row>
    <row r="578" s="13" customFormat="1">
      <c r="A578" s="13"/>
      <c r="B578" s="233"/>
      <c r="C578" s="234"/>
      <c r="D578" s="235" t="s">
        <v>191</v>
      </c>
      <c r="E578" s="236" t="s">
        <v>19</v>
      </c>
      <c r="F578" s="237" t="s">
        <v>667</v>
      </c>
      <c r="G578" s="234"/>
      <c r="H578" s="238">
        <v>5.9039999999999999</v>
      </c>
      <c r="I578" s="239"/>
      <c r="J578" s="234"/>
      <c r="K578" s="234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191</v>
      </c>
      <c r="AU578" s="244" t="s">
        <v>82</v>
      </c>
      <c r="AV578" s="13" t="s">
        <v>82</v>
      </c>
      <c r="AW578" s="13" t="s">
        <v>33</v>
      </c>
      <c r="AX578" s="13" t="s">
        <v>72</v>
      </c>
      <c r="AY578" s="244" t="s">
        <v>180</v>
      </c>
    </row>
    <row r="579" s="13" customFormat="1">
      <c r="A579" s="13"/>
      <c r="B579" s="233"/>
      <c r="C579" s="234"/>
      <c r="D579" s="235" t="s">
        <v>191</v>
      </c>
      <c r="E579" s="236" t="s">
        <v>19</v>
      </c>
      <c r="F579" s="237" t="s">
        <v>668</v>
      </c>
      <c r="G579" s="234"/>
      <c r="H579" s="238">
        <v>0.42899999999999999</v>
      </c>
      <c r="I579" s="239"/>
      <c r="J579" s="234"/>
      <c r="K579" s="234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191</v>
      </c>
      <c r="AU579" s="244" t="s">
        <v>82</v>
      </c>
      <c r="AV579" s="13" t="s">
        <v>82</v>
      </c>
      <c r="AW579" s="13" t="s">
        <v>33</v>
      </c>
      <c r="AX579" s="13" t="s">
        <v>72</v>
      </c>
      <c r="AY579" s="244" t="s">
        <v>180</v>
      </c>
    </row>
    <row r="580" s="14" customFormat="1">
      <c r="A580" s="14"/>
      <c r="B580" s="245"/>
      <c r="C580" s="246"/>
      <c r="D580" s="235" t="s">
        <v>191</v>
      </c>
      <c r="E580" s="247" t="s">
        <v>19</v>
      </c>
      <c r="F580" s="248" t="s">
        <v>664</v>
      </c>
      <c r="G580" s="246"/>
      <c r="H580" s="247" t="s">
        <v>19</v>
      </c>
      <c r="I580" s="249"/>
      <c r="J580" s="246"/>
      <c r="K580" s="246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191</v>
      </c>
      <c r="AU580" s="254" t="s">
        <v>82</v>
      </c>
      <c r="AV580" s="14" t="s">
        <v>80</v>
      </c>
      <c r="AW580" s="14" t="s">
        <v>33</v>
      </c>
      <c r="AX580" s="14" t="s">
        <v>72</v>
      </c>
      <c r="AY580" s="254" t="s">
        <v>180</v>
      </c>
    </row>
    <row r="581" s="13" customFormat="1">
      <c r="A581" s="13"/>
      <c r="B581" s="233"/>
      <c r="C581" s="234"/>
      <c r="D581" s="235" t="s">
        <v>191</v>
      </c>
      <c r="E581" s="236" t="s">
        <v>19</v>
      </c>
      <c r="F581" s="237" t="s">
        <v>669</v>
      </c>
      <c r="G581" s="234"/>
      <c r="H581" s="238">
        <v>0.20499999999999999</v>
      </c>
      <c r="I581" s="239"/>
      <c r="J581" s="234"/>
      <c r="K581" s="234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191</v>
      </c>
      <c r="AU581" s="244" t="s">
        <v>82</v>
      </c>
      <c r="AV581" s="13" t="s">
        <v>82</v>
      </c>
      <c r="AW581" s="13" t="s">
        <v>33</v>
      </c>
      <c r="AX581" s="13" t="s">
        <v>72</v>
      </c>
      <c r="AY581" s="244" t="s">
        <v>180</v>
      </c>
    </row>
    <row r="582" s="13" customFormat="1">
      <c r="A582" s="13"/>
      <c r="B582" s="233"/>
      <c r="C582" s="234"/>
      <c r="D582" s="235" t="s">
        <v>191</v>
      </c>
      <c r="E582" s="236" t="s">
        <v>19</v>
      </c>
      <c r="F582" s="237" t="s">
        <v>670</v>
      </c>
      <c r="G582" s="234"/>
      <c r="H582" s="238">
        <v>0.60199999999999998</v>
      </c>
      <c r="I582" s="239"/>
      <c r="J582" s="234"/>
      <c r="K582" s="234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191</v>
      </c>
      <c r="AU582" s="244" t="s">
        <v>82</v>
      </c>
      <c r="AV582" s="13" t="s">
        <v>82</v>
      </c>
      <c r="AW582" s="13" t="s">
        <v>33</v>
      </c>
      <c r="AX582" s="13" t="s">
        <v>72</v>
      </c>
      <c r="AY582" s="244" t="s">
        <v>180</v>
      </c>
    </row>
    <row r="583" s="13" customFormat="1">
      <c r="A583" s="13"/>
      <c r="B583" s="233"/>
      <c r="C583" s="234"/>
      <c r="D583" s="235" t="s">
        <v>191</v>
      </c>
      <c r="E583" s="236" t="s">
        <v>19</v>
      </c>
      <c r="F583" s="237" t="s">
        <v>671</v>
      </c>
      <c r="G583" s="234"/>
      <c r="H583" s="238">
        <v>1.0009999999999999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191</v>
      </c>
      <c r="AU583" s="244" t="s">
        <v>82</v>
      </c>
      <c r="AV583" s="13" t="s">
        <v>82</v>
      </c>
      <c r="AW583" s="13" t="s">
        <v>33</v>
      </c>
      <c r="AX583" s="13" t="s">
        <v>72</v>
      </c>
      <c r="AY583" s="244" t="s">
        <v>180</v>
      </c>
    </row>
    <row r="584" s="13" customFormat="1">
      <c r="A584" s="13"/>
      <c r="B584" s="233"/>
      <c r="C584" s="234"/>
      <c r="D584" s="235" t="s">
        <v>191</v>
      </c>
      <c r="E584" s="236" t="s">
        <v>19</v>
      </c>
      <c r="F584" s="237" t="s">
        <v>672</v>
      </c>
      <c r="G584" s="234"/>
      <c r="H584" s="238">
        <v>0.47799999999999998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191</v>
      </c>
      <c r="AU584" s="244" t="s">
        <v>82</v>
      </c>
      <c r="AV584" s="13" t="s">
        <v>82</v>
      </c>
      <c r="AW584" s="13" t="s">
        <v>33</v>
      </c>
      <c r="AX584" s="13" t="s">
        <v>72</v>
      </c>
      <c r="AY584" s="244" t="s">
        <v>180</v>
      </c>
    </row>
    <row r="585" s="14" customFormat="1">
      <c r="A585" s="14"/>
      <c r="B585" s="245"/>
      <c r="C585" s="246"/>
      <c r="D585" s="235" t="s">
        <v>191</v>
      </c>
      <c r="E585" s="247" t="s">
        <v>19</v>
      </c>
      <c r="F585" s="248" t="s">
        <v>646</v>
      </c>
      <c r="G585" s="246"/>
      <c r="H585" s="247" t="s">
        <v>19</v>
      </c>
      <c r="I585" s="249"/>
      <c r="J585" s="246"/>
      <c r="K585" s="246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191</v>
      </c>
      <c r="AU585" s="254" t="s">
        <v>82</v>
      </c>
      <c r="AV585" s="14" t="s">
        <v>80</v>
      </c>
      <c r="AW585" s="14" t="s">
        <v>33</v>
      </c>
      <c r="AX585" s="14" t="s">
        <v>72</v>
      </c>
      <c r="AY585" s="254" t="s">
        <v>180</v>
      </c>
    </row>
    <row r="586" s="13" customFormat="1">
      <c r="A586" s="13"/>
      <c r="B586" s="233"/>
      <c r="C586" s="234"/>
      <c r="D586" s="235" t="s">
        <v>191</v>
      </c>
      <c r="E586" s="236" t="s">
        <v>19</v>
      </c>
      <c r="F586" s="237" t="s">
        <v>647</v>
      </c>
      <c r="G586" s="234"/>
      <c r="H586" s="238">
        <v>3.9039999999999999</v>
      </c>
      <c r="I586" s="239"/>
      <c r="J586" s="234"/>
      <c r="K586" s="234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191</v>
      </c>
      <c r="AU586" s="244" t="s">
        <v>82</v>
      </c>
      <c r="AV586" s="13" t="s">
        <v>82</v>
      </c>
      <c r="AW586" s="13" t="s">
        <v>33</v>
      </c>
      <c r="AX586" s="13" t="s">
        <v>72</v>
      </c>
      <c r="AY586" s="244" t="s">
        <v>180</v>
      </c>
    </row>
    <row r="587" s="16" customFormat="1">
      <c r="A587" s="16"/>
      <c r="B587" s="266"/>
      <c r="C587" s="267"/>
      <c r="D587" s="235" t="s">
        <v>191</v>
      </c>
      <c r="E587" s="268" t="s">
        <v>19</v>
      </c>
      <c r="F587" s="269" t="s">
        <v>436</v>
      </c>
      <c r="G587" s="267"/>
      <c r="H587" s="270">
        <v>42.037000000000006</v>
      </c>
      <c r="I587" s="271"/>
      <c r="J587" s="267"/>
      <c r="K587" s="267"/>
      <c r="L587" s="272"/>
      <c r="M587" s="273"/>
      <c r="N587" s="274"/>
      <c r="O587" s="274"/>
      <c r="P587" s="274"/>
      <c r="Q587" s="274"/>
      <c r="R587" s="274"/>
      <c r="S587" s="274"/>
      <c r="T587" s="275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6" t="s">
        <v>191</v>
      </c>
      <c r="AU587" s="276" t="s">
        <v>82</v>
      </c>
      <c r="AV587" s="16" t="s">
        <v>100</v>
      </c>
      <c r="AW587" s="16" t="s">
        <v>33</v>
      </c>
      <c r="AX587" s="16" t="s">
        <v>72</v>
      </c>
      <c r="AY587" s="276" t="s">
        <v>180</v>
      </c>
    </row>
    <row r="588" s="15" customFormat="1">
      <c r="A588" s="15"/>
      <c r="B588" s="255"/>
      <c r="C588" s="256"/>
      <c r="D588" s="235" t="s">
        <v>191</v>
      </c>
      <c r="E588" s="257" t="s">
        <v>19</v>
      </c>
      <c r="F588" s="258" t="s">
        <v>327</v>
      </c>
      <c r="G588" s="256"/>
      <c r="H588" s="259">
        <v>85.188000000000002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5" t="s">
        <v>191</v>
      </c>
      <c r="AU588" s="265" t="s">
        <v>82</v>
      </c>
      <c r="AV588" s="15" t="s">
        <v>187</v>
      </c>
      <c r="AW588" s="15" t="s">
        <v>33</v>
      </c>
      <c r="AX588" s="15" t="s">
        <v>80</v>
      </c>
      <c r="AY588" s="265" t="s">
        <v>180</v>
      </c>
    </row>
    <row r="589" s="2" customFormat="1" ht="16.5" customHeight="1">
      <c r="A589" s="40"/>
      <c r="B589" s="41"/>
      <c r="C589" s="215" t="s">
        <v>1003</v>
      </c>
      <c r="D589" s="215" t="s">
        <v>182</v>
      </c>
      <c r="E589" s="216" t="s">
        <v>1004</v>
      </c>
      <c r="F589" s="217" t="s">
        <v>1005</v>
      </c>
      <c r="G589" s="218" t="s">
        <v>185</v>
      </c>
      <c r="H589" s="219">
        <v>72.668999999999997</v>
      </c>
      <c r="I589" s="220"/>
      <c r="J589" s="221">
        <f>ROUND(I589*H589,2)</f>
        <v>0</v>
      </c>
      <c r="K589" s="217" t="s">
        <v>186</v>
      </c>
      <c r="L589" s="46"/>
      <c r="M589" s="222" t="s">
        <v>19</v>
      </c>
      <c r="N589" s="223" t="s">
        <v>43</v>
      </c>
      <c r="O589" s="86"/>
      <c r="P589" s="224">
        <f>O589*H589</f>
        <v>0</v>
      </c>
      <c r="Q589" s="224">
        <v>0.0026900000000000001</v>
      </c>
      <c r="R589" s="224">
        <f>Q589*H589</f>
        <v>0.19547961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187</v>
      </c>
      <c r="AT589" s="226" t="s">
        <v>182</v>
      </c>
      <c r="AU589" s="226" t="s">
        <v>82</v>
      </c>
      <c r="AY589" s="19" t="s">
        <v>180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187</v>
      </c>
      <c r="BM589" s="226" t="s">
        <v>1006</v>
      </c>
    </row>
    <row r="590" s="2" customFormat="1">
      <c r="A590" s="40"/>
      <c r="B590" s="41"/>
      <c r="C590" s="42"/>
      <c r="D590" s="228" t="s">
        <v>189</v>
      </c>
      <c r="E590" s="42"/>
      <c r="F590" s="229" t="s">
        <v>1007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189</v>
      </c>
      <c r="AU590" s="19" t="s">
        <v>82</v>
      </c>
    </row>
    <row r="591" s="14" customFormat="1">
      <c r="A591" s="14"/>
      <c r="B591" s="245"/>
      <c r="C591" s="246"/>
      <c r="D591" s="235" t="s">
        <v>191</v>
      </c>
      <c r="E591" s="247" t="s">
        <v>19</v>
      </c>
      <c r="F591" s="248" t="s">
        <v>1008</v>
      </c>
      <c r="G591" s="246"/>
      <c r="H591" s="247" t="s">
        <v>19</v>
      </c>
      <c r="I591" s="249"/>
      <c r="J591" s="246"/>
      <c r="K591" s="246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191</v>
      </c>
      <c r="AU591" s="254" t="s">
        <v>82</v>
      </c>
      <c r="AV591" s="14" t="s">
        <v>80</v>
      </c>
      <c r="AW591" s="14" t="s">
        <v>33</v>
      </c>
      <c r="AX591" s="14" t="s">
        <v>72</v>
      </c>
      <c r="AY591" s="254" t="s">
        <v>180</v>
      </c>
    </row>
    <row r="592" s="14" customFormat="1">
      <c r="A592" s="14"/>
      <c r="B592" s="245"/>
      <c r="C592" s="246"/>
      <c r="D592" s="235" t="s">
        <v>191</v>
      </c>
      <c r="E592" s="247" t="s">
        <v>19</v>
      </c>
      <c r="F592" s="248" t="s">
        <v>1009</v>
      </c>
      <c r="G592" s="246"/>
      <c r="H592" s="247" t="s">
        <v>19</v>
      </c>
      <c r="I592" s="249"/>
      <c r="J592" s="246"/>
      <c r="K592" s="246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191</v>
      </c>
      <c r="AU592" s="254" t="s">
        <v>82</v>
      </c>
      <c r="AV592" s="14" t="s">
        <v>80</v>
      </c>
      <c r="AW592" s="14" t="s">
        <v>33</v>
      </c>
      <c r="AX592" s="14" t="s">
        <v>72</v>
      </c>
      <c r="AY592" s="254" t="s">
        <v>180</v>
      </c>
    </row>
    <row r="593" s="13" customFormat="1">
      <c r="A593" s="13"/>
      <c r="B593" s="233"/>
      <c r="C593" s="234"/>
      <c r="D593" s="235" t="s">
        <v>191</v>
      </c>
      <c r="E593" s="236" t="s">
        <v>19</v>
      </c>
      <c r="F593" s="237" t="s">
        <v>1010</v>
      </c>
      <c r="G593" s="234"/>
      <c r="H593" s="238">
        <v>7.3499999999999996</v>
      </c>
      <c r="I593" s="239"/>
      <c r="J593" s="234"/>
      <c r="K593" s="234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191</v>
      </c>
      <c r="AU593" s="244" t="s">
        <v>82</v>
      </c>
      <c r="AV593" s="13" t="s">
        <v>82</v>
      </c>
      <c r="AW593" s="13" t="s">
        <v>33</v>
      </c>
      <c r="AX593" s="13" t="s">
        <v>72</v>
      </c>
      <c r="AY593" s="244" t="s">
        <v>180</v>
      </c>
    </row>
    <row r="594" s="13" customFormat="1">
      <c r="A594" s="13"/>
      <c r="B594" s="233"/>
      <c r="C594" s="234"/>
      <c r="D594" s="235" t="s">
        <v>191</v>
      </c>
      <c r="E594" s="236" t="s">
        <v>19</v>
      </c>
      <c r="F594" s="237" t="s">
        <v>1011</v>
      </c>
      <c r="G594" s="234"/>
      <c r="H594" s="238">
        <v>4.4850000000000003</v>
      </c>
      <c r="I594" s="239"/>
      <c r="J594" s="234"/>
      <c r="K594" s="234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191</v>
      </c>
      <c r="AU594" s="244" t="s">
        <v>82</v>
      </c>
      <c r="AV594" s="13" t="s">
        <v>82</v>
      </c>
      <c r="AW594" s="13" t="s">
        <v>33</v>
      </c>
      <c r="AX594" s="13" t="s">
        <v>72</v>
      </c>
      <c r="AY594" s="244" t="s">
        <v>180</v>
      </c>
    </row>
    <row r="595" s="13" customFormat="1">
      <c r="A595" s="13"/>
      <c r="B595" s="233"/>
      <c r="C595" s="234"/>
      <c r="D595" s="235" t="s">
        <v>191</v>
      </c>
      <c r="E595" s="236" t="s">
        <v>19</v>
      </c>
      <c r="F595" s="237" t="s">
        <v>1012</v>
      </c>
      <c r="G595" s="234"/>
      <c r="H595" s="238">
        <v>6.2999999999999998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191</v>
      </c>
      <c r="AU595" s="244" t="s">
        <v>82</v>
      </c>
      <c r="AV595" s="13" t="s">
        <v>82</v>
      </c>
      <c r="AW595" s="13" t="s">
        <v>33</v>
      </c>
      <c r="AX595" s="13" t="s">
        <v>72</v>
      </c>
      <c r="AY595" s="244" t="s">
        <v>180</v>
      </c>
    </row>
    <row r="596" s="13" customFormat="1">
      <c r="A596" s="13"/>
      <c r="B596" s="233"/>
      <c r="C596" s="234"/>
      <c r="D596" s="235" t="s">
        <v>191</v>
      </c>
      <c r="E596" s="236" t="s">
        <v>19</v>
      </c>
      <c r="F596" s="237" t="s">
        <v>1013</v>
      </c>
      <c r="G596" s="234"/>
      <c r="H596" s="238">
        <v>4.4029999999999996</v>
      </c>
      <c r="I596" s="239"/>
      <c r="J596" s="234"/>
      <c r="K596" s="234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191</v>
      </c>
      <c r="AU596" s="244" t="s">
        <v>82</v>
      </c>
      <c r="AV596" s="13" t="s">
        <v>82</v>
      </c>
      <c r="AW596" s="13" t="s">
        <v>33</v>
      </c>
      <c r="AX596" s="13" t="s">
        <v>72</v>
      </c>
      <c r="AY596" s="244" t="s">
        <v>180</v>
      </c>
    </row>
    <row r="597" s="14" customFormat="1">
      <c r="A597" s="14"/>
      <c r="B597" s="245"/>
      <c r="C597" s="246"/>
      <c r="D597" s="235" t="s">
        <v>191</v>
      </c>
      <c r="E597" s="247" t="s">
        <v>19</v>
      </c>
      <c r="F597" s="248" t="s">
        <v>1014</v>
      </c>
      <c r="G597" s="246"/>
      <c r="H597" s="247" t="s">
        <v>19</v>
      </c>
      <c r="I597" s="249"/>
      <c r="J597" s="246"/>
      <c r="K597" s="246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191</v>
      </c>
      <c r="AU597" s="254" t="s">
        <v>82</v>
      </c>
      <c r="AV597" s="14" t="s">
        <v>80</v>
      </c>
      <c r="AW597" s="14" t="s">
        <v>33</v>
      </c>
      <c r="AX597" s="14" t="s">
        <v>72</v>
      </c>
      <c r="AY597" s="254" t="s">
        <v>180</v>
      </c>
    </row>
    <row r="598" s="13" customFormat="1">
      <c r="A598" s="13"/>
      <c r="B598" s="233"/>
      <c r="C598" s="234"/>
      <c r="D598" s="235" t="s">
        <v>191</v>
      </c>
      <c r="E598" s="236" t="s">
        <v>19</v>
      </c>
      <c r="F598" s="237" t="s">
        <v>1015</v>
      </c>
      <c r="G598" s="234"/>
      <c r="H598" s="238">
        <v>1.8839999999999999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191</v>
      </c>
      <c r="AU598" s="244" t="s">
        <v>82</v>
      </c>
      <c r="AV598" s="13" t="s">
        <v>82</v>
      </c>
      <c r="AW598" s="13" t="s">
        <v>33</v>
      </c>
      <c r="AX598" s="13" t="s">
        <v>72</v>
      </c>
      <c r="AY598" s="244" t="s">
        <v>180</v>
      </c>
    </row>
    <row r="599" s="13" customFormat="1">
      <c r="A599" s="13"/>
      <c r="B599" s="233"/>
      <c r="C599" s="234"/>
      <c r="D599" s="235" t="s">
        <v>191</v>
      </c>
      <c r="E599" s="236" t="s">
        <v>19</v>
      </c>
      <c r="F599" s="237" t="s">
        <v>1016</v>
      </c>
      <c r="G599" s="234"/>
      <c r="H599" s="238">
        <v>9.5999999999999996</v>
      </c>
      <c r="I599" s="239"/>
      <c r="J599" s="234"/>
      <c r="K599" s="234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191</v>
      </c>
      <c r="AU599" s="244" t="s">
        <v>82</v>
      </c>
      <c r="AV599" s="13" t="s">
        <v>82</v>
      </c>
      <c r="AW599" s="13" t="s">
        <v>33</v>
      </c>
      <c r="AX599" s="13" t="s">
        <v>72</v>
      </c>
      <c r="AY599" s="244" t="s">
        <v>180</v>
      </c>
    </row>
    <row r="600" s="14" customFormat="1">
      <c r="A600" s="14"/>
      <c r="B600" s="245"/>
      <c r="C600" s="246"/>
      <c r="D600" s="235" t="s">
        <v>191</v>
      </c>
      <c r="E600" s="247" t="s">
        <v>19</v>
      </c>
      <c r="F600" s="248" t="s">
        <v>1017</v>
      </c>
      <c r="G600" s="246"/>
      <c r="H600" s="247" t="s">
        <v>19</v>
      </c>
      <c r="I600" s="249"/>
      <c r="J600" s="246"/>
      <c r="K600" s="246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191</v>
      </c>
      <c r="AU600" s="254" t="s">
        <v>82</v>
      </c>
      <c r="AV600" s="14" t="s">
        <v>80</v>
      </c>
      <c r="AW600" s="14" t="s">
        <v>33</v>
      </c>
      <c r="AX600" s="14" t="s">
        <v>72</v>
      </c>
      <c r="AY600" s="254" t="s">
        <v>180</v>
      </c>
    </row>
    <row r="601" s="13" customFormat="1">
      <c r="A601" s="13"/>
      <c r="B601" s="233"/>
      <c r="C601" s="234"/>
      <c r="D601" s="235" t="s">
        <v>191</v>
      </c>
      <c r="E601" s="236" t="s">
        <v>19</v>
      </c>
      <c r="F601" s="237" t="s">
        <v>1018</v>
      </c>
      <c r="G601" s="234"/>
      <c r="H601" s="238">
        <v>19.077000000000002</v>
      </c>
      <c r="I601" s="239"/>
      <c r="J601" s="234"/>
      <c r="K601" s="234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191</v>
      </c>
      <c r="AU601" s="244" t="s">
        <v>82</v>
      </c>
      <c r="AV601" s="13" t="s">
        <v>82</v>
      </c>
      <c r="AW601" s="13" t="s">
        <v>33</v>
      </c>
      <c r="AX601" s="13" t="s">
        <v>72</v>
      </c>
      <c r="AY601" s="244" t="s">
        <v>180</v>
      </c>
    </row>
    <row r="602" s="13" customFormat="1">
      <c r="A602" s="13"/>
      <c r="B602" s="233"/>
      <c r="C602" s="234"/>
      <c r="D602" s="235" t="s">
        <v>191</v>
      </c>
      <c r="E602" s="236" t="s">
        <v>19</v>
      </c>
      <c r="F602" s="237" t="s">
        <v>1019</v>
      </c>
      <c r="G602" s="234"/>
      <c r="H602" s="238">
        <v>14.382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191</v>
      </c>
      <c r="AU602" s="244" t="s">
        <v>82</v>
      </c>
      <c r="AV602" s="13" t="s">
        <v>82</v>
      </c>
      <c r="AW602" s="13" t="s">
        <v>33</v>
      </c>
      <c r="AX602" s="13" t="s">
        <v>72</v>
      </c>
      <c r="AY602" s="244" t="s">
        <v>180</v>
      </c>
    </row>
    <row r="603" s="14" customFormat="1">
      <c r="A603" s="14"/>
      <c r="B603" s="245"/>
      <c r="C603" s="246"/>
      <c r="D603" s="235" t="s">
        <v>191</v>
      </c>
      <c r="E603" s="247" t="s">
        <v>19</v>
      </c>
      <c r="F603" s="248" t="s">
        <v>1020</v>
      </c>
      <c r="G603" s="246"/>
      <c r="H603" s="247" t="s">
        <v>19</v>
      </c>
      <c r="I603" s="249"/>
      <c r="J603" s="246"/>
      <c r="K603" s="246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191</v>
      </c>
      <c r="AU603" s="254" t="s">
        <v>82</v>
      </c>
      <c r="AV603" s="14" t="s">
        <v>80</v>
      </c>
      <c r="AW603" s="14" t="s">
        <v>33</v>
      </c>
      <c r="AX603" s="14" t="s">
        <v>72</v>
      </c>
      <c r="AY603" s="254" t="s">
        <v>180</v>
      </c>
    </row>
    <row r="604" s="13" customFormat="1">
      <c r="A604" s="13"/>
      <c r="B604" s="233"/>
      <c r="C604" s="234"/>
      <c r="D604" s="235" t="s">
        <v>191</v>
      </c>
      <c r="E604" s="236" t="s">
        <v>19</v>
      </c>
      <c r="F604" s="237" t="s">
        <v>1021</v>
      </c>
      <c r="G604" s="234"/>
      <c r="H604" s="238">
        <v>-8.4000000000000004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191</v>
      </c>
      <c r="AU604" s="244" t="s">
        <v>82</v>
      </c>
      <c r="AV604" s="13" t="s">
        <v>82</v>
      </c>
      <c r="AW604" s="13" t="s">
        <v>33</v>
      </c>
      <c r="AX604" s="13" t="s">
        <v>72</v>
      </c>
      <c r="AY604" s="244" t="s">
        <v>180</v>
      </c>
    </row>
    <row r="605" s="16" customFormat="1">
      <c r="A605" s="16"/>
      <c r="B605" s="266"/>
      <c r="C605" s="267"/>
      <c r="D605" s="235" t="s">
        <v>191</v>
      </c>
      <c r="E605" s="268" t="s">
        <v>19</v>
      </c>
      <c r="F605" s="269" t="s">
        <v>436</v>
      </c>
      <c r="G605" s="267"/>
      <c r="H605" s="270">
        <v>59.08100000000001</v>
      </c>
      <c r="I605" s="271"/>
      <c r="J605" s="267"/>
      <c r="K605" s="267"/>
      <c r="L605" s="272"/>
      <c r="M605" s="273"/>
      <c r="N605" s="274"/>
      <c r="O605" s="274"/>
      <c r="P605" s="274"/>
      <c r="Q605" s="274"/>
      <c r="R605" s="274"/>
      <c r="S605" s="274"/>
      <c r="T605" s="275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76" t="s">
        <v>191</v>
      </c>
      <c r="AU605" s="276" t="s">
        <v>82</v>
      </c>
      <c r="AV605" s="16" t="s">
        <v>100</v>
      </c>
      <c r="AW605" s="16" t="s">
        <v>33</v>
      </c>
      <c r="AX605" s="16" t="s">
        <v>72</v>
      </c>
      <c r="AY605" s="276" t="s">
        <v>180</v>
      </c>
    </row>
    <row r="606" s="14" customFormat="1">
      <c r="A606" s="14"/>
      <c r="B606" s="245"/>
      <c r="C606" s="246"/>
      <c r="D606" s="235" t="s">
        <v>191</v>
      </c>
      <c r="E606" s="247" t="s">
        <v>19</v>
      </c>
      <c r="F606" s="248" t="s">
        <v>1022</v>
      </c>
      <c r="G606" s="246"/>
      <c r="H606" s="247" t="s">
        <v>19</v>
      </c>
      <c r="I606" s="249"/>
      <c r="J606" s="246"/>
      <c r="K606" s="246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191</v>
      </c>
      <c r="AU606" s="254" t="s">
        <v>82</v>
      </c>
      <c r="AV606" s="14" t="s">
        <v>80</v>
      </c>
      <c r="AW606" s="14" t="s">
        <v>33</v>
      </c>
      <c r="AX606" s="14" t="s">
        <v>72</v>
      </c>
      <c r="AY606" s="254" t="s">
        <v>180</v>
      </c>
    </row>
    <row r="607" s="14" customFormat="1">
      <c r="A607" s="14"/>
      <c r="B607" s="245"/>
      <c r="C607" s="246"/>
      <c r="D607" s="235" t="s">
        <v>191</v>
      </c>
      <c r="E607" s="247" t="s">
        <v>19</v>
      </c>
      <c r="F607" s="248" t="s">
        <v>1023</v>
      </c>
      <c r="G607" s="246"/>
      <c r="H607" s="247" t="s">
        <v>19</v>
      </c>
      <c r="I607" s="249"/>
      <c r="J607" s="246"/>
      <c r="K607" s="246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191</v>
      </c>
      <c r="AU607" s="254" t="s">
        <v>82</v>
      </c>
      <c r="AV607" s="14" t="s">
        <v>80</v>
      </c>
      <c r="AW607" s="14" t="s">
        <v>33</v>
      </c>
      <c r="AX607" s="14" t="s">
        <v>72</v>
      </c>
      <c r="AY607" s="254" t="s">
        <v>180</v>
      </c>
    </row>
    <row r="608" s="13" customFormat="1">
      <c r="A608" s="13"/>
      <c r="B608" s="233"/>
      <c r="C608" s="234"/>
      <c r="D608" s="235" t="s">
        <v>191</v>
      </c>
      <c r="E608" s="236" t="s">
        <v>19</v>
      </c>
      <c r="F608" s="237" t="s">
        <v>1024</v>
      </c>
      <c r="G608" s="234"/>
      <c r="H608" s="238">
        <v>3.2280000000000002</v>
      </c>
      <c r="I608" s="239"/>
      <c r="J608" s="234"/>
      <c r="K608" s="234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191</v>
      </c>
      <c r="AU608" s="244" t="s">
        <v>82</v>
      </c>
      <c r="AV608" s="13" t="s">
        <v>82</v>
      </c>
      <c r="AW608" s="13" t="s">
        <v>33</v>
      </c>
      <c r="AX608" s="13" t="s">
        <v>72</v>
      </c>
      <c r="AY608" s="244" t="s">
        <v>180</v>
      </c>
    </row>
    <row r="609" s="13" customFormat="1">
      <c r="A609" s="13"/>
      <c r="B609" s="233"/>
      <c r="C609" s="234"/>
      <c r="D609" s="235" t="s">
        <v>191</v>
      </c>
      <c r="E609" s="236" t="s">
        <v>19</v>
      </c>
      <c r="F609" s="237" t="s">
        <v>1025</v>
      </c>
      <c r="G609" s="234"/>
      <c r="H609" s="238">
        <v>6.0209999999999999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191</v>
      </c>
      <c r="AU609" s="244" t="s">
        <v>82</v>
      </c>
      <c r="AV609" s="13" t="s">
        <v>82</v>
      </c>
      <c r="AW609" s="13" t="s">
        <v>33</v>
      </c>
      <c r="AX609" s="13" t="s">
        <v>72</v>
      </c>
      <c r="AY609" s="244" t="s">
        <v>180</v>
      </c>
    </row>
    <row r="610" s="13" customFormat="1">
      <c r="A610" s="13"/>
      <c r="B610" s="233"/>
      <c r="C610" s="234"/>
      <c r="D610" s="235" t="s">
        <v>191</v>
      </c>
      <c r="E610" s="236" t="s">
        <v>19</v>
      </c>
      <c r="F610" s="237" t="s">
        <v>1026</v>
      </c>
      <c r="G610" s="234"/>
      <c r="H610" s="238">
        <v>4.3390000000000004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191</v>
      </c>
      <c r="AU610" s="244" t="s">
        <v>82</v>
      </c>
      <c r="AV610" s="13" t="s">
        <v>82</v>
      </c>
      <c r="AW610" s="13" t="s">
        <v>33</v>
      </c>
      <c r="AX610" s="13" t="s">
        <v>72</v>
      </c>
      <c r="AY610" s="244" t="s">
        <v>180</v>
      </c>
    </row>
    <row r="611" s="16" customFormat="1">
      <c r="A611" s="16"/>
      <c r="B611" s="266"/>
      <c r="C611" s="267"/>
      <c r="D611" s="235" t="s">
        <v>191</v>
      </c>
      <c r="E611" s="268" t="s">
        <v>19</v>
      </c>
      <c r="F611" s="269" t="s">
        <v>436</v>
      </c>
      <c r="G611" s="267"/>
      <c r="H611" s="270">
        <v>13.588000000000001</v>
      </c>
      <c r="I611" s="271"/>
      <c r="J611" s="267"/>
      <c r="K611" s="267"/>
      <c r="L611" s="272"/>
      <c r="M611" s="273"/>
      <c r="N611" s="274"/>
      <c r="O611" s="274"/>
      <c r="P611" s="274"/>
      <c r="Q611" s="274"/>
      <c r="R611" s="274"/>
      <c r="S611" s="274"/>
      <c r="T611" s="275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76" t="s">
        <v>191</v>
      </c>
      <c r="AU611" s="276" t="s">
        <v>82</v>
      </c>
      <c r="AV611" s="16" t="s">
        <v>100</v>
      </c>
      <c r="AW611" s="16" t="s">
        <v>33</v>
      </c>
      <c r="AX611" s="16" t="s">
        <v>72</v>
      </c>
      <c r="AY611" s="276" t="s">
        <v>180</v>
      </c>
    </row>
    <row r="612" s="15" customFormat="1">
      <c r="A612" s="15"/>
      <c r="B612" s="255"/>
      <c r="C612" s="256"/>
      <c r="D612" s="235" t="s">
        <v>191</v>
      </c>
      <c r="E612" s="257" t="s">
        <v>19</v>
      </c>
      <c r="F612" s="258" t="s">
        <v>327</v>
      </c>
      <c r="G612" s="256"/>
      <c r="H612" s="259">
        <v>72.669000000000011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191</v>
      </c>
      <c r="AU612" s="265" t="s">
        <v>82</v>
      </c>
      <c r="AV612" s="15" t="s">
        <v>187</v>
      </c>
      <c r="AW612" s="15" t="s">
        <v>33</v>
      </c>
      <c r="AX612" s="15" t="s">
        <v>80</v>
      </c>
      <c r="AY612" s="265" t="s">
        <v>180</v>
      </c>
    </row>
    <row r="613" s="2" customFormat="1" ht="16.5" customHeight="1">
      <c r="A613" s="40"/>
      <c r="B613" s="41"/>
      <c r="C613" s="215" t="s">
        <v>541</v>
      </c>
      <c r="D613" s="215" t="s">
        <v>182</v>
      </c>
      <c r="E613" s="216" t="s">
        <v>1027</v>
      </c>
      <c r="F613" s="217" t="s">
        <v>1028</v>
      </c>
      <c r="G613" s="218" t="s">
        <v>185</v>
      </c>
      <c r="H613" s="219">
        <v>72.668999999999997</v>
      </c>
      <c r="I613" s="220"/>
      <c r="J613" s="221">
        <f>ROUND(I613*H613,2)</f>
        <v>0</v>
      </c>
      <c r="K613" s="217" t="s">
        <v>186</v>
      </c>
      <c r="L613" s="46"/>
      <c r="M613" s="222" t="s">
        <v>19</v>
      </c>
      <c r="N613" s="223" t="s">
        <v>43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187</v>
      </c>
      <c r="AT613" s="226" t="s">
        <v>182</v>
      </c>
      <c r="AU613" s="226" t="s">
        <v>82</v>
      </c>
      <c r="AY613" s="19" t="s">
        <v>180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187</v>
      </c>
      <c r="BM613" s="226" t="s">
        <v>1029</v>
      </c>
    </row>
    <row r="614" s="2" customFormat="1">
      <c r="A614" s="40"/>
      <c r="B614" s="41"/>
      <c r="C614" s="42"/>
      <c r="D614" s="228" t="s">
        <v>189</v>
      </c>
      <c r="E614" s="42"/>
      <c r="F614" s="229" t="s">
        <v>1030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189</v>
      </c>
      <c r="AU614" s="19" t="s">
        <v>82</v>
      </c>
    </row>
    <row r="615" s="2" customFormat="1" ht="16.5" customHeight="1">
      <c r="A615" s="40"/>
      <c r="B615" s="41"/>
      <c r="C615" s="215" t="s">
        <v>533</v>
      </c>
      <c r="D615" s="215" t="s">
        <v>182</v>
      </c>
      <c r="E615" s="216" t="s">
        <v>1031</v>
      </c>
      <c r="F615" s="217" t="s">
        <v>1032</v>
      </c>
      <c r="G615" s="218" t="s">
        <v>185</v>
      </c>
      <c r="H615" s="219">
        <v>8.4000000000000004</v>
      </c>
      <c r="I615" s="220"/>
      <c r="J615" s="221">
        <f>ROUND(I615*H615,2)</f>
        <v>0</v>
      </c>
      <c r="K615" s="217" t="s">
        <v>186</v>
      </c>
      <c r="L615" s="46"/>
      <c r="M615" s="222" t="s">
        <v>19</v>
      </c>
      <c r="N615" s="223" t="s">
        <v>43</v>
      </c>
      <c r="O615" s="86"/>
      <c r="P615" s="224">
        <f>O615*H615</f>
        <v>0</v>
      </c>
      <c r="Q615" s="224">
        <v>0.0041900000000000001</v>
      </c>
      <c r="R615" s="224">
        <f>Q615*H615</f>
        <v>0.035196000000000005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187</v>
      </c>
      <c r="AT615" s="226" t="s">
        <v>182</v>
      </c>
      <c r="AU615" s="226" t="s">
        <v>82</v>
      </c>
      <c r="AY615" s="19" t="s">
        <v>180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80</v>
      </c>
      <c r="BK615" s="227">
        <f>ROUND(I615*H615,2)</f>
        <v>0</v>
      </c>
      <c r="BL615" s="19" t="s">
        <v>187</v>
      </c>
      <c r="BM615" s="226" t="s">
        <v>1033</v>
      </c>
    </row>
    <row r="616" s="2" customFormat="1">
      <c r="A616" s="40"/>
      <c r="B616" s="41"/>
      <c r="C616" s="42"/>
      <c r="D616" s="228" t="s">
        <v>189</v>
      </c>
      <c r="E616" s="42"/>
      <c r="F616" s="229" t="s">
        <v>1034</v>
      </c>
      <c r="G616" s="42"/>
      <c r="H616" s="42"/>
      <c r="I616" s="230"/>
      <c r="J616" s="42"/>
      <c r="K616" s="42"/>
      <c r="L616" s="46"/>
      <c r="M616" s="231"/>
      <c r="N616" s="232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189</v>
      </c>
      <c r="AU616" s="19" t="s">
        <v>82</v>
      </c>
    </row>
    <row r="617" s="14" customFormat="1">
      <c r="A617" s="14"/>
      <c r="B617" s="245"/>
      <c r="C617" s="246"/>
      <c r="D617" s="235" t="s">
        <v>191</v>
      </c>
      <c r="E617" s="247" t="s">
        <v>19</v>
      </c>
      <c r="F617" s="248" t="s">
        <v>1035</v>
      </c>
      <c r="G617" s="246"/>
      <c r="H617" s="247" t="s">
        <v>19</v>
      </c>
      <c r="I617" s="249"/>
      <c r="J617" s="246"/>
      <c r="K617" s="246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191</v>
      </c>
      <c r="AU617" s="254" t="s">
        <v>82</v>
      </c>
      <c r="AV617" s="14" t="s">
        <v>80</v>
      </c>
      <c r="AW617" s="14" t="s">
        <v>33</v>
      </c>
      <c r="AX617" s="14" t="s">
        <v>72</v>
      </c>
      <c r="AY617" s="254" t="s">
        <v>180</v>
      </c>
    </row>
    <row r="618" s="13" customFormat="1">
      <c r="A618" s="13"/>
      <c r="B618" s="233"/>
      <c r="C618" s="234"/>
      <c r="D618" s="235" t="s">
        <v>191</v>
      </c>
      <c r="E618" s="236" t="s">
        <v>19</v>
      </c>
      <c r="F618" s="237" t="s">
        <v>1036</v>
      </c>
      <c r="G618" s="234"/>
      <c r="H618" s="238">
        <v>8.4000000000000004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191</v>
      </c>
      <c r="AU618" s="244" t="s">
        <v>82</v>
      </c>
      <c r="AV618" s="13" t="s">
        <v>82</v>
      </c>
      <c r="AW618" s="13" t="s">
        <v>33</v>
      </c>
      <c r="AX618" s="13" t="s">
        <v>80</v>
      </c>
      <c r="AY618" s="244" t="s">
        <v>180</v>
      </c>
    </row>
    <row r="619" s="2" customFormat="1" ht="16.5" customHeight="1">
      <c r="A619" s="40"/>
      <c r="B619" s="41"/>
      <c r="C619" s="215" t="s">
        <v>1037</v>
      </c>
      <c r="D619" s="215" t="s">
        <v>182</v>
      </c>
      <c r="E619" s="216" t="s">
        <v>1038</v>
      </c>
      <c r="F619" s="217" t="s">
        <v>1039</v>
      </c>
      <c r="G619" s="218" t="s">
        <v>185</v>
      </c>
      <c r="H619" s="219">
        <v>8.4000000000000004</v>
      </c>
      <c r="I619" s="220"/>
      <c r="J619" s="221">
        <f>ROUND(I619*H619,2)</f>
        <v>0</v>
      </c>
      <c r="K619" s="217" t="s">
        <v>186</v>
      </c>
      <c r="L619" s="46"/>
      <c r="M619" s="222" t="s">
        <v>19</v>
      </c>
      <c r="N619" s="223" t="s">
        <v>43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187</v>
      </c>
      <c r="AT619" s="226" t="s">
        <v>182</v>
      </c>
      <c r="AU619" s="226" t="s">
        <v>82</v>
      </c>
      <c r="AY619" s="19" t="s">
        <v>180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187</v>
      </c>
      <c r="BM619" s="226" t="s">
        <v>1040</v>
      </c>
    </row>
    <row r="620" s="2" customFormat="1">
      <c r="A620" s="40"/>
      <c r="B620" s="41"/>
      <c r="C620" s="42"/>
      <c r="D620" s="228" t="s">
        <v>189</v>
      </c>
      <c r="E620" s="42"/>
      <c r="F620" s="229" t="s">
        <v>1041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189</v>
      </c>
      <c r="AU620" s="19" t="s">
        <v>82</v>
      </c>
    </row>
    <row r="621" s="2" customFormat="1" ht="16.5" customHeight="1">
      <c r="A621" s="40"/>
      <c r="B621" s="41"/>
      <c r="C621" s="215" t="s">
        <v>1042</v>
      </c>
      <c r="D621" s="215" t="s">
        <v>182</v>
      </c>
      <c r="E621" s="216" t="s">
        <v>1043</v>
      </c>
      <c r="F621" s="217" t="s">
        <v>1044</v>
      </c>
      <c r="G621" s="218" t="s">
        <v>340</v>
      </c>
      <c r="H621" s="219">
        <v>4.2590000000000003</v>
      </c>
      <c r="I621" s="220"/>
      <c r="J621" s="221">
        <f>ROUND(I621*H621,2)</f>
        <v>0</v>
      </c>
      <c r="K621" s="217" t="s">
        <v>186</v>
      </c>
      <c r="L621" s="46"/>
      <c r="M621" s="222" t="s">
        <v>19</v>
      </c>
      <c r="N621" s="223" t="s">
        <v>43</v>
      </c>
      <c r="O621" s="86"/>
      <c r="P621" s="224">
        <f>O621*H621</f>
        <v>0</v>
      </c>
      <c r="Q621" s="224">
        <v>1.0606199999999999</v>
      </c>
      <c r="R621" s="224">
        <f>Q621*H621</f>
        <v>4.5171805799999998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187</v>
      </c>
      <c r="AT621" s="226" t="s">
        <v>182</v>
      </c>
      <c r="AU621" s="226" t="s">
        <v>82</v>
      </c>
      <c r="AY621" s="19" t="s">
        <v>180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80</v>
      </c>
      <c r="BK621" s="227">
        <f>ROUND(I621*H621,2)</f>
        <v>0</v>
      </c>
      <c r="BL621" s="19" t="s">
        <v>187</v>
      </c>
      <c r="BM621" s="226" t="s">
        <v>1045</v>
      </c>
    </row>
    <row r="622" s="2" customFormat="1">
      <c r="A622" s="40"/>
      <c r="B622" s="41"/>
      <c r="C622" s="42"/>
      <c r="D622" s="228" t="s">
        <v>189</v>
      </c>
      <c r="E622" s="42"/>
      <c r="F622" s="229" t="s">
        <v>1046</v>
      </c>
      <c r="G622" s="42"/>
      <c r="H622" s="42"/>
      <c r="I622" s="230"/>
      <c r="J622" s="42"/>
      <c r="K622" s="42"/>
      <c r="L622" s="46"/>
      <c r="M622" s="231"/>
      <c r="N622" s="232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189</v>
      </c>
      <c r="AU622" s="19" t="s">
        <v>82</v>
      </c>
    </row>
    <row r="623" s="14" customFormat="1">
      <c r="A623" s="14"/>
      <c r="B623" s="245"/>
      <c r="C623" s="246"/>
      <c r="D623" s="235" t="s">
        <v>191</v>
      </c>
      <c r="E623" s="247" t="s">
        <v>19</v>
      </c>
      <c r="F623" s="248" t="s">
        <v>1047</v>
      </c>
      <c r="G623" s="246"/>
      <c r="H623" s="247" t="s">
        <v>19</v>
      </c>
      <c r="I623" s="249"/>
      <c r="J623" s="246"/>
      <c r="K623" s="246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191</v>
      </c>
      <c r="AU623" s="254" t="s">
        <v>82</v>
      </c>
      <c r="AV623" s="14" t="s">
        <v>80</v>
      </c>
      <c r="AW623" s="14" t="s">
        <v>33</v>
      </c>
      <c r="AX623" s="14" t="s">
        <v>72</v>
      </c>
      <c r="AY623" s="254" t="s">
        <v>180</v>
      </c>
    </row>
    <row r="624" s="13" customFormat="1">
      <c r="A624" s="13"/>
      <c r="B624" s="233"/>
      <c r="C624" s="234"/>
      <c r="D624" s="235" t="s">
        <v>191</v>
      </c>
      <c r="E624" s="236" t="s">
        <v>19</v>
      </c>
      <c r="F624" s="237" t="s">
        <v>1048</v>
      </c>
      <c r="G624" s="234"/>
      <c r="H624" s="238">
        <v>4.2590000000000003</v>
      </c>
      <c r="I624" s="239"/>
      <c r="J624" s="234"/>
      <c r="K624" s="234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191</v>
      </c>
      <c r="AU624" s="244" t="s">
        <v>82</v>
      </c>
      <c r="AV624" s="13" t="s">
        <v>82</v>
      </c>
      <c r="AW624" s="13" t="s">
        <v>33</v>
      </c>
      <c r="AX624" s="13" t="s">
        <v>80</v>
      </c>
      <c r="AY624" s="244" t="s">
        <v>180</v>
      </c>
    </row>
    <row r="625" s="2" customFormat="1" ht="16.5" customHeight="1">
      <c r="A625" s="40"/>
      <c r="B625" s="41"/>
      <c r="C625" s="215" t="s">
        <v>1049</v>
      </c>
      <c r="D625" s="215" t="s">
        <v>182</v>
      </c>
      <c r="E625" s="216" t="s">
        <v>1050</v>
      </c>
      <c r="F625" s="217" t="s">
        <v>1051</v>
      </c>
      <c r="G625" s="218" t="s">
        <v>240</v>
      </c>
      <c r="H625" s="219">
        <v>0.062</v>
      </c>
      <c r="I625" s="220"/>
      <c r="J625" s="221">
        <f>ROUND(I625*H625,2)</f>
        <v>0</v>
      </c>
      <c r="K625" s="217" t="s">
        <v>186</v>
      </c>
      <c r="L625" s="46"/>
      <c r="M625" s="222" t="s">
        <v>19</v>
      </c>
      <c r="N625" s="223" t="s">
        <v>43</v>
      </c>
      <c r="O625" s="86"/>
      <c r="P625" s="224">
        <f>O625*H625</f>
        <v>0</v>
      </c>
      <c r="Q625" s="224">
        <v>2.3010199999999998</v>
      </c>
      <c r="R625" s="224">
        <f>Q625*H625</f>
        <v>0.14266324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187</v>
      </c>
      <c r="AT625" s="226" t="s">
        <v>182</v>
      </c>
      <c r="AU625" s="226" t="s">
        <v>82</v>
      </c>
      <c r="AY625" s="19" t="s">
        <v>180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187</v>
      </c>
      <c r="BM625" s="226" t="s">
        <v>1052</v>
      </c>
    </row>
    <row r="626" s="2" customFormat="1">
      <c r="A626" s="40"/>
      <c r="B626" s="41"/>
      <c r="C626" s="42"/>
      <c r="D626" s="228" t="s">
        <v>189</v>
      </c>
      <c r="E626" s="42"/>
      <c r="F626" s="229" t="s">
        <v>1053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189</v>
      </c>
      <c r="AU626" s="19" t="s">
        <v>82</v>
      </c>
    </row>
    <row r="627" s="14" customFormat="1">
      <c r="A627" s="14"/>
      <c r="B627" s="245"/>
      <c r="C627" s="246"/>
      <c r="D627" s="235" t="s">
        <v>191</v>
      </c>
      <c r="E627" s="247" t="s">
        <v>19</v>
      </c>
      <c r="F627" s="248" t="s">
        <v>1054</v>
      </c>
      <c r="G627" s="246"/>
      <c r="H627" s="247" t="s">
        <v>19</v>
      </c>
      <c r="I627" s="249"/>
      <c r="J627" s="246"/>
      <c r="K627" s="246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191</v>
      </c>
      <c r="AU627" s="254" t="s">
        <v>82</v>
      </c>
      <c r="AV627" s="14" t="s">
        <v>80</v>
      </c>
      <c r="AW627" s="14" t="s">
        <v>33</v>
      </c>
      <c r="AX627" s="14" t="s">
        <v>72</v>
      </c>
      <c r="AY627" s="254" t="s">
        <v>180</v>
      </c>
    </row>
    <row r="628" s="13" customFormat="1">
      <c r="A628" s="13"/>
      <c r="B628" s="233"/>
      <c r="C628" s="234"/>
      <c r="D628" s="235" t="s">
        <v>191</v>
      </c>
      <c r="E628" s="236" t="s">
        <v>19</v>
      </c>
      <c r="F628" s="237" t="s">
        <v>1055</v>
      </c>
      <c r="G628" s="234"/>
      <c r="H628" s="238">
        <v>0.014999999999999999</v>
      </c>
      <c r="I628" s="239"/>
      <c r="J628" s="234"/>
      <c r="K628" s="234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191</v>
      </c>
      <c r="AU628" s="244" t="s">
        <v>82</v>
      </c>
      <c r="AV628" s="13" t="s">
        <v>82</v>
      </c>
      <c r="AW628" s="13" t="s">
        <v>33</v>
      </c>
      <c r="AX628" s="13" t="s">
        <v>72</v>
      </c>
      <c r="AY628" s="244" t="s">
        <v>180</v>
      </c>
    </row>
    <row r="629" s="13" customFormat="1">
      <c r="A629" s="13"/>
      <c r="B629" s="233"/>
      <c r="C629" s="234"/>
      <c r="D629" s="235" t="s">
        <v>191</v>
      </c>
      <c r="E629" s="236" t="s">
        <v>19</v>
      </c>
      <c r="F629" s="237" t="s">
        <v>1056</v>
      </c>
      <c r="G629" s="234"/>
      <c r="H629" s="238">
        <v>0.025000000000000001</v>
      </c>
      <c r="I629" s="239"/>
      <c r="J629" s="234"/>
      <c r="K629" s="234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191</v>
      </c>
      <c r="AU629" s="244" t="s">
        <v>82</v>
      </c>
      <c r="AV629" s="13" t="s">
        <v>82</v>
      </c>
      <c r="AW629" s="13" t="s">
        <v>33</v>
      </c>
      <c r="AX629" s="13" t="s">
        <v>72</v>
      </c>
      <c r="AY629" s="244" t="s">
        <v>180</v>
      </c>
    </row>
    <row r="630" s="16" customFormat="1">
      <c r="A630" s="16"/>
      <c r="B630" s="266"/>
      <c r="C630" s="267"/>
      <c r="D630" s="235" t="s">
        <v>191</v>
      </c>
      <c r="E630" s="268" t="s">
        <v>19</v>
      </c>
      <c r="F630" s="269" t="s">
        <v>436</v>
      </c>
      <c r="G630" s="267"/>
      <c r="H630" s="270">
        <v>0.040000000000000001</v>
      </c>
      <c r="I630" s="271"/>
      <c r="J630" s="267"/>
      <c r="K630" s="267"/>
      <c r="L630" s="272"/>
      <c r="M630" s="273"/>
      <c r="N630" s="274"/>
      <c r="O630" s="274"/>
      <c r="P630" s="274"/>
      <c r="Q630" s="274"/>
      <c r="R630" s="274"/>
      <c r="S630" s="274"/>
      <c r="T630" s="275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6" t="s">
        <v>191</v>
      </c>
      <c r="AU630" s="276" t="s">
        <v>82</v>
      </c>
      <c r="AV630" s="16" t="s">
        <v>100</v>
      </c>
      <c r="AW630" s="16" t="s">
        <v>33</v>
      </c>
      <c r="AX630" s="16" t="s">
        <v>72</v>
      </c>
      <c r="AY630" s="276" t="s">
        <v>180</v>
      </c>
    </row>
    <row r="631" s="14" customFormat="1">
      <c r="A631" s="14"/>
      <c r="B631" s="245"/>
      <c r="C631" s="246"/>
      <c r="D631" s="235" t="s">
        <v>191</v>
      </c>
      <c r="E631" s="247" t="s">
        <v>19</v>
      </c>
      <c r="F631" s="248" t="s">
        <v>1057</v>
      </c>
      <c r="G631" s="246"/>
      <c r="H631" s="247" t="s">
        <v>19</v>
      </c>
      <c r="I631" s="249"/>
      <c r="J631" s="246"/>
      <c r="K631" s="246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191</v>
      </c>
      <c r="AU631" s="254" t="s">
        <v>82</v>
      </c>
      <c r="AV631" s="14" t="s">
        <v>80</v>
      </c>
      <c r="AW631" s="14" t="s">
        <v>33</v>
      </c>
      <c r="AX631" s="14" t="s">
        <v>72</v>
      </c>
      <c r="AY631" s="254" t="s">
        <v>180</v>
      </c>
    </row>
    <row r="632" s="13" customFormat="1">
      <c r="A632" s="13"/>
      <c r="B632" s="233"/>
      <c r="C632" s="234"/>
      <c r="D632" s="235" t="s">
        <v>191</v>
      </c>
      <c r="E632" s="236" t="s">
        <v>19</v>
      </c>
      <c r="F632" s="237" t="s">
        <v>1058</v>
      </c>
      <c r="G632" s="234"/>
      <c r="H632" s="238">
        <v>0.021999999999999999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191</v>
      </c>
      <c r="AU632" s="244" t="s">
        <v>82</v>
      </c>
      <c r="AV632" s="13" t="s">
        <v>82</v>
      </c>
      <c r="AW632" s="13" t="s">
        <v>33</v>
      </c>
      <c r="AX632" s="13" t="s">
        <v>72</v>
      </c>
      <c r="AY632" s="244" t="s">
        <v>180</v>
      </c>
    </row>
    <row r="633" s="16" customFormat="1">
      <c r="A633" s="16"/>
      <c r="B633" s="266"/>
      <c r="C633" s="267"/>
      <c r="D633" s="235" t="s">
        <v>191</v>
      </c>
      <c r="E633" s="268" t="s">
        <v>19</v>
      </c>
      <c r="F633" s="269" t="s">
        <v>436</v>
      </c>
      <c r="G633" s="267"/>
      <c r="H633" s="270">
        <v>0.021999999999999999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76" t="s">
        <v>191</v>
      </c>
      <c r="AU633" s="276" t="s">
        <v>82</v>
      </c>
      <c r="AV633" s="16" t="s">
        <v>100</v>
      </c>
      <c r="AW633" s="16" t="s">
        <v>33</v>
      </c>
      <c r="AX633" s="16" t="s">
        <v>72</v>
      </c>
      <c r="AY633" s="276" t="s">
        <v>180</v>
      </c>
    </row>
    <row r="634" s="15" customFormat="1">
      <c r="A634" s="15"/>
      <c r="B634" s="255"/>
      <c r="C634" s="256"/>
      <c r="D634" s="235" t="s">
        <v>191</v>
      </c>
      <c r="E634" s="257" t="s">
        <v>19</v>
      </c>
      <c r="F634" s="258" t="s">
        <v>327</v>
      </c>
      <c r="G634" s="256"/>
      <c r="H634" s="259">
        <v>0.062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191</v>
      </c>
      <c r="AU634" s="265" t="s">
        <v>82</v>
      </c>
      <c r="AV634" s="15" t="s">
        <v>187</v>
      </c>
      <c r="AW634" s="15" t="s">
        <v>33</v>
      </c>
      <c r="AX634" s="15" t="s">
        <v>80</v>
      </c>
      <c r="AY634" s="265" t="s">
        <v>180</v>
      </c>
    </row>
    <row r="635" s="2" customFormat="1" ht="21.75" customHeight="1">
      <c r="A635" s="40"/>
      <c r="B635" s="41"/>
      <c r="C635" s="215" t="s">
        <v>1059</v>
      </c>
      <c r="D635" s="215" t="s">
        <v>182</v>
      </c>
      <c r="E635" s="216" t="s">
        <v>1060</v>
      </c>
      <c r="F635" s="217" t="s">
        <v>1061</v>
      </c>
      <c r="G635" s="218" t="s">
        <v>240</v>
      </c>
      <c r="H635" s="219">
        <v>0.747</v>
      </c>
      <c r="I635" s="220"/>
      <c r="J635" s="221">
        <f>ROUND(I635*H635,2)</f>
        <v>0</v>
      </c>
      <c r="K635" s="217" t="s">
        <v>186</v>
      </c>
      <c r="L635" s="46"/>
      <c r="M635" s="222" t="s">
        <v>19</v>
      </c>
      <c r="N635" s="223" t="s">
        <v>43</v>
      </c>
      <c r="O635" s="86"/>
      <c r="P635" s="224">
        <f>O635*H635</f>
        <v>0</v>
      </c>
      <c r="Q635" s="224">
        <v>2.5018699999999998</v>
      </c>
      <c r="R635" s="224">
        <f>Q635*H635</f>
        <v>1.8688968899999998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187</v>
      </c>
      <c r="AT635" s="226" t="s">
        <v>182</v>
      </c>
      <c r="AU635" s="226" t="s">
        <v>82</v>
      </c>
      <c r="AY635" s="19" t="s">
        <v>180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187</v>
      </c>
      <c r="BM635" s="226" t="s">
        <v>1062</v>
      </c>
    </row>
    <row r="636" s="2" customFormat="1">
      <c r="A636" s="40"/>
      <c r="B636" s="41"/>
      <c r="C636" s="42"/>
      <c r="D636" s="228" t="s">
        <v>189</v>
      </c>
      <c r="E636" s="42"/>
      <c r="F636" s="229" t="s">
        <v>1063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189</v>
      </c>
      <c r="AU636" s="19" t="s">
        <v>82</v>
      </c>
    </row>
    <row r="637" s="14" customFormat="1">
      <c r="A637" s="14"/>
      <c r="B637" s="245"/>
      <c r="C637" s="246"/>
      <c r="D637" s="235" t="s">
        <v>191</v>
      </c>
      <c r="E637" s="247" t="s">
        <v>19</v>
      </c>
      <c r="F637" s="248" t="s">
        <v>1064</v>
      </c>
      <c r="G637" s="246"/>
      <c r="H637" s="247" t="s">
        <v>19</v>
      </c>
      <c r="I637" s="249"/>
      <c r="J637" s="246"/>
      <c r="K637" s="246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191</v>
      </c>
      <c r="AU637" s="254" t="s">
        <v>82</v>
      </c>
      <c r="AV637" s="14" t="s">
        <v>80</v>
      </c>
      <c r="AW637" s="14" t="s">
        <v>33</v>
      </c>
      <c r="AX637" s="14" t="s">
        <v>72</v>
      </c>
      <c r="AY637" s="254" t="s">
        <v>180</v>
      </c>
    </row>
    <row r="638" s="13" customFormat="1">
      <c r="A638" s="13"/>
      <c r="B638" s="233"/>
      <c r="C638" s="234"/>
      <c r="D638" s="235" t="s">
        <v>191</v>
      </c>
      <c r="E638" s="236" t="s">
        <v>19</v>
      </c>
      <c r="F638" s="237" t="s">
        <v>1065</v>
      </c>
      <c r="G638" s="234"/>
      <c r="H638" s="238">
        <v>0.13700000000000001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191</v>
      </c>
      <c r="AU638" s="244" t="s">
        <v>82</v>
      </c>
      <c r="AV638" s="13" t="s">
        <v>82</v>
      </c>
      <c r="AW638" s="13" t="s">
        <v>33</v>
      </c>
      <c r="AX638" s="13" t="s">
        <v>72</v>
      </c>
      <c r="AY638" s="244" t="s">
        <v>180</v>
      </c>
    </row>
    <row r="639" s="13" customFormat="1">
      <c r="A639" s="13"/>
      <c r="B639" s="233"/>
      <c r="C639" s="234"/>
      <c r="D639" s="235" t="s">
        <v>191</v>
      </c>
      <c r="E639" s="236" t="s">
        <v>19</v>
      </c>
      <c r="F639" s="237" t="s">
        <v>1066</v>
      </c>
      <c r="G639" s="234"/>
      <c r="H639" s="238">
        <v>0.35399999999999998</v>
      </c>
      <c r="I639" s="239"/>
      <c r="J639" s="234"/>
      <c r="K639" s="234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191</v>
      </c>
      <c r="AU639" s="244" t="s">
        <v>82</v>
      </c>
      <c r="AV639" s="13" t="s">
        <v>82</v>
      </c>
      <c r="AW639" s="13" t="s">
        <v>33</v>
      </c>
      <c r="AX639" s="13" t="s">
        <v>72</v>
      </c>
      <c r="AY639" s="244" t="s">
        <v>180</v>
      </c>
    </row>
    <row r="640" s="16" customFormat="1">
      <c r="A640" s="16"/>
      <c r="B640" s="266"/>
      <c r="C640" s="267"/>
      <c r="D640" s="235" t="s">
        <v>191</v>
      </c>
      <c r="E640" s="268" t="s">
        <v>19</v>
      </c>
      <c r="F640" s="269" t="s">
        <v>436</v>
      </c>
      <c r="G640" s="267"/>
      <c r="H640" s="270">
        <v>0.49099999999999999</v>
      </c>
      <c r="I640" s="271"/>
      <c r="J640" s="267"/>
      <c r="K640" s="267"/>
      <c r="L640" s="272"/>
      <c r="M640" s="273"/>
      <c r="N640" s="274"/>
      <c r="O640" s="274"/>
      <c r="P640" s="274"/>
      <c r="Q640" s="274"/>
      <c r="R640" s="274"/>
      <c r="S640" s="274"/>
      <c r="T640" s="275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76" t="s">
        <v>191</v>
      </c>
      <c r="AU640" s="276" t="s">
        <v>82</v>
      </c>
      <c r="AV640" s="16" t="s">
        <v>100</v>
      </c>
      <c r="AW640" s="16" t="s">
        <v>33</v>
      </c>
      <c r="AX640" s="16" t="s">
        <v>72</v>
      </c>
      <c r="AY640" s="276" t="s">
        <v>180</v>
      </c>
    </row>
    <row r="641" s="14" customFormat="1">
      <c r="A641" s="14"/>
      <c r="B641" s="245"/>
      <c r="C641" s="246"/>
      <c r="D641" s="235" t="s">
        <v>191</v>
      </c>
      <c r="E641" s="247" t="s">
        <v>19</v>
      </c>
      <c r="F641" s="248" t="s">
        <v>1067</v>
      </c>
      <c r="G641" s="246"/>
      <c r="H641" s="247" t="s">
        <v>19</v>
      </c>
      <c r="I641" s="249"/>
      <c r="J641" s="246"/>
      <c r="K641" s="246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191</v>
      </c>
      <c r="AU641" s="254" t="s">
        <v>82</v>
      </c>
      <c r="AV641" s="14" t="s">
        <v>80</v>
      </c>
      <c r="AW641" s="14" t="s">
        <v>33</v>
      </c>
      <c r="AX641" s="14" t="s">
        <v>72</v>
      </c>
      <c r="AY641" s="254" t="s">
        <v>180</v>
      </c>
    </row>
    <row r="642" s="13" customFormat="1">
      <c r="A642" s="13"/>
      <c r="B642" s="233"/>
      <c r="C642" s="234"/>
      <c r="D642" s="235" t="s">
        <v>191</v>
      </c>
      <c r="E642" s="236" t="s">
        <v>19</v>
      </c>
      <c r="F642" s="237" t="s">
        <v>1068</v>
      </c>
      <c r="G642" s="234"/>
      <c r="H642" s="238">
        <v>0.035999999999999997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191</v>
      </c>
      <c r="AU642" s="244" t="s">
        <v>82</v>
      </c>
      <c r="AV642" s="13" t="s">
        <v>82</v>
      </c>
      <c r="AW642" s="13" t="s">
        <v>33</v>
      </c>
      <c r="AX642" s="13" t="s">
        <v>72</v>
      </c>
      <c r="AY642" s="244" t="s">
        <v>180</v>
      </c>
    </row>
    <row r="643" s="13" customFormat="1">
      <c r="A643" s="13"/>
      <c r="B643" s="233"/>
      <c r="C643" s="234"/>
      <c r="D643" s="235" t="s">
        <v>191</v>
      </c>
      <c r="E643" s="236" t="s">
        <v>19</v>
      </c>
      <c r="F643" s="237" t="s">
        <v>1069</v>
      </c>
      <c r="G643" s="234"/>
      <c r="H643" s="238">
        <v>0.22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191</v>
      </c>
      <c r="AU643" s="244" t="s">
        <v>82</v>
      </c>
      <c r="AV643" s="13" t="s">
        <v>82</v>
      </c>
      <c r="AW643" s="13" t="s">
        <v>33</v>
      </c>
      <c r="AX643" s="13" t="s">
        <v>72</v>
      </c>
      <c r="AY643" s="244" t="s">
        <v>180</v>
      </c>
    </row>
    <row r="644" s="16" customFormat="1">
      <c r="A644" s="16"/>
      <c r="B644" s="266"/>
      <c r="C644" s="267"/>
      <c r="D644" s="235" t="s">
        <v>191</v>
      </c>
      <c r="E644" s="268" t="s">
        <v>19</v>
      </c>
      <c r="F644" s="269" t="s">
        <v>436</v>
      </c>
      <c r="G644" s="267"/>
      <c r="H644" s="270">
        <v>0.25600000000000001</v>
      </c>
      <c r="I644" s="271"/>
      <c r="J644" s="267"/>
      <c r="K644" s="267"/>
      <c r="L644" s="272"/>
      <c r="M644" s="273"/>
      <c r="N644" s="274"/>
      <c r="O644" s="274"/>
      <c r="P644" s="274"/>
      <c r="Q644" s="274"/>
      <c r="R644" s="274"/>
      <c r="S644" s="274"/>
      <c r="T644" s="275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76" t="s">
        <v>191</v>
      </c>
      <c r="AU644" s="276" t="s">
        <v>82</v>
      </c>
      <c r="AV644" s="16" t="s">
        <v>100</v>
      </c>
      <c r="AW644" s="16" t="s">
        <v>33</v>
      </c>
      <c r="AX644" s="16" t="s">
        <v>72</v>
      </c>
      <c r="AY644" s="276" t="s">
        <v>180</v>
      </c>
    </row>
    <row r="645" s="15" customFormat="1">
      <c r="A645" s="15"/>
      <c r="B645" s="255"/>
      <c r="C645" s="256"/>
      <c r="D645" s="235" t="s">
        <v>191</v>
      </c>
      <c r="E645" s="257" t="s">
        <v>19</v>
      </c>
      <c r="F645" s="258" t="s">
        <v>327</v>
      </c>
      <c r="G645" s="256"/>
      <c r="H645" s="259">
        <v>0.747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191</v>
      </c>
      <c r="AU645" s="265" t="s">
        <v>82</v>
      </c>
      <c r="AV645" s="15" t="s">
        <v>187</v>
      </c>
      <c r="AW645" s="15" t="s">
        <v>33</v>
      </c>
      <c r="AX645" s="15" t="s">
        <v>80</v>
      </c>
      <c r="AY645" s="265" t="s">
        <v>180</v>
      </c>
    </row>
    <row r="646" s="2" customFormat="1" ht="16.5" customHeight="1">
      <c r="A646" s="40"/>
      <c r="B646" s="41"/>
      <c r="C646" s="215" t="s">
        <v>1070</v>
      </c>
      <c r="D646" s="215" t="s">
        <v>182</v>
      </c>
      <c r="E646" s="216" t="s">
        <v>1071</v>
      </c>
      <c r="F646" s="217" t="s">
        <v>1072</v>
      </c>
      <c r="G646" s="218" t="s">
        <v>185</v>
      </c>
      <c r="H646" s="219">
        <v>4.766</v>
      </c>
      <c r="I646" s="220"/>
      <c r="J646" s="221">
        <f>ROUND(I646*H646,2)</f>
        <v>0</v>
      </c>
      <c r="K646" s="217" t="s">
        <v>186</v>
      </c>
      <c r="L646" s="46"/>
      <c r="M646" s="222" t="s">
        <v>19</v>
      </c>
      <c r="N646" s="223" t="s">
        <v>43</v>
      </c>
      <c r="O646" s="86"/>
      <c r="P646" s="224">
        <f>O646*H646</f>
        <v>0</v>
      </c>
      <c r="Q646" s="224">
        <v>0.00264</v>
      </c>
      <c r="R646" s="224">
        <f>Q646*H646</f>
        <v>0.01258224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187</v>
      </c>
      <c r="AT646" s="226" t="s">
        <v>182</v>
      </c>
      <c r="AU646" s="226" t="s">
        <v>82</v>
      </c>
      <c r="AY646" s="19" t="s">
        <v>180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80</v>
      </c>
      <c r="BK646" s="227">
        <f>ROUND(I646*H646,2)</f>
        <v>0</v>
      </c>
      <c r="BL646" s="19" t="s">
        <v>187</v>
      </c>
      <c r="BM646" s="226" t="s">
        <v>1073</v>
      </c>
    </row>
    <row r="647" s="2" customFormat="1">
      <c r="A647" s="40"/>
      <c r="B647" s="41"/>
      <c r="C647" s="42"/>
      <c r="D647" s="228" t="s">
        <v>189</v>
      </c>
      <c r="E647" s="42"/>
      <c r="F647" s="229" t="s">
        <v>1074</v>
      </c>
      <c r="G647" s="42"/>
      <c r="H647" s="42"/>
      <c r="I647" s="230"/>
      <c r="J647" s="42"/>
      <c r="K647" s="42"/>
      <c r="L647" s="46"/>
      <c r="M647" s="231"/>
      <c r="N647" s="232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189</v>
      </c>
      <c r="AU647" s="19" t="s">
        <v>82</v>
      </c>
    </row>
    <row r="648" s="14" customFormat="1">
      <c r="A648" s="14"/>
      <c r="B648" s="245"/>
      <c r="C648" s="246"/>
      <c r="D648" s="235" t="s">
        <v>191</v>
      </c>
      <c r="E648" s="247" t="s">
        <v>19</v>
      </c>
      <c r="F648" s="248" t="s">
        <v>1064</v>
      </c>
      <c r="G648" s="246"/>
      <c r="H648" s="247" t="s">
        <v>19</v>
      </c>
      <c r="I648" s="249"/>
      <c r="J648" s="246"/>
      <c r="K648" s="246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191</v>
      </c>
      <c r="AU648" s="254" t="s">
        <v>82</v>
      </c>
      <c r="AV648" s="14" t="s">
        <v>80</v>
      </c>
      <c r="AW648" s="14" t="s">
        <v>33</v>
      </c>
      <c r="AX648" s="14" t="s">
        <v>72</v>
      </c>
      <c r="AY648" s="254" t="s">
        <v>180</v>
      </c>
    </row>
    <row r="649" s="13" customFormat="1">
      <c r="A649" s="13"/>
      <c r="B649" s="233"/>
      <c r="C649" s="234"/>
      <c r="D649" s="235" t="s">
        <v>191</v>
      </c>
      <c r="E649" s="236" t="s">
        <v>19</v>
      </c>
      <c r="F649" s="237" t="s">
        <v>1075</v>
      </c>
      <c r="G649" s="234"/>
      <c r="H649" s="238">
        <v>0.999</v>
      </c>
      <c r="I649" s="239"/>
      <c r="J649" s="234"/>
      <c r="K649" s="234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191</v>
      </c>
      <c r="AU649" s="244" t="s">
        <v>82</v>
      </c>
      <c r="AV649" s="13" t="s">
        <v>82</v>
      </c>
      <c r="AW649" s="13" t="s">
        <v>33</v>
      </c>
      <c r="AX649" s="13" t="s">
        <v>72</v>
      </c>
      <c r="AY649" s="244" t="s">
        <v>180</v>
      </c>
    </row>
    <row r="650" s="13" customFormat="1">
      <c r="A650" s="13"/>
      <c r="B650" s="233"/>
      <c r="C650" s="234"/>
      <c r="D650" s="235" t="s">
        <v>191</v>
      </c>
      <c r="E650" s="236" t="s">
        <v>19</v>
      </c>
      <c r="F650" s="237" t="s">
        <v>1076</v>
      </c>
      <c r="G650" s="234"/>
      <c r="H650" s="238">
        <v>2.1230000000000002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191</v>
      </c>
      <c r="AU650" s="244" t="s">
        <v>82</v>
      </c>
      <c r="AV650" s="13" t="s">
        <v>82</v>
      </c>
      <c r="AW650" s="13" t="s">
        <v>33</v>
      </c>
      <c r="AX650" s="13" t="s">
        <v>72</v>
      </c>
      <c r="AY650" s="244" t="s">
        <v>180</v>
      </c>
    </row>
    <row r="651" s="16" customFormat="1">
      <c r="A651" s="16"/>
      <c r="B651" s="266"/>
      <c r="C651" s="267"/>
      <c r="D651" s="235" t="s">
        <v>191</v>
      </c>
      <c r="E651" s="268" t="s">
        <v>19</v>
      </c>
      <c r="F651" s="269" t="s">
        <v>436</v>
      </c>
      <c r="G651" s="267"/>
      <c r="H651" s="270">
        <v>3.1219999999999999</v>
      </c>
      <c r="I651" s="271"/>
      <c r="J651" s="267"/>
      <c r="K651" s="267"/>
      <c r="L651" s="272"/>
      <c r="M651" s="273"/>
      <c r="N651" s="274"/>
      <c r="O651" s="274"/>
      <c r="P651" s="274"/>
      <c r="Q651" s="274"/>
      <c r="R651" s="274"/>
      <c r="S651" s="274"/>
      <c r="T651" s="275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T651" s="276" t="s">
        <v>191</v>
      </c>
      <c r="AU651" s="276" t="s">
        <v>82</v>
      </c>
      <c r="AV651" s="16" t="s">
        <v>100</v>
      </c>
      <c r="AW651" s="16" t="s">
        <v>33</v>
      </c>
      <c r="AX651" s="16" t="s">
        <v>72</v>
      </c>
      <c r="AY651" s="276" t="s">
        <v>180</v>
      </c>
    </row>
    <row r="652" s="14" customFormat="1">
      <c r="A652" s="14"/>
      <c r="B652" s="245"/>
      <c r="C652" s="246"/>
      <c r="D652" s="235" t="s">
        <v>191</v>
      </c>
      <c r="E652" s="247" t="s">
        <v>19</v>
      </c>
      <c r="F652" s="248" t="s">
        <v>1067</v>
      </c>
      <c r="G652" s="246"/>
      <c r="H652" s="247" t="s">
        <v>19</v>
      </c>
      <c r="I652" s="249"/>
      <c r="J652" s="246"/>
      <c r="K652" s="246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191</v>
      </c>
      <c r="AU652" s="254" t="s">
        <v>82</v>
      </c>
      <c r="AV652" s="14" t="s">
        <v>80</v>
      </c>
      <c r="AW652" s="14" t="s">
        <v>33</v>
      </c>
      <c r="AX652" s="14" t="s">
        <v>72</v>
      </c>
      <c r="AY652" s="254" t="s">
        <v>180</v>
      </c>
    </row>
    <row r="653" s="13" customFormat="1">
      <c r="A653" s="13"/>
      <c r="B653" s="233"/>
      <c r="C653" s="234"/>
      <c r="D653" s="235" t="s">
        <v>191</v>
      </c>
      <c r="E653" s="236" t="s">
        <v>19</v>
      </c>
      <c r="F653" s="237" t="s">
        <v>1077</v>
      </c>
      <c r="G653" s="234"/>
      <c r="H653" s="238">
        <v>0.26400000000000001</v>
      </c>
      <c r="I653" s="239"/>
      <c r="J653" s="234"/>
      <c r="K653" s="234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191</v>
      </c>
      <c r="AU653" s="244" t="s">
        <v>82</v>
      </c>
      <c r="AV653" s="13" t="s">
        <v>82</v>
      </c>
      <c r="AW653" s="13" t="s">
        <v>33</v>
      </c>
      <c r="AX653" s="13" t="s">
        <v>72</v>
      </c>
      <c r="AY653" s="244" t="s">
        <v>180</v>
      </c>
    </row>
    <row r="654" s="13" customFormat="1">
      <c r="A654" s="13"/>
      <c r="B654" s="233"/>
      <c r="C654" s="234"/>
      <c r="D654" s="235" t="s">
        <v>191</v>
      </c>
      <c r="E654" s="236" t="s">
        <v>19</v>
      </c>
      <c r="F654" s="237" t="s">
        <v>1078</v>
      </c>
      <c r="G654" s="234"/>
      <c r="H654" s="238">
        <v>1.3799999999999999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191</v>
      </c>
      <c r="AU654" s="244" t="s">
        <v>82</v>
      </c>
      <c r="AV654" s="13" t="s">
        <v>82</v>
      </c>
      <c r="AW654" s="13" t="s">
        <v>33</v>
      </c>
      <c r="AX654" s="13" t="s">
        <v>72</v>
      </c>
      <c r="AY654" s="244" t="s">
        <v>180</v>
      </c>
    </row>
    <row r="655" s="16" customFormat="1">
      <c r="A655" s="16"/>
      <c r="B655" s="266"/>
      <c r="C655" s="267"/>
      <c r="D655" s="235" t="s">
        <v>191</v>
      </c>
      <c r="E655" s="268" t="s">
        <v>19</v>
      </c>
      <c r="F655" s="269" t="s">
        <v>436</v>
      </c>
      <c r="G655" s="267"/>
      <c r="H655" s="270">
        <v>1.6439999999999999</v>
      </c>
      <c r="I655" s="271"/>
      <c r="J655" s="267"/>
      <c r="K655" s="267"/>
      <c r="L655" s="272"/>
      <c r="M655" s="273"/>
      <c r="N655" s="274"/>
      <c r="O655" s="274"/>
      <c r="P655" s="274"/>
      <c r="Q655" s="274"/>
      <c r="R655" s="274"/>
      <c r="S655" s="274"/>
      <c r="T655" s="275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76" t="s">
        <v>191</v>
      </c>
      <c r="AU655" s="276" t="s">
        <v>82</v>
      </c>
      <c r="AV655" s="16" t="s">
        <v>100</v>
      </c>
      <c r="AW655" s="16" t="s">
        <v>33</v>
      </c>
      <c r="AX655" s="16" t="s">
        <v>72</v>
      </c>
      <c r="AY655" s="276" t="s">
        <v>180</v>
      </c>
    </row>
    <row r="656" s="15" customFormat="1">
      <c r="A656" s="15"/>
      <c r="B656" s="255"/>
      <c r="C656" s="256"/>
      <c r="D656" s="235" t="s">
        <v>191</v>
      </c>
      <c r="E656" s="257" t="s">
        <v>19</v>
      </c>
      <c r="F656" s="258" t="s">
        <v>327</v>
      </c>
      <c r="G656" s="256"/>
      <c r="H656" s="259">
        <v>4.766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5" t="s">
        <v>191</v>
      </c>
      <c r="AU656" s="265" t="s">
        <v>82</v>
      </c>
      <c r="AV656" s="15" t="s">
        <v>187</v>
      </c>
      <c r="AW656" s="15" t="s">
        <v>33</v>
      </c>
      <c r="AX656" s="15" t="s">
        <v>80</v>
      </c>
      <c r="AY656" s="265" t="s">
        <v>180</v>
      </c>
    </row>
    <row r="657" s="2" customFormat="1" ht="16.5" customHeight="1">
      <c r="A657" s="40"/>
      <c r="B657" s="41"/>
      <c r="C657" s="215" t="s">
        <v>1079</v>
      </c>
      <c r="D657" s="215" t="s">
        <v>182</v>
      </c>
      <c r="E657" s="216" t="s">
        <v>1080</v>
      </c>
      <c r="F657" s="217" t="s">
        <v>1081</v>
      </c>
      <c r="G657" s="218" t="s">
        <v>185</v>
      </c>
      <c r="H657" s="219">
        <v>4.766</v>
      </c>
      <c r="I657" s="220"/>
      <c r="J657" s="221">
        <f>ROUND(I657*H657,2)</f>
        <v>0</v>
      </c>
      <c r="K657" s="217" t="s">
        <v>186</v>
      </c>
      <c r="L657" s="46"/>
      <c r="M657" s="222" t="s">
        <v>19</v>
      </c>
      <c r="N657" s="223" t="s">
        <v>43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187</v>
      </c>
      <c r="AT657" s="226" t="s">
        <v>182</v>
      </c>
      <c r="AU657" s="226" t="s">
        <v>82</v>
      </c>
      <c r="AY657" s="19" t="s">
        <v>180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187</v>
      </c>
      <c r="BM657" s="226" t="s">
        <v>1082</v>
      </c>
    </row>
    <row r="658" s="2" customFormat="1">
      <c r="A658" s="40"/>
      <c r="B658" s="41"/>
      <c r="C658" s="42"/>
      <c r="D658" s="228" t="s">
        <v>189</v>
      </c>
      <c r="E658" s="42"/>
      <c r="F658" s="229" t="s">
        <v>1083</v>
      </c>
      <c r="G658" s="42"/>
      <c r="H658" s="42"/>
      <c r="I658" s="230"/>
      <c r="J658" s="42"/>
      <c r="K658" s="42"/>
      <c r="L658" s="46"/>
      <c r="M658" s="231"/>
      <c r="N658" s="232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189</v>
      </c>
      <c r="AU658" s="19" t="s">
        <v>82</v>
      </c>
    </row>
    <row r="659" s="2" customFormat="1" ht="16.5" customHeight="1">
      <c r="A659" s="40"/>
      <c r="B659" s="41"/>
      <c r="C659" s="215" t="s">
        <v>1084</v>
      </c>
      <c r="D659" s="215" t="s">
        <v>182</v>
      </c>
      <c r="E659" s="216" t="s">
        <v>1085</v>
      </c>
      <c r="F659" s="217" t="s">
        <v>1086</v>
      </c>
      <c r="G659" s="218" t="s">
        <v>340</v>
      </c>
      <c r="H659" s="219">
        <v>0.036999999999999998</v>
      </c>
      <c r="I659" s="220"/>
      <c r="J659" s="221">
        <f>ROUND(I659*H659,2)</f>
        <v>0</v>
      </c>
      <c r="K659" s="217" t="s">
        <v>186</v>
      </c>
      <c r="L659" s="46"/>
      <c r="M659" s="222" t="s">
        <v>19</v>
      </c>
      <c r="N659" s="223" t="s">
        <v>43</v>
      </c>
      <c r="O659" s="86"/>
      <c r="P659" s="224">
        <f>O659*H659</f>
        <v>0</v>
      </c>
      <c r="Q659" s="224">
        <v>1.0606199999999999</v>
      </c>
      <c r="R659" s="224">
        <f>Q659*H659</f>
        <v>0.039242939999999997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187</v>
      </c>
      <c r="AT659" s="226" t="s">
        <v>182</v>
      </c>
      <c r="AU659" s="226" t="s">
        <v>82</v>
      </c>
      <c r="AY659" s="19" t="s">
        <v>180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187</v>
      </c>
      <c r="BM659" s="226" t="s">
        <v>1087</v>
      </c>
    </row>
    <row r="660" s="2" customFormat="1">
      <c r="A660" s="40"/>
      <c r="B660" s="41"/>
      <c r="C660" s="42"/>
      <c r="D660" s="228" t="s">
        <v>189</v>
      </c>
      <c r="E660" s="42"/>
      <c r="F660" s="229" t="s">
        <v>1088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189</v>
      </c>
      <c r="AU660" s="19" t="s">
        <v>82</v>
      </c>
    </row>
    <row r="661" s="14" customFormat="1">
      <c r="A661" s="14"/>
      <c r="B661" s="245"/>
      <c r="C661" s="246"/>
      <c r="D661" s="235" t="s">
        <v>191</v>
      </c>
      <c r="E661" s="247" t="s">
        <v>19</v>
      </c>
      <c r="F661" s="248" t="s">
        <v>1047</v>
      </c>
      <c r="G661" s="246"/>
      <c r="H661" s="247" t="s">
        <v>19</v>
      </c>
      <c r="I661" s="249"/>
      <c r="J661" s="246"/>
      <c r="K661" s="246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191</v>
      </c>
      <c r="AU661" s="254" t="s">
        <v>82</v>
      </c>
      <c r="AV661" s="14" t="s">
        <v>80</v>
      </c>
      <c r="AW661" s="14" t="s">
        <v>33</v>
      </c>
      <c r="AX661" s="14" t="s">
        <v>72</v>
      </c>
      <c r="AY661" s="254" t="s">
        <v>180</v>
      </c>
    </row>
    <row r="662" s="13" customFormat="1">
      <c r="A662" s="13"/>
      <c r="B662" s="233"/>
      <c r="C662" s="234"/>
      <c r="D662" s="235" t="s">
        <v>191</v>
      </c>
      <c r="E662" s="236" t="s">
        <v>19</v>
      </c>
      <c r="F662" s="237" t="s">
        <v>1089</v>
      </c>
      <c r="G662" s="234"/>
      <c r="H662" s="238">
        <v>0.036999999999999998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191</v>
      </c>
      <c r="AU662" s="244" t="s">
        <v>82</v>
      </c>
      <c r="AV662" s="13" t="s">
        <v>82</v>
      </c>
      <c r="AW662" s="13" t="s">
        <v>33</v>
      </c>
      <c r="AX662" s="13" t="s">
        <v>80</v>
      </c>
      <c r="AY662" s="244" t="s">
        <v>180</v>
      </c>
    </row>
    <row r="663" s="2" customFormat="1" ht="24.15" customHeight="1">
      <c r="A663" s="40"/>
      <c r="B663" s="41"/>
      <c r="C663" s="215" t="s">
        <v>1090</v>
      </c>
      <c r="D663" s="215" t="s">
        <v>182</v>
      </c>
      <c r="E663" s="216" t="s">
        <v>1091</v>
      </c>
      <c r="F663" s="217" t="s">
        <v>1092</v>
      </c>
      <c r="G663" s="218" t="s">
        <v>185</v>
      </c>
      <c r="H663" s="219">
        <v>5.3040000000000003</v>
      </c>
      <c r="I663" s="220"/>
      <c r="J663" s="221">
        <f>ROUND(I663*H663,2)</f>
        <v>0</v>
      </c>
      <c r="K663" s="217" t="s">
        <v>186</v>
      </c>
      <c r="L663" s="46"/>
      <c r="M663" s="222" t="s">
        <v>19</v>
      </c>
      <c r="N663" s="223" t="s">
        <v>43</v>
      </c>
      <c r="O663" s="86"/>
      <c r="P663" s="224">
        <f>O663*H663</f>
        <v>0</v>
      </c>
      <c r="Q663" s="224">
        <v>0.37678</v>
      </c>
      <c r="R663" s="224">
        <f>Q663*H663</f>
        <v>1.9984411200000001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187</v>
      </c>
      <c r="AT663" s="226" t="s">
        <v>182</v>
      </c>
      <c r="AU663" s="226" t="s">
        <v>82</v>
      </c>
      <c r="AY663" s="19" t="s">
        <v>180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187</v>
      </c>
      <c r="BM663" s="226" t="s">
        <v>1093</v>
      </c>
    </row>
    <row r="664" s="2" customFormat="1">
      <c r="A664" s="40"/>
      <c r="B664" s="41"/>
      <c r="C664" s="42"/>
      <c r="D664" s="228" t="s">
        <v>189</v>
      </c>
      <c r="E664" s="42"/>
      <c r="F664" s="229" t="s">
        <v>1094</v>
      </c>
      <c r="G664" s="42"/>
      <c r="H664" s="42"/>
      <c r="I664" s="230"/>
      <c r="J664" s="42"/>
      <c r="K664" s="42"/>
      <c r="L664" s="46"/>
      <c r="M664" s="231"/>
      <c r="N664" s="232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189</v>
      </c>
      <c r="AU664" s="19" t="s">
        <v>82</v>
      </c>
    </row>
    <row r="665" s="14" customFormat="1">
      <c r="A665" s="14"/>
      <c r="B665" s="245"/>
      <c r="C665" s="246"/>
      <c r="D665" s="235" t="s">
        <v>191</v>
      </c>
      <c r="E665" s="247" t="s">
        <v>19</v>
      </c>
      <c r="F665" s="248" t="s">
        <v>1095</v>
      </c>
      <c r="G665" s="246"/>
      <c r="H665" s="247" t="s">
        <v>19</v>
      </c>
      <c r="I665" s="249"/>
      <c r="J665" s="246"/>
      <c r="K665" s="246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191</v>
      </c>
      <c r="AU665" s="254" t="s">
        <v>82</v>
      </c>
      <c r="AV665" s="14" t="s">
        <v>80</v>
      </c>
      <c r="AW665" s="14" t="s">
        <v>33</v>
      </c>
      <c r="AX665" s="14" t="s">
        <v>72</v>
      </c>
      <c r="AY665" s="254" t="s">
        <v>180</v>
      </c>
    </row>
    <row r="666" s="13" customFormat="1">
      <c r="A666" s="13"/>
      <c r="B666" s="233"/>
      <c r="C666" s="234"/>
      <c r="D666" s="235" t="s">
        <v>191</v>
      </c>
      <c r="E666" s="236" t="s">
        <v>19</v>
      </c>
      <c r="F666" s="237" t="s">
        <v>1096</v>
      </c>
      <c r="G666" s="234"/>
      <c r="H666" s="238">
        <v>5.3040000000000003</v>
      </c>
      <c r="I666" s="239"/>
      <c r="J666" s="234"/>
      <c r="K666" s="234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191</v>
      </c>
      <c r="AU666" s="244" t="s">
        <v>82</v>
      </c>
      <c r="AV666" s="13" t="s">
        <v>82</v>
      </c>
      <c r="AW666" s="13" t="s">
        <v>33</v>
      </c>
      <c r="AX666" s="13" t="s">
        <v>80</v>
      </c>
      <c r="AY666" s="244" t="s">
        <v>180</v>
      </c>
    </row>
    <row r="667" s="2" customFormat="1" ht="24.15" customHeight="1">
      <c r="A667" s="40"/>
      <c r="B667" s="41"/>
      <c r="C667" s="215" t="s">
        <v>1097</v>
      </c>
      <c r="D667" s="215" t="s">
        <v>182</v>
      </c>
      <c r="E667" s="216" t="s">
        <v>1098</v>
      </c>
      <c r="F667" s="217" t="s">
        <v>1099</v>
      </c>
      <c r="G667" s="218" t="s">
        <v>185</v>
      </c>
      <c r="H667" s="219">
        <v>5.3380000000000001</v>
      </c>
      <c r="I667" s="220"/>
      <c r="J667" s="221">
        <f>ROUND(I667*H667,2)</f>
        <v>0</v>
      </c>
      <c r="K667" s="217" t="s">
        <v>186</v>
      </c>
      <c r="L667" s="46"/>
      <c r="M667" s="222" t="s">
        <v>19</v>
      </c>
      <c r="N667" s="223" t="s">
        <v>43</v>
      </c>
      <c r="O667" s="86"/>
      <c r="P667" s="224">
        <f>O667*H667</f>
        <v>0</v>
      </c>
      <c r="Q667" s="224">
        <v>0.54959999999999998</v>
      </c>
      <c r="R667" s="224">
        <f>Q667*H667</f>
        <v>2.9337648000000001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187</v>
      </c>
      <c r="AT667" s="226" t="s">
        <v>182</v>
      </c>
      <c r="AU667" s="226" t="s">
        <v>82</v>
      </c>
      <c r="AY667" s="19" t="s">
        <v>180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187</v>
      </c>
      <c r="BM667" s="226" t="s">
        <v>1100</v>
      </c>
    </row>
    <row r="668" s="2" customFormat="1">
      <c r="A668" s="40"/>
      <c r="B668" s="41"/>
      <c r="C668" s="42"/>
      <c r="D668" s="228" t="s">
        <v>189</v>
      </c>
      <c r="E668" s="42"/>
      <c r="F668" s="229" t="s">
        <v>1101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189</v>
      </c>
      <c r="AU668" s="19" t="s">
        <v>82</v>
      </c>
    </row>
    <row r="669" s="14" customFormat="1">
      <c r="A669" s="14"/>
      <c r="B669" s="245"/>
      <c r="C669" s="246"/>
      <c r="D669" s="235" t="s">
        <v>191</v>
      </c>
      <c r="E669" s="247" t="s">
        <v>19</v>
      </c>
      <c r="F669" s="248" t="s">
        <v>1102</v>
      </c>
      <c r="G669" s="246"/>
      <c r="H669" s="247" t="s">
        <v>19</v>
      </c>
      <c r="I669" s="249"/>
      <c r="J669" s="246"/>
      <c r="K669" s="246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191</v>
      </c>
      <c r="AU669" s="254" t="s">
        <v>82</v>
      </c>
      <c r="AV669" s="14" t="s">
        <v>80</v>
      </c>
      <c r="AW669" s="14" t="s">
        <v>33</v>
      </c>
      <c r="AX669" s="14" t="s">
        <v>72</v>
      </c>
      <c r="AY669" s="254" t="s">
        <v>180</v>
      </c>
    </row>
    <row r="670" s="13" customFormat="1">
      <c r="A670" s="13"/>
      <c r="B670" s="233"/>
      <c r="C670" s="234"/>
      <c r="D670" s="235" t="s">
        <v>191</v>
      </c>
      <c r="E670" s="236" t="s">
        <v>19</v>
      </c>
      <c r="F670" s="237" t="s">
        <v>1103</v>
      </c>
      <c r="G670" s="234"/>
      <c r="H670" s="238">
        <v>1.8100000000000001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191</v>
      </c>
      <c r="AU670" s="244" t="s">
        <v>82</v>
      </c>
      <c r="AV670" s="13" t="s">
        <v>82</v>
      </c>
      <c r="AW670" s="13" t="s">
        <v>33</v>
      </c>
      <c r="AX670" s="13" t="s">
        <v>72</v>
      </c>
      <c r="AY670" s="244" t="s">
        <v>180</v>
      </c>
    </row>
    <row r="671" s="13" customFormat="1">
      <c r="A671" s="13"/>
      <c r="B671" s="233"/>
      <c r="C671" s="234"/>
      <c r="D671" s="235" t="s">
        <v>191</v>
      </c>
      <c r="E671" s="236" t="s">
        <v>19</v>
      </c>
      <c r="F671" s="237" t="s">
        <v>1104</v>
      </c>
      <c r="G671" s="234"/>
      <c r="H671" s="238">
        <v>3.528</v>
      </c>
      <c r="I671" s="239"/>
      <c r="J671" s="234"/>
      <c r="K671" s="234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191</v>
      </c>
      <c r="AU671" s="244" t="s">
        <v>82</v>
      </c>
      <c r="AV671" s="13" t="s">
        <v>82</v>
      </c>
      <c r="AW671" s="13" t="s">
        <v>33</v>
      </c>
      <c r="AX671" s="13" t="s">
        <v>72</v>
      </c>
      <c r="AY671" s="244" t="s">
        <v>180</v>
      </c>
    </row>
    <row r="672" s="15" customFormat="1">
      <c r="A672" s="15"/>
      <c r="B672" s="255"/>
      <c r="C672" s="256"/>
      <c r="D672" s="235" t="s">
        <v>191</v>
      </c>
      <c r="E672" s="257" t="s">
        <v>19</v>
      </c>
      <c r="F672" s="258" t="s">
        <v>327</v>
      </c>
      <c r="G672" s="256"/>
      <c r="H672" s="259">
        <v>5.3380000000000001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191</v>
      </c>
      <c r="AU672" s="265" t="s">
        <v>82</v>
      </c>
      <c r="AV672" s="15" t="s">
        <v>187</v>
      </c>
      <c r="AW672" s="15" t="s">
        <v>33</v>
      </c>
      <c r="AX672" s="15" t="s">
        <v>80</v>
      </c>
      <c r="AY672" s="265" t="s">
        <v>180</v>
      </c>
    </row>
    <row r="673" s="2" customFormat="1" ht="24.15" customHeight="1">
      <c r="A673" s="40"/>
      <c r="B673" s="41"/>
      <c r="C673" s="215" t="s">
        <v>1105</v>
      </c>
      <c r="D673" s="215" t="s">
        <v>182</v>
      </c>
      <c r="E673" s="216" t="s">
        <v>1106</v>
      </c>
      <c r="F673" s="217" t="s">
        <v>1107</v>
      </c>
      <c r="G673" s="218" t="s">
        <v>185</v>
      </c>
      <c r="H673" s="219">
        <v>15.566000000000001</v>
      </c>
      <c r="I673" s="220"/>
      <c r="J673" s="221">
        <f>ROUND(I673*H673,2)</f>
        <v>0</v>
      </c>
      <c r="K673" s="217" t="s">
        <v>186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0.73404000000000003</v>
      </c>
      <c r="R673" s="224">
        <f>Q673*H673</f>
        <v>11.42606664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187</v>
      </c>
      <c r="AT673" s="226" t="s">
        <v>182</v>
      </c>
      <c r="AU673" s="226" t="s">
        <v>82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187</v>
      </c>
      <c r="BM673" s="226" t="s">
        <v>1108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1109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82</v>
      </c>
    </row>
    <row r="675" s="14" customFormat="1">
      <c r="A675" s="14"/>
      <c r="B675" s="245"/>
      <c r="C675" s="246"/>
      <c r="D675" s="235" t="s">
        <v>191</v>
      </c>
      <c r="E675" s="247" t="s">
        <v>19</v>
      </c>
      <c r="F675" s="248" t="s">
        <v>578</v>
      </c>
      <c r="G675" s="246"/>
      <c r="H675" s="247" t="s">
        <v>19</v>
      </c>
      <c r="I675" s="249"/>
      <c r="J675" s="246"/>
      <c r="K675" s="246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191</v>
      </c>
      <c r="AU675" s="254" t="s">
        <v>82</v>
      </c>
      <c r="AV675" s="14" t="s">
        <v>80</v>
      </c>
      <c r="AW675" s="14" t="s">
        <v>33</v>
      </c>
      <c r="AX675" s="14" t="s">
        <v>72</v>
      </c>
      <c r="AY675" s="254" t="s">
        <v>180</v>
      </c>
    </row>
    <row r="676" s="13" customFormat="1">
      <c r="A676" s="13"/>
      <c r="B676" s="233"/>
      <c r="C676" s="234"/>
      <c r="D676" s="235" t="s">
        <v>191</v>
      </c>
      <c r="E676" s="236" t="s">
        <v>19</v>
      </c>
      <c r="F676" s="237" t="s">
        <v>1110</v>
      </c>
      <c r="G676" s="234"/>
      <c r="H676" s="238">
        <v>15.566000000000001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191</v>
      </c>
      <c r="AU676" s="244" t="s">
        <v>82</v>
      </c>
      <c r="AV676" s="13" t="s">
        <v>82</v>
      </c>
      <c r="AW676" s="13" t="s">
        <v>33</v>
      </c>
      <c r="AX676" s="13" t="s">
        <v>80</v>
      </c>
      <c r="AY676" s="244" t="s">
        <v>180</v>
      </c>
    </row>
    <row r="677" s="2" customFormat="1" ht="33" customHeight="1">
      <c r="A677" s="40"/>
      <c r="B677" s="41"/>
      <c r="C677" s="215" t="s">
        <v>1111</v>
      </c>
      <c r="D677" s="215" t="s">
        <v>182</v>
      </c>
      <c r="E677" s="216" t="s">
        <v>1112</v>
      </c>
      <c r="F677" s="217" t="s">
        <v>1113</v>
      </c>
      <c r="G677" s="218" t="s">
        <v>340</v>
      </c>
      <c r="H677" s="219">
        <v>1.1100000000000001</v>
      </c>
      <c r="I677" s="220"/>
      <c r="J677" s="221">
        <f>ROUND(I677*H677,2)</f>
        <v>0</v>
      </c>
      <c r="K677" s="217" t="s">
        <v>186</v>
      </c>
      <c r="L677" s="46"/>
      <c r="M677" s="222" t="s">
        <v>19</v>
      </c>
      <c r="N677" s="223" t="s">
        <v>43</v>
      </c>
      <c r="O677" s="86"/>
      <c r="P677" s="224">
        <f>O677*H677</f>
        <v>0</v>
      </c>
      <c r="Q677" s="224">
        <v>1.0593999999999999</v>
      </c>
      <c r="R677" s="224">
        <f>Q677*H677</f>
        <v>1.175934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187</v>
      </c>
      <c r="AT677" s="226" t="s">
        <v>182</v>
      </c>
      <c r="AU677" s="226" t="s">
        <v>82</v>
      </c>
      <c r="AY677" s="19" t="s">
        <v>180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187</v>
      </c>
      <c r="BM677" s="226" t="s">
        <v>1114</v>
      </c>
    </row>
    <row r="678" s="2" customFormat="1">
      <c r="A678" s="40"/>
      <c r="B678" s="41"/>
      <c r="C678" s="42"/>
      <c r="D678" s="228" t="s">
        <v>189</v>
      </c>
      <c r="E678" s="42"/>
      <c r="F678" s="229" t="s">
        <v>1115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189</v>
      </c>
      <c r="AU678" s="19" t="s">
        <v>82</v>
      </c>
    </row>
    <row r="679" s="14" customFormat="1">
      <c r="A679" s="14"/>
      <c r="B679" s="245"/>
      <c r="C679" s="246"/>
      <c r="D679" s="235" t="s">
        <v>191</v>
      </c>
      <c r="E679" s="247" t="s">
        <v>19</v>
      </c>
      <c r="F679" s="248" t="s">
        <v>1116</v>
      </c>
      <c r="G679" s="246"/>
      <c r="H679" s="247" t="s">
        <v>19</v>
      </c>
      <c r="I679" s="249"/>
      <c r="J679" s="246"/>
      <c r="K679" s="246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191</v>
      </c>
      <c r="AU679" s="254" t="s">
        <v>82</v>
      </c>
      <c r="AV679" s="14" t="s">
        <v>80</v>
      </c>
      <c r="AW679" s="14" t="s">
        <v>33</v>
      </c>
      <c r="AX679" s="14" t="s">
        <v>72</v>
      </c>
      <c r="AY679" s="254" t="s">
        <v>180</v>
      </c>
    </row>
    <row r="680" s="14" customFormat="1">
      <c r="A680" s="14"/>
      <c r="B680" s="245"/>
      <c r="C680" s="246"/>
      <c r="D680" s="235" t="s">
        <v>191</v>
      </c>
      <c r="E680" s="247" t="s">
        <v>19</v>
      </c>
      <c r="F680" s="248" t="s">
        <v>578</v>
      </c>
      <c r="G680" s="246"/>
      <c r="H680" s="247" t="s">
        <v>19</v>
      </c>
      <c r="I680" s="249"/>
      <c r="J680" s="246"/>
      <c r="K680" s="246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191</v>
      </c>
      <c r="AU680" s="254" t="s">
        <v>82</v>
      </c>
      <c r="AV680" s="14" t="s">
        <v>80</v>
      </c>
      <c r="AW680" s="14" t="s">
        <v>33</v>
      </c>
      <c r="AX680" s="14" t="s">
        <v>72</v>
      </c>
      <c r="AY680" s="254" t="s">
        <v>180</v>
      </c>
    </row>
    <row r="681" s="13" customFormat="1">
      <c r="A681" s="13"/>
      <c r="B681" s="233"/>
      <c r="C681" s="234"/>
      <c r="D681" s="235" t="s">
        <v>191</v>
      </c>
      <c r="E681" s="236" t="s">
        <v>19</v>
      </c>
      <c r="F681" s="237" t="s">
        <v>1117</v>
      </c>
      <c r="G681" s="234"/>
      <c r="H681" s="238">
        <v>0.77800000000000002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191</v>
      </c>
      <c r="AU681" s="244" t="s">
        <v>82</v>
      </c>
      <c r="AV681" s="13" t="s">
        <v>82</v>
      </c>
      <c r="AW681" s="13" t="s">
        <v>33</v>
      </c>
      <c r="AX681" s="13" t="s">
        <v>72</v>
      </c>
      <c r="AY681" s="244" t="s">
        <v>180</v>
      </c>
    </row>
    <row r="682" s="13" customFormat="1">
      <c r="A682" s="13"/>
      <c r="B682" s="233"/>
      <c r="C682" s="234"/>
      <c r="D682" s="235" t="s">
        <v>191</v>
      </c>
      <c r="E682" s="236" t="s">
        <v>19</v>
      </c>
      <c r="F682" s="237" t="s">
        <v>1118</v>
      </c>
      <c r="G682" s="234"/>
      <c r="H682" s="238">
        <v>0.26500000000000001</v>
      </c>
      <c r="I682" s="239"/>
      <c r="J682" s="234"/>
      <c r="K682" s="234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191</v>
      </c>
      <c r="AU682" s="244" t="s">
        <v>82</v>
      </c>
      <c r="AV682" s="13" t="s">
        <v>82</v>
      </c>
      <c r="AW682" s="13" t="s">
        <v>33</v>
      </c>
      <c r="AX682" s="13" t="s">
        <v>72</v>
      </c>
      <c r="AY682" s="244" t="s">
        <v>180</v>
      </c>
    </row>
    <row r="683" s="14" customFormat="1">
      <c r="A683" s="14"/>
      <c r="B683" s="245"/>
      <c r="C683" s="246"/>
      <c r="D683" s="235" t="s">
        <v>191</v>
      </c>
      <c r="E683" s="247" t="s">
        <v>19</v>
      </c>
      <c r="F683" s="248" t="s">
        <v>1119</v>
      </c>
      <c r="G683" s="246"/>
      <c r="H683" s="247" t="s">
        <v>19</v>
      </c>
      <c r="I683" s="249"/>
      <c r="J683" s="246"/>
      <c r="K683" s="246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191</v>
      </c>
      <c r="AU683" s="254" t="s">
        <v>82</v>
      </c>
      <c r="AV683" s="14" t="s">
        <v>80</v>
      </c>
      <c r="AW683" s="14" t="s">
        <v>33</v>
      </c>
      <c r="AX683" s="14" t="s">
        <v>72</v>
      </c>
      <c r="AY683" s="254" t="s">
        <v>180</v>
      </c>
    </row>
    <row r="684" s="13" customFormat="1">
      <c r="A684" s="13"/>
      <c r="B684" s="233"/>
      <c r="C684" s="234"/>
      <c r="D684" s="235" t="s">
        <v>191</v>
      </c>
      <c r="E684" s="236" t="s">
        <v>19</v>
      </c>
      <c r="F684" s="237" t="s">
        <v>1120</v>
      </c>
      <c r="G684" s="234"/>
      <c r="H684" s="238">
        <v>0.067000000000000004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191</v>
      </c>
      <c r="AU684" s="244" t="s">
        <v>82</v>
      </c>
      <c r="AV684" s="13" t="s">
        <v>82</v>
      </c>
      <c r="AW684" s="13" t="s">
        <v>33</v>
      </c>
      <c r="AX684" s="13" t="s">
        <v>72</v>
      </c>
      <c r="AY684" s="244" t="s">
        <v>180</v>
      </c>
    </row>
    <row r="685" s="15" customFormat="1">
      <c r="A685" s="15"/>
      <c r="B685" s="255"/>
      <c r="C685" s="256"/>
      <c r="D685" s="235" t="s">
        <v>191</v>
      </c>
      <c r="E685" s="257" t="s">
        <v>19</v>
      </c>
      <c r="F685" s="258" t="s">
        <v>327</v>
      </c>
      <c r="G685" s="256"/>
      <c r="H685" s="259">
        <v>1.1100000000000001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5" t="s">
        <v>191</v>
      </c>
      <c r="AU685" s="265" t="s">
        <v>82</v>
      </c>
      <c r="AV685" s="15" t="s">
        <v>187</v>
      </c>
      <c r="AW685" s="15" t="s">
        <v>33</v>
      </c>
      <c r="AX685" s="15" t="s">
        <v>80</v>
      </c>
      <c r="AY685" s="265" t="s">
        <v>180</v>
      </c>
    </row>
    <row r="686" s="12" customFormat="1" ht="22.8" customHeight="1">
      <c r="A686" s="12"/>
      <c r="B686" s="199"/>
      <c r="C686" s="200"/>
      <c r="D686" s="201" t="s">
        <v>71</v>
      </c>
      <c r="E686" s="213" t="s">
        <v>100</v>
      </c>
      <c r="F686" s="213" t="s">
        <v>1121</v>
      </c>
      <c r="G686" s="200"/>
      <c r="H686" s="200"/>
      <c r="I686" s="203"/>
      <c r="J686" s="214">
        <f>BK686</f>
        <v>0</v>
      </c>
      <c r="K686" s="200"/>
      <c r="L686" s="205"/>
      <c r="M686" s="206"/>
      <c r="N686" s="207"/>
      <c r="O686" s="207"/>
      <c r="P686" s="208">
        <f>P687+SUM(P688:P1323)</f>
        <v>0</v>
      </c>
      <c r="Q686" s="207"/>
      <c r="R686" s="208">
        <f>R687+SUM(R688:R1323)</f>
        <v>659.86064510999995</v>
      </c>
      <c r="S686" s="207"/>
      <c r="T686" s="209">
        <f>T687+SUM(T688:T1323)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10" t="s">
        <v>80</v>
      </c>
      <c r="AT686" s="211" t="s">
        <v>71</v>
      </c>
      <c r="AU686" s="211" t="s">
        <v>80</v>
      </c>
      <c r="AY686" s="210" t="s">
        <v>180</v>
      </c>
      <c r="BK686" s="212">
        <f>BK687+SUM(BK688:BK1323)</f>
        <v>0</v>
      </c>
    </row>
    <row r="687" s="2" customFormat="1" ht="16.5" customHeight="1">
      <c r="A687" s="40"/>
      <c r="B687" s="41"/>
      <c r="C687" s="215" t="s">
        <v>1122</v>
      </c>
      <c r="D687" s="215" t="s">
        <v>182</v>
      </c>
      <c r="E687" s="216" t="s">
        <v>1123</v>
      </c>
      <c r="F687" s="217" t="s">
        <v>1124</v>
      </c>
      <c r="G687" s="218" t="s">
        <v>240</v>
      </c>
      <c r="H687" s="219">
        <v>35.223999999999997</v>
      </c>
      <c r="I687" s="220"/>
      <c r="J687" s="221">
        <f>ROUND(I687*H687,2)</f>
        <v>0</v>
      </c>
      <c r="K687" s="217" t="s">
        <v>186</v>
      </c>
      <c r="L687" s="46"/>
      <c r="M687" s="222" t="s">
        <v>19</v>
      </c>
      <c r="N687" s="223" t="s">
        <v>43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187</v>
      </c>
      <c r="AT687" s="226" t="s">
        <v>182</v>
      </c>
      <c r="AU687" s="226" t="s">
        <v>82</v>
      </c>
      <c r="AY687" s="19" t="s">
        <v>180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187</v>
      </c>
      <c r="BM687" s="226" t="s">
        <v>1125</v>
      </c>
    </row>
    <row r="688" s="2" customFormat="1">
      <c r="A688" s="40"/>
      <c r="B688" s="41"/>
      <c r="C688" s="42"/>
      <c r="D688" s="228" t="s">
        <v>189</v>
      </c>
      <c r="E688" s="42"/>
      <c r="F688" s="229" t="s">
        <v>1126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189</v>
      </c>
      <c r="AU688" s="19" t="s">
        <v>82</v>
      </c>
    </row>
    <row r="689" s="14" customFormat="1">
      <c r="A689" s="14"/>
      <c r="B689" s="245"/>
      <c r="C689" s="246"/>
      <c r="D689" s="235" t="s">
        <v>191</v>
      </c>
      <c r="E689" s="247" t="s">
        <v>19</v>
      </c>
      <c r="F689" s="248" t="s">
        <v>1127</v>
      </c>
      <c r="G689" s="246"/>
      <c r="H689" s="247" t="s">
        <v>19</v>
      </c>
      <c r="I689" s="249"/>
      <c r="J689" s="246"/>
      <c r="K689" s="246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191</v>
      </c>
      <c r="AU689" s="254" t="s">
        <v>82</v>
      </c>
      <c r="AV689" s="14" t="s">
        <v>80</v>
      </c>
      <c r="AW689" s="14" t="s">
        <v>33</v>
      </c>
      <c r="AX689" s="14" t="s">
        <v>72</v>
      </c>
      <c r="AY689" s="254" t="s">
        <v>180</v>
      </c>
    </row>
    <row r="690" s="14" customFormat="1">
      <c r="A690" s="14"/>
      <c r="B690" s="245"/>
      <c r="C690" s="246"/>
      <c r="D690" s="235" t="s">
        <v>191</v>
      </c>
      <c r="E690" s="247" t="s">
        <v>19</v>
      </c>
      <c r="F690" s="248" t="s">
        <v>1128</v>
      </c>
      <c r="G690" s="246"/>
      <c r="H690" s="247" t="s">
        <v>19</v>
      </c>
      <c r="I690" s="249"/>
      <c r="J690" s="246"/>
      <c r="K690" s="246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191</v>
      </c>
      <c r="AU690" s="254" t="s">
        <v>82</v>
      </c>
      <c r="AV690" s="14" t="s">
        <v>80</v>
      </c>
      <c r="AW690" s="14" t="s">
        <v>33</v>
      </c>
      <c r="AX690" s="14" t="s">
        <v>72</v>
      </c>
      <c r="AY690" s="254" t="s">
        <v>180</v>
      </c>
    </row>
    <row r="691" s="13" customFormat="1">
      <c r="A691" s="13"/>
      <c r="B691" s="233"/>
      <c r="C691" s="234"/>
      <c r="D691" s="235" t="s">
        <v>191</v>
      </c>
      <c r="E691" s="236" t="s">
        <v>19</v>
      </c>
      <c r="F691" s="237" t="s">
        <v>1129</v>
      </c>
      <c r="G691" s="234"/>
      <c r="H691" s="238">
        <v>8.5800000000000001</v>
      </c>
      <c r="I691" s="239"/>
      <c r="J691" s="234"/>
      <c r="K691" s="234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191</v>
      </c>
      <c r="AU691" s="244" t="s">
        <v>82</v>
      </c>
      <c r="AV691" s="13" t="s">
        <v>82</v>
      </c>
      <c r="AW691" s="13" t="s">
        <v>33</v>
      </c>
      <c r="AX691" s="13" t="s">
        <v>72</v>
      </c>
      <c r="AY691" s="244" t="s">
        <v>180</v>
      </c>
    </row>
    <row r="692" s="13" customFormat="1">
      <c r="A692" s="13"/>
      <c r="B692" s="233"/>
      <c r="C692" s="234"/>
      <c r="D692" s="235" t="s">
        <v>191</v>
      </c>
      <c r="E692" s="236" t="s">
        <v>19</v>
      </c>
      <c r="F692" s="237" t="s">
        <v>1130</v>
      </c>
      <c r="G692" s="234"/>
      <c r="H692" s="238">
        <v>-1.47</v>
      </c>
      <c r="I692" s="239"/>
      <c r="J692" s="234"/>
      <c r="K692" s="234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191</v>
      </c>
      <c r="AU692" s="244" t="s">
        <v>82</v>
      </c>
      <c r="AV692" s="13" t="s">
        <v>82</v>
      </c>
      <c r="AW692" s="13" t="s">
        <v>33</v>
      </c>
      <c r="AX692" s="13" t="s">
        <v>72</v>
      </c>
      <c r="AY692" s="244" t="s">
        <v>180</v>
      </c>
    </row>
    <row r="693" s="14" customFormat="1">
      <c r="A693" s="14"/>
      <c r="B693" s="245"/>
      <c r="C693" s="246"/>
      <c r="D693" s="235" t="s">
        <v>191</v>
      </c>
      <c r="E693" s="247" t="s">
        <v>19</v>
      </c>
      <c r="F693" s="248" t="s">
        <v>1131</v>
      </c>
      <c r="G693" s="246"/>
      <c r="H693" s="247" t="s">
        <v>19</v>
      </c>
      <c r="I693" s="249"/>
      <c r="J693" s="246"/>
      <c r="K693" s="246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191</v>
      </c>
      <c r="AU693" s="254" t="s">
        <v>82</v>
      </c>
      <c r="AV693" s="14" t="s">
        <v>80</v>
      </c>
      <c r="AW693" s="14" t="s">
        <v>33</v>
      </c>
      <c r="AX693" s="14" t="s">
        <v>72</v>
      </c>
      <c r="AY693" s="254" t="s">
        <v>180</v>
      </c>
    </row>
    <row r="694" s="13" customFormat="1">
      <c r="A694" s="13"/>
      <c r="B694" s="233"/>
      <c r="C694" s="234"/>
      <c r="D694" s="235" t="s">
        <v>191</v>
      </c>
      <c r="E694" s="236" t="s">
        <v>19</v>
      </c>
      <c r="F694" s="237" t="s">
        <v>1132</v>
      </c>
      <c r="G694" s="234"/>
      <c r="H694" s="238">
        <v>14.308999999999999</v>
      </c>
      <c r="I694" s="239"/>
      <c r="J694" s="234"/>
      <c r="K694" s="234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191</v>
      </c>
      <c r="AU694" s="244" t="s">
        <v>82</v>
      </c>
      <c r="AV694" s="13" t="s">
        <v>82</v>
      </c>
      <c r="AW694" s="13" t="s">
        <v>33</v>
      </c>
      <c r="AX694" s="13" t="s">
        <v>72</v>
      </c>
      <c r="AY694" s="244" t="s">
        <v>180</v>
      </c>
    </row>
    <row r="695" s="13" customFormat="1">
      <c r="A695" s="13"/>
      <c r="B695" s="233"/>
      <c r="C695" s="234"/>
      <c r="D695" s="235" t="s">
        <v>191</v>
      </c>
      <c r="E695" s="236" t="s">
        <v>19</v>
      </c>
      <c r="F695" s="237" t="s">
        <v>1133</v>
      </c>
      <c r="G695" s="234"/>
      <c r="H695" s="238">
        <v>-1.575</v>
      </c>
      <c r="I695" s="239"/>
      <c r="J695" s="234"/>
      <c r="K695" s="234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191</v>
      </c>
      <c r="AU695" s="244" t="s">
        <v>82</v>
      </c>
      <c r="AV695" s="13" t="s">
        <v>82</v>
      </c>
      <c r="AW695" s="13" t="s">
        <v>33</v>
      </c>
      <c r="AX695" s="13" t="s">
        <v>72</v>
      </c>
      <c r="AY695" s="244" t="s">
        <v>180</v>
      </c>
    </row>
    <row r="696" s="14" customFormat="1">
      <c r="A696" s="14"/>
      <c r="B696" s="245"/>
      <c r="C696" s="246"/>
      <c r="D696" s="235" t="s">
        <v>191</v>
      </c>
      <c r="E696" s="247" t="s">
        <v>19</v>
      </c>
      <c r="F696" s="248" t="s">
        <v>1134</v>
      </c>
      <c r="G696" s="246"/>
      <c r="H696" s="247" t="s">
        <v>19</v>
      </c>
      <c r="I696" s="249"/>
      <c r="J696" s="246"/>
      <c r="K696" s="246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191</v>
      </c>
      <c r="AU696" s="254" t="s">
        <v>82</v>
      </c>
      <c r="AV696" s="14" t="s">
        <v>80</v>
      </c>
      <c r="AW696" s="14" t="s">
        <v>33</v>
      </c>
      <c r="AX696" s="14" t="s">
        <v>72</v>
      </c>
      <c r="AY696" s="254" t="s">
        <v>180</v>
      </c>
    </row>
    <row r="697" s="13" customFormat="1">
      <c r="A697" s="13"/>
      <c r="B697" s="233"/>
      <c r="C697" s="234"/>
      <c r="D697" s="235" t="s">
        <v>191</v>
      </c>
      <c r="E697" s="236" t="s">
        <v>19</v>
      </c>
      <c r="F697" s="237" t="s">
        <v>1135</v>
      </c>
      <c r="G697" s="234"/>
      <c r="H697" s="238">
        <v>4.0609999999999999</v>
      </c>
      <c r="I697" s="239"/>
      <c r="J697" s="234"/>
      <c r="K697" s="234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191</v>
      </c>
      <c r="AU697" s="244" t="s">
        <v>82</v>
      </c>
      <c r="AV697" s="13" t="s">
        <v>82</v>
      </c>
      <c r="AW697" s="13" t="s">
        <v>33</v>
      </c>
      <c r="AX697" s="13" t="s">
        <v>72</v>
      </c>
      <c r="AY697" s="244" t="s">
        <v>180</v>
      </c>
    </row>
    <row r="698" s="13" customFormat="1">
      <c r="A698" s="13"/>
      <c r="B698" s="233"/>
      <c r="C698" s="234"/>
      <c r="D698" s="235" t="s">
        <v>191</v>
      </c>
      <c r="E698" s="236" t="s">
        <v>19</v>
      </c>
      <c r="F698" s="237" t="s">
        <v>1136</v>
      </c>
      <c r="G698" s="234"/>
      <c r="H698" s="238">
        <v>0.441</v>
      </c>
      <c r="I698" s="239"/>
      <c r="J698" s="234"/>
      <c r="K698" s="234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191</v>
      </c>
      <c r="AU698" s="244" t="s">
        <v>82</v>
      </c>
      <c r="AV698" s="13" t="s">
        <v>82</v>
      </c>
      <c r="AW698" s="13" t="s">
        <v>33</v>
      </c>
      <c r="AX698" s="13" t="s">
        <v>72</v>
      </c>
      <c r="AY698" s="244" t="s">
        <v>180</v>
      </c>
    </row>
    <row r="699" s="16" customFormat="1">
      <c r="A699" s="16"/>
      <c r="B699" s="266"/>
      <c r="C699" s="267"/>
      <c r="D699" s="235" t="s">
        <v>191</v>
      </c>
      <c r="E699" s="268" t="s">
        <v>19</v>
      </c>
      <c r="F699" s="269" t="s">
        <v>436</v>
      </c>
      <c r="G699" s="267"/>
      <c r="H699" s="270">
        <v>24.346</v>
      </c>
      <c r="I699" s="271"/>
      <c r="J699" s="267"/>
      <c r="K699" s="267"/>
      <c r="L699" s="272"/>
      <c r="M699" s="273"/>
      <c r="N699" s="274"/>
      <c r="O699" s="274"/>
      <c r="P699" s="274"/>
      <c r="Q699" s="274"/>
      <c r="R699" s="274"/>
      <c r="S699" s="274"/>
      <c r="T699" s="275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76" t="s">
        <v>191</v>
      </c>
      <c r="AU699" s="276" t="s">
        <v>82</v>
      </c>
      <c r="AV699" s="16" t="s">
        <v>100</v>
      </c>
      <c r="AW699" s="16" t="s">
        <v>33</v>
      </c>
      <c r="AX699" s="16" t="s">
        <v>72</v>
      </c>
      <c r="AY699" s="276" t="s">
        <v>180</v>
      </c>
    </row>
    <row r="700" s="14" customFormat="1">
      <c r="A700" s="14"/>
      <c r="B700" s="245"/>
      <c r="C700" s="246"/>
      <c r="D700" s="235" t="s">
        <v>191</v>
      </c>
      <c r="E700" s="247" t="s">
        <v>19</v>
      </c>
      <c r="F700" s="248" t="s">
        <v>1137</v>
      </c>
      <c r="G700" s="246"/>
      <c r="H700" s="247" t="s">
        <v>19</v>
      </c>
      <c r="I700" s="249"/>
      <c r="J700" s="246"/>
      <c r="K700" s="246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191</v>
      </c>
      <c r="AU700" s="254" t="s">
        <v>82</v>
      </c>
      <c r="AV700" s="14" t="s">
        <v>80</v>
      </c>
      <c r="AW700" s="14" t="s">
        <v>33</v>
      </c>
      <c r="AX700" s="14" t="s">
        <v>72</v>
      </c>
      <c r="AY700" s="254" t="s">
        <v>180</v>
      </c>
    </row>
    <row r="701" s="14" customFormat="1">
      <c r="A701" s="14"/>
      <c r="B701" s="245"/>
      <c r="C701" s="246"/>
      <c r="D701" s="235" t="s">
        <v>191</v>
      </c>
      <c r="E701" s="247" t="s">
        <v>19</v>
      </c>
      <c r="F701" s="248" t="s">
        <v>1138</v>
      </c>
      <c r="G701" s="246"/>
      <c r="H701" s="247" t="s">
        <v>19</v>
      </c>
      <c r="I701" s="249"/>
      <c r="J701" s="246"/>
      <c r="K701" s="246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191</v>
      </c>
      <c r="AU701" s="254" t="s">
        <v>82</v>
      </c>
      <c r="AV701" s="14" t="s">
        <v>80</v>
      </c>
      <c r="AW701" s="14" t="s">
        <v>33</v>
      </c>
      <c r="AX701" s="14" t="s">
        <v>72</v>
      </c>
      <c r="AY701" s="254" t="s">
        <v>180</v>
      </c>
    </row>
    <row r="702" s="13" customFormat="1">
      <c r="A702" s="13"/>
      <c r="B702" s="233"/>
      <c r="C702" s="234"/>
      <c r="D702" s="235" t="s">
        <v>191</v>
      </c>
      <c r="E702" s="236" t="s">
        <v>19</v>
      </c>
      <c r="F702" s="237" t="s">
        <v>1139</v>
      </c>
      <c r="G702" s="234"/>
      <c r="H702" s="238">
        <v>4.4349999999999996</v>
      </c>
      <c r="I702" s="239"/>
      <c r="J702" s="234"/>
      <c r="K702" s="234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191</v>
      </c>
      <c r="AU702" s="244" t="s">
        <v>82</v>
      </c>
      <c r="AV702" s="13" t="s">
        <v>82</v>
      </c>
      <c r="AW702" s="13" t="s">
        <v>33</v>
      </c>
      <c r="AX702" s="13" t="s">
        <v>72</v>
      </c>
      <c r="AY702" s="244" t="s">
        <v>180</v>
      </c>
    </row>
    <row r="703" s="14" customFormat="1">
      <c r="A703" s="14"/>
      <c r="B703" s="245"/>
      <c r="C703" s="246"/>
      <c r="D703" s="235" t="s">
        <v>191</v>
      </c>
      <c r="E703" s="247" t="s">
        <v>19</v>
      </c>
      <c r="F703" s="248" t="s">
        <v>1140</v>
      </c>
      <c r="G703" s="246"/>
      <c r="H703" s="247" t="s">
        <v>19</v>
      </c>
      <c r="I703" s="249"/>
      <c r="J703" s="246"/>
      <c r="K703" s="246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191</v>
      </c>
      <c r="AU703" s="254" t="s">
        <v>82</v>
      </c>
      <c r="AV703" s="14" t="s">
        <v>80</v>
      </c>
      <c r="AW703" s="14" t="s">
        <v>33</v>
      </c>
      <c r="AX703" s="14" t="s">
        <v>72</v>
      </c>
      <c r="AY703" s="254" t="s">
        <v>180</v>
      </c>
    </row>
    <row r="704" s="14" customFormat="1">
      <c r="A704" s="14"/>
      <c r="B704" s="245"/>
      <c r="C704" s="246"/>
      <c r="D704" s="235" t="s">
        <v>191</v>
      </c>
      <c r="E704" s="247" t="s">
        <v>19</v>
      </c>
      <c r="F704" s="248" t="s">
        <v>1138</v>
      </c>
      <c r="G704" s="246"/>
      <c r="H704" s="247" t="s">
        <v>19</v>
      </c>
      <c r="I704" s="249"/>
      <c r="J704" s="246"/>
      <c r="K704" s="246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191</v>
      </c>
      <c r="AU704" s="254" t="s">
        <v>82</v>
      </c>
      <c r="AV704" s="14" t="s">
        <v>80</v>
      </c>
      <c r="AW704" s="14" t="s">
        <v>33</v>
      </c>
      <c r="AX704" s="14" t="s">
        <v>72</v>
      </c>
      <c r="AY704" s="254" t="s">
        <v>180</v>
      </c>
    </row>
    <row r="705" s="13" customFormat="1">
      <c r="A705" s="13"/>
      <c r="B705" s="233"/>
      <c r="C705" s="234"/>
      <c r="D705" s="235" t="s">
        <v>191</v>
      </c>
      <c r="E705" s="236" t="s">
        <v>19</v>
      </c>
      <c r="F705" s="237" t="s">
        <v>1141</v>
      </c>
      <c r="G705" s="234"/>
      <c r="H705" s="238">
        <v>6.4429999999999996</v>
      </c>
      <c r="I705" s="239"/>
      <c r="J705" s="234"/>
      <c r="K705" s="234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191</v>
      </c>
      <c r="AU705" s="244" t="s">
        <v>82</v>
      </c>
      <c r="AV705" s="13" t="s">
        <v>82</v>
      </c>
      <c r="AW705" s="13" t="s">
        <v>33</v>
      </c>
      <c r="AX705" s="13" t="s">
        <v>72</v>
      </c>
      <c r="AY705" s="244" t="s">
        <v>180</v>
      </c>
    </row>
    <row r="706" s="16" customFormat="1">
      <c r="A706" s="16"/>
      <c r="B706" s="266"/>
      <c r="C706" s="267"/>
      <c r="D706" s="235" t="s">
        <v>191</v>
      </c>
      <c r="E706" s="268" t="s">
        <v>19</v>
      </c>
      <c r="F706" s="269" t="s">
        <v>436</v>
      </c>
      <c r="G706" s="267"/>
      <c r="H706" s="270">
        <v>10.878</v>
      </c>
      <c r="I706" s="271"/>
      <c r="J706" s="267"/>
      <c r="K706" s="267"/>
      <c r="L706" s="272"/>
      <c r="M706" s="273"/>
      <c r="N706" s="274"/>
      <c r="O706" s="274"/>
      <c r="P706" s="274"/>
      <c r="Q706" s="274"/>
      <c r="R706" s="274"/>
      <c r="S706" s="274"/>
      <c r="T706" s="275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76" t="s">
        <v>191</v>
      </c>
      <c r="AU706" s="276" t="s">
        <v>82</v>
      </c>
      <c r="AV706" s="16" t="s">
        <v>100</v>
      </c>
      <c r="AW706" s="16" t="s">
        <v>33</v>
      </c>
      <c r="AX706" s="16" t="s">
        <v>72</v>
      </c>
      <c r="AY706" s="276" t="s">
        <v>180</v>
      </c>
    </row>
    <row r="707" s="15" customFormat="1">
      <c r="A707" s="15"/>
      <c r="B707" s="255"/>
      <c r="C707" s="256"/>
      <c r="D707" s="235" t="s">
        <v>191</v>
      </c>
      <c r="E707" s="257" t="s">
        <v>19</v>
      </c>
      <c r="F707" s="258" t="s">
        <v>327</v>
      </c>
      <c r="G707" s="256"/>
      <c r="H707" s="259">
        <v>35.223999999999997</v>
      </c>
      <c r="I707" s="260"/>
      <c r="J707" s="256"/>
      <c r="K707" s="256"/>
      <c r="L707" s="261"/>
      <c r="M707" s="262"/>
      <c r="N707" s="263"/>
      <c r="O707" s="263"/>
      <c r="P707" s="263"/>
      <c r="Q707" s="263"/>
      <c r="R707" s="263"/>
      <c r="S707" s="263"/>
      <c r="T707" s="26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5" t="s">
        <v>191</v>
      </c>
      <c r="AU707" s="265" t="s">
        <v>82</v>
      </c>
      <c r="AV707" s="15" t="s">
        <v>187</v>
      </c>
      <c r="AW707" s="15" t="s">
        <v>33</v>
      </c>
      <c r="AX707" s="15" t="s">
        <v>80</v>
      </c>
      <c r="AY707" s="265" t="s">
        <v>180</v>
      </c>
    </row>
    <row r="708" s="2" customFormat="1" ht="55.5" customHeight="1">
      <c r="A708" s="40"/>
      <c r="B708" s="41"/>
      <c r="C708" s="215" t="s">
        <v>1142</v>
      </c>
      <c r="D708" s="215" t="s">
        <v>182</v>
      </c>
      <c r="E708" s="216" t="s">
        <v>1143</v>
      </c>
      <c r="F708" s="217" t="s">
        <v>1144</v>
      </c>
      <c r="G708" s="218" t="s">
        <v>227</v>
      </c>
      <c r="H708" s="219">
        <v>15.800000000000001</v>
      </c>
      <c r="I708" s="220"/>
      <c r="J708" s="221">
        <f>ROUND(I708*H708,2)</f>
        <v>0</v>
      </c>
      <c r="K708" s="217" t="s">
        <v>186</v>
      </c>
      <c r="L708" s="46"/>
      <c r="M708" s="222" t="s">
        <v>19</v>
      </c>
      <c r="N708" s="223" t="s">
        <v>43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187</v>
      </c>
      <c r="AT708" s="226" t="s">
        <v>182</v>
      </c>
      <c r="AU708" s="226" t="s">
        <v>82</v>
      </c>
      <c r="AY708" s="19" t="s">
        <v>180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187</v>
      </c>
      <c r="BM708" s="226" t="s">
        <v>1145</v>
      </c>
    </row>
    <row r="709" s="2" customFormat="1">
      <c r="A709" s="40"/>
      <c r="B709" s="41"/>
      <c r="C709" s="42"/>
      <c r="D709" s="228" t="s">
        <v>189</v>
      </c>
      <c r="E709" s="42"/>
      <c r="F709" s="229" t="s">
        <v>1146</v>
      </c>
      <c r="G709" s="42"/>
      <c r="H709" s="42"/>
      <c r="I709" s="230"/>
      <c r="J709" s="42"/>
      <c r="K709" s="42"/>
      <c r="L709" s="46"/>
      <c r="M709" s="231"/>
      <c r="N709" s="232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189</v>
      </c>
      <c r="AU709" s="19" t="s">
        <v>82</v>
      </c>
    </row>
    <row r="710" s="14" customFormat="1">
      <c r="A710" s="14"/>
      <c r="B710" s="245"/>
      <c r="C710" s="246"/>
      <c r="D710" s="235" t="s">
        <v>191</v>
      </c>
      <c r="E710" s="247" t="s">
        <v>19</v>
      </c>
      <c r="F710" s="248" t="s">
        <v>1147</v>
      </c>
      <c r="G710" s="246"/>
      <c r="H710" s="247" t="s">
        <v>19</v>
      </c>
      <c r="I710" s="249"/>
      <c r="J710" s="246"/>
      <c r="K710" s="246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191</v>
      </c>
      <c r="AU710" s="254" t="s">
        <v>82</v>
      </c>
      <c r="AV710" s="14" t="s">
        <v>80</v>
      </c>
      <c r="AW710" s="14" t="s">
        <v>33</v>
      </c>
      <c r="AX710" s="14" t="s">
        <v>72</v>
      </c>
      <c r="AY710" s="254" t="s">
        <v>180</v>
      </c>
    </row>
    <row r="711" s="13" customFormat="1">
      <c r="A711" s="13"/>
      <c r="B711" s="233"/>
      <c r="C711" s="234"/>
      <c r="D711" s="235" t="s">
        <v>191</v>
      </c>
      <c r="E711" s="236" t="s">
        <v>19</v>
      </c>
      <c r="F711" s="237" t="s">
        <v>1148</v>
      </c>
      <c r="G711" s="234"/>
      <c r="H711" s="238">
        <v>3.2000000000000002</v>
      </c>
      <c r="I711" s="239"/>
      <c r="J711" s="234"/>
      <c r="K711" s="234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191</v>
      </c>
      <c r="AU711" s="244" t="s">
        <v>82</v>
      </c>
      <c r="AV711" s="13" t="s">
        <v>82</v>
      </c>
      <c r="AW711" s="13" t="s">
        <v>33</v>
      </c>
      <c r="AX711" s="13" t="s">
        <v>72</v>
      </c>
      <c r="AY711" s="244" t="s">
        <v>180</v>
      </c>
    </row>
    <row r="712" s="14" customFormat="1">
      <c r="A712" s="14"/>
      <c r="B712" s="245"/>
      <c r="C712" s="246"/>
      <c r="D712" s="235" t="s">
        <v>191</v>
      </c>
      <c r="E712" s="247" t="s">
        <v>19</v>
      </c>
      <c r="F712" s="248" t="s">
        <v>1149</v>
      </c>
      <c r="G712" s="246"/>
      <c r="H712" s="247" t="s">
        <v>19</v>
      </c>
      <c r="I712" s="249"/>
      <c r="J712" s="246"/>
      <c r="K712" s="246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191</v>
      </c>
      <c r="AU712" s="254" t="s">
        <v>82</v>
      </c>
      <c r="AV712" s="14" t="s">
        <v>80</v>
      </c>
      <c r="AW712" s="14" t="s">
        <v>33</v>
      </c>
      <c r="AX712" s="14" t="s">
        <v>72</v>
      </c>
      <c r="AY712" s="254" t="s">
        <v>180</v>
      </c>
    </row>
    <row r="713" s="13" customFormat="1">
      <c r="A713" s="13"/>
      <c r="B713" s="233"/>
      <c r="C713" s="234"/>
      <c r="D713" s="235" t="s">
        <v>191</v>
      </c>
      <c r="E713" s="236" t="s">
        <v>19</v>
      </c>
      <c r="F713" s="237" t="s">
        <v>1150</v>
      </c>
      <c r="G713" s="234"/>
      <c r="H713" s="238">
        <v>3.7999999999999998</v>
      </c>
      <c r="I713" s="239"/>
      <c r="J713" s="234"/>
      <c r="K713" s="234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191</v>
      </c>
      <c r="AU713" s="244" t="s">
        <v>82</v>
      </c>
      <c r="AV713" s="13" t="s">
        <v>82</v>
      </c>
      <c r="AW713" s="13" t="s">
        <v>33</v>
      </c>
      <c r="AX713" s="13" t="s">
        <v>72</v>
      </c>
      <c r="AY713" s="244" t="s">
        <v>180</v>
      </c>
    </row>
    <row r="714" s="14" customFormat="1">
      <c r="A714" s="14"/>
      <c r="B714" s="245"/>
      <c r="C714" s="246"/>
      <c r="D714" s="235" t="s">
        <v>191</v>
      </c>
      <c r="E714" s="247" t="s">
        <v>19</v>
      </c>
      <c r="F714" s="248" t="s">
        <v>1151</v>
      </c>
      <c r="G714" s="246"/>
      <c r="H714" s="247" t="s">
        <v>19</v>
      </c>
      <c r="I714" s="249"/>
      <c r="J714" s="246"/>
      <c r="K714" s="246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191</v>
      </c>
      <c r="AU714" s="254" t="s">
        <v>82</v>
      </c>
      <c r="AV714" s="14" t="s">
        <v>80</v>
      </c>
      <c r="AW714" s="14" t="s">
        <v>33</v>
      </c>
      <c r="AX714" s="14" t="s">
        <v>72</v>
      </c>
      <c r="AY714" s="254" t="s">
        <v>180</v>
      </c>
    </row>
    <row r="715" s="13" customFormat="1">
      <c r="A715" s="13"/>
      <c r="B715" s="233"/>
      <c r="C715" s="234"/>
      <c r="D715" s="235" t="s">
        <v>191</v>
      </c>
      <c r="E715" s="236" t="s">
        <v>19</v>
      </c>
      <c r="F715" s="237" t="s">
        <v>1152</v>
      </c>
      <c r="G715" s="234"/>
      <c r="H715" s="238">
        <v>3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191</v>
      </c>
      <c r="AU715" s="244" t="s">
        <v>82</v>
      </c>
      <c r="AV715" s="13" t="s">
        <v>82</v>
      </c>
      <c r="AW715" s="13" t="s">
        <v>33</v>
      </c>
      <c r="AX715" s="13" t="s">
        <v>72</v>
      </c>
      <c r="AY715" s="244" t="s">
        <v>180</v>
      </c>
    </row>
    <row r="716" s="14" customFormat="1">
      <c r="A716" s="14"/>
      <c r="B716" s="245"/>
      <c r="C716" s="246"/>
      <c r="D716" s="235" t="s">
        <v>191</v>
      </c>
      <c r="E716" s="247" t="s">
        <v>19</v>
      </c>
      <c r="F716" s="248" t="s">
        <v>1153</v>
      </c>
      <c r="G716" s="246"/>
      <c r="H716" s="247" t="s">
        <v>19</v>
      </c>
      <c r="I716" s="249"/>
      <c r="J716" s="246"/>
      <c r="K716" s="246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191</v>
      </c>
      <c r="AU716" s="254" t="s">
        <v>82</v>
      </c>
      <c r="AV716" s="14" t="s">
        <v>80</v>
      </c>
      <c r="AW716" s="14" t="s">
        <v>33</v>
      </c>
      <c r="AX716" s="14" t="s">
        <v>72</v>
      </c>
      <c r="AY716" s="254" t="s">
        <v>180</v>
      </c>
    </row>
    <row r="717" s="13" customFormat="1">
      <c r="A717" s="13"/>
      <c r="B717" s="233"/>
      <c r="C717" s="234"/>
      <c r="D717" s="235" t="s">
        <v>191</v>
      </c>
      <c r="E717" s="236" t="s">
        <v>19</v>
      </c>
      <c r="F717" s="237" t="s">
        <v>1148</v>
      </c>
      <c r="G717" s="234"/>
      <c r="H717" s="238">
        <v>3.2000000000000002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191</v>
      </c>
      <c r="AU717" s="244" t="s">
        <v>82</v>
      </c>
      <c r="AV717" s="13" t="s">
        <v>82</v>
      </c>
      <c r="AW717" s="13" t="s">
        <v>33</v>
      </c>
      <c r="AX717" s="13" t="s">
        <v>72</v>
      </c>
      <c r="AY717" s="244" t="s">
        <v>180</v>
      </c>
    </row>
    <row r="718" s="14" customFormat="1">
      <c r="A718" s="14"/>
      <c r="B718" s="245"/>
      <c r="C718" s="246"/>
      <c r="D718" s="235" t="s">
        <v>191</v>
      </c>
      <c r="E718" s="247" t="s">
        <v>19</v>
      </c>
      <c r="F718" s="248" t="s">
        <v>1154</v>
      </c>
      <c r="G718" s="246"/>
      <c r="H718" s="247" t="s">
        <v>19</v>
      </c>
      <c r="I718" s="249"/>
      <c r="J718" s="246"/>
      <c r="K718" s="246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191</v>
      </c>
      <c r="AU718" s="254" t="s">
        <v>82</v>
      </c>
      <c r="AV718" s="14" t="s">
        <v>80</v>
      </c>
      <c r="AW718" s="14" t="s">
        <v>33</v>
      </c>
      <c r="AX718" s="14" t="s">
        <v>72</v>
      </c>
      <c r="AY718" s="254" t="s">
        <v>180</v>
      </c>
    </row>
    <row r="719" s="13" customFormat="1">
      <c r="A719" s="13"/>
      <c r="B719" s="233"/>
      <c r="C719" s="234"/>
      <c r="D719" s="235" t="s">
        <v>191</v>
      </c>
      <c r="E719" s="236" t="s">
        <v>19</v>
      </c>
      <c r="F719" s="237" t="s">
        <v>1155</v>
      </c>
      <c r="G719" s="234"/>
      <c r="H719" s="238">
        <v>2.6000000000000001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191</v>
      </c>
      <c r="AU719" s="244" t="s">
        <v>82</v>
      </c>
      <c r="AV719" s="13" t="s">
        <v>82</v>
      </c>
      <c r="AW719" s="13" t="s">
        <v>33</v>
      </c>
      <c r="AX719" s="13" t="s">
        <v>72</v>
      </c>
      <c r="AY719" s="244" t="s">
        <v>180</v>
      </c>
    </row>
    <row r="720" s="15" customFormat="1">
      <c r="A720" s="15"/>
      <c r="B720" s="255"/>
      <c r="C720" s="256"/>
      <c r="D720" s="235" t="s">
        <v>191</v>
      </c>
      <c r="E720" s="257" t="s">
        <v>19</v>
      </c>
      <c r="F720" s="258" t="s">
        <v>327</v>
      </c>
      <c r="G720" s="256"/>
      <c r="H720" s="259">
        <v>15.800000000000001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5" t="s">
        <v>191</v>
      </c>
      <c r="AU720" s="265" t="s">
        <v>82</v>
      </c>
      <c r="AV720" s="15" t="s">
        <v>187</v>
      </c>
      <c r="AW720" s="15" t="s">
        <v>33</v>
      </c>
      <c r="AX720" s="15" t="s">
        <v>80</v>
      </c>
      <c r="AY720" s="265" t="s">
        <v>180</v>
      </c>
    </row>
    <row r="721" s="2" customFormat="1" ht="16.5" customHeight="1">
      <c r="A721" s="40"/>
      <c r="B721" s="41"/>
      <c r="C721" s="281" t="s">
        <v>1156</v>
      </c>
      <c r="D721" s="281" t="s">
        <v>702</v>
      </c>
      <c r="E721" s="282" t="s">
        <v>1157</v>
      </c>
      <c r="F721" s="283" t="s">
        <v>1158</v>
      </c>
      <c r="G721" s="284" t="s">
        <v>227</v>
      </c>
      <c r="H721" s="285">
        <v>15.800000000000001</v>
      </c>
      <c r="I721" s="286"/>
      <c r="J721" s="287">
        <f>ROUND(I721*H721,2)</f>
        <v>0</v>
      </c>
      <c r="K721" s="283" t="s">
        <v>186</v>
      </c>
      <c r="L721" s="288"/>
      <c r="M721" s="289" t="s">
        <v>19</v>
      </c>
      <c r="N721" s="290" t="s">
        <v>43</v>
      </c>
      <c r="O721" s="86"/>
      <c r="P721" s="224">
        <f>O721*H721</f>
        <v>0</v>
      </c>
      <c r="Q721" s="224">
        <v>0.0067299999999999999</v>
      </c>
      <c r="R721" s="224">
        <f>Q721*H721</f>
        <v>0.106334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224</v>
      </c>
      <c r="AT721" s="226" t="s">
        <v>702</v>
      </c>
      <c r="AU721" s="226" t="s">
        <v>82</v>
      </c>
      <c r="AY721" s="19" t="s">
        <v>180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187</v>
      </c>
      <c r="BM721" s="226" t="s">
        <v>1159</v>
      </c>
    </row>
    <row r="722" s="2" customFormat="1" ht="55.5" customHeight="1">
      <c r="A722" s="40"/>
      <c r="B722" s="41"/>
      <c r="C722" s="215" t="s">
        <v>1160</v>
      </c>
      <c r="D722" s="215" t="s">
        <v>182</v>
      </c>
      <c r="E722" s="216" t="s">
        <v>1161</v>
      </c>
      <c r="F722" s="217" t="s">
        <v>1162</v>
      </c>
      <c r="G722" s="218" t="s">
        <v>227</v>
      </c>
      <c r="H722" s="219">
        <v>1.95</v>
      </c>
      <c r="I722" s="220"/>
      <c r="J722" s="221">
        <f>ROUND(I722*H722,2)</f>
        <v>0</v>
      </c>
      <c r="K722" s="217" t="s">
        <v>186</v>
      </c>
      <c r="L722" s="46"/>
      <c r="M722" s="222" t="s">
        <v>19</v>
      </c>
      <c r="N722" s="223" t="s">
        <v>43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187</v>
      </c>
      <c r="AT722" s="226" t="s">
        <v>182</v>
      </c>
      <c r="AU722" s="226" t="s">
        <v>82</v>
      </c>
      <c r="AY722" s="19" t="s">
        <v>180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187</v>
      </c>
      <c r="BM722" s="226" t="s">
        <v>1163</v>
      </c>
    </row>
    <row r="723" s="2" customFormat="1">
      <c r="A723" s="40"/>
      <c r="B723" s="41"/>
      <c r="C723" s="42"/>
      <c r="D723" s="228" t="s">
        <v>189</v>
      </c>
      <c r="E723" s="42"/>
      <c r="F723" s="229" t="s">
        <v>1164</v>
      </c>
      <c r="G723" s="42"/>
      <c r="H723" s="42"/>
      <c r="I723" s="230"/>
      <c r="J723" s="42"/>
      <c r="K723" s="42"/>
      <c r="L723" s="46"/>
      <c r="M723" s="231"/>
      <c r="N723" s="232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189</v>
      </c>
      <c r="AU723" s="19" t="s">
        <v>82</v>
      </c>
    </row>
    <row r="724" s="14" customFormat="1">
      <c r="A724" s="14"/>
      <c r="B724" s="245"/>
      <c r="C724" s="246"/>
      <c r="D724" s="235" t="s">
        <v>191</v>
      </c>
      <c r="E724" s="247" t="s">
        <v>19</v>
      </c>
      <c r="F724" s="248" t="s">
        <v>1165</v>
      </c>
      <c r="G724" s="246"/>
      <c r="H724" s="247" t="s">
        <v>19</v>
      </c>
      <c r="I724" s="249"/>
      <c r="J724" s="246"/>
      <c r="K724" s="246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191</v>
      </c>
      <c r="AU724" s="254" t="s">
        <v>82</v>
      </c>
      <c r="AV724" s="14" t="s">
        <v>80</v>
      </c>
      <c r="AW724" s="14" t="s">
        <v>33</v>
      </c>
      <c r="AX724" s="14" t="s">
        <v>72</v>
      </c>
      <c r="AY724" s="254" t="s">
        <v>180</v>
      </c>
    </row>
    <row r="725" s="13" customFormat="1">
      <c r="A725" s="13"/>
      <c r="B725" s="233"/>
      <c r="C725" s="234"/>
      <c r="D725" s="235" t="s">
        <v>191</v>
      </c>
      <c r="E725" s="236" t="s">
        <v>19</v>
      </c>
      <c r="F725" s="237" t="s">
        <v>1166</v>
      </c>
      <c r="G725" s="234"/>
      <c r="H725" s="238">
        <v>1.95</v>
      </c>
      <c r="I725" s="239"/>
      <c r="J725" s="234"/>
      <c r="K725" s="234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191</v>
      </c>
      <c r="AU725" s="244" t="s">
        <v>82</v>
      </c>
      <c r="AV725" s="13" t="s">
        <v>82</v>
      </c>
      <c r="AW725" s="13" t="s">
        <v>33</v>
      </c>
      <c r="AX725" s="13" t="s">
        <v>80</v>
      </c>
      <c r="AY725" s="244" t="s">
        <v>180</v>
      </c>
    </row>
    <row r="726" s="2" customFormat="1" ht="16.5" customHeight="1">
      <c r="A726" s="40"/>
      <c r="B726" s="41"/>
      <c r="C726" s="281" t="s">
        <v>1167</v>
      </c>
      <c r="D726" s="281" t="s">
        <v>702</v>
      </c>
      <c r="E726" s="282" t="s">
        <v>1168</v>
      </c>
      <c r="F726" s="283" t="s">
        <v>1169</v>
      </c>
      <c r="G726" s="284" t="s">
        <v>227</v>
      </c>
      <c r="H726" s="285">
        <v>1.97</v>
      </c>
      <c r="I726" s="286"/>
      <c r="J726" s="287">
        <f>ROUND(I726*H726,2)</f>
        <v>0</v>
      </c>
      <c r="K726" s="283" t="s">
        <v>186</v>
      </c>
      <c r="L726" s="288"/>
      <c r="M726" s="289" t="s">
        <v>19</v>
      </c>
      <c r="N726" s="290" t="s">
        <v>43</v>
      </c>
      <c r="O726" s="86"/>
      <c r="P726" s="224">
        <f>O726*H726</f>
        <v>0</v>
      </c>
      <c r="Q726" s="224">
        <v>0.016619999999999999</v>
      </c>
      <c r="R726" s="224">
        <f>Q726*H726</f>
        <v>0.032741399999999997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224</v>
      </c>
      <c r="AT726" s="226" t="s">
        <v>702</v>
      </c>
      <c r="AU726" s="226" t="s">
        <v>82</v>
      </c>
      <c r="AY726" s="19" t="s">
        <v>180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80</v>
      </c>
      <c r="BK726" s="227">
        <f>ROUND(I726*H726,2)</f>
        <v>0</v>
      </c>
      <c r="BL726" s="19" t="s">
        <v>187</v>
      </c>
      <c r="BM726" s="226" t="s">
        <v>1170</v>
      </c>
    </row>
    <row r="727" s="13" customFormat="1">
      <c r="A727" s="13"/>
      <c r="B727" s="233"/>
      <c r="C727" s="234"/>
      <c r="D727" s="235" t="s">
        <v>191</v>
      </c>
      <c r="E727" s="234"/>
      <c r="F727" s="237" t="s">
        <v>1171</v>
      </c>
      <c r="G727" s="234"/>
      <c r="H727" s="238">
        <v>1.97</v>
      </c>
      <c r="I727" s="239"/>
      <c r="J727" s="234"/>
      <c r="K727" s="234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191</v>
      </c>
      <c r="AU727" s="244" t="s">
        <v>82</v>
      </c>
      <c r="AV727" s="13" t="s">
        <v>82</v>
      </c>
      <c r="AW727" s="13" t="s">
        <v>4</v>
      </c>
      <c r="AX727" s="13" t="s">
        <v>80</v>
      </c>
      <c r="AY727" s="244" t="s">
        <v>180</v>
      </c>
    </row>
    <row r="728" s="2" customFormat="1" ht="55.5" customHeight="1">
      <c r="A728" s="40"/>
      <c r="B728" s="41"/>
      <c r="C728" s="215" t="s">
        <v>1172</v>
      </c>
      <c r="D728" s="215" t="s">
        <v>182</v>
      </c>
      <c r="E728" s="216" t="s">
        <v>1173</v>
      </c>
      <c r="F728" s="217" t="s">
        <v>1174</v>
      </c>
      <c r="G728" s="218" t="s">
        <v>227</v>
      </c>
      <c r="H728" s="219">
        <v>1.8</v>
      </c>
      <c r="I728" s="220"/>
      <c r="J728" s="221">
        <f>ROUND(I728*H728,2)</f>
        <v>0</v>
      </c>
      <c r="K728" s="217" t="s">
        <v>186</v>
      </c>
      <c r="L728" s="46"/>
      <c r="M728" s="222" t="s">
        <v>19</v>
      </c>
      <c r="N728" s="223" t="s">
        <v>43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187</v>
      </c>
      <c r="AT728" s="226" t="s">
        <v>182</v>
      </c>
      <c r="AU728" s="226" t="s">
        <v>82</v>
      </c>
      <c r="AY728" s="19" t="s">
        <v>180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187</v>
      </c>
      <c r="BM728" s="226" t="s">
        <v>1175</v>
      </c>
    </row>
    <row r="729" s="2" customFormat="1">
      <c r="A729" s="40"/>
      <c r="B729" s="41"/>
      <c r="C729" s="42"/>
      <c r="D729" s="228" t="s">
        <v>189</v>
      </c>
      <c r="E729" s="42"/>
      <c r="F729" s="229" t="s">
        <v>1176</v>
      </c>
      <c r="G729" s="42"/>
      <c r="H729" s="42"/>
      <c r="I729" s="230"/>
      <c r="J729" s="42"/>
      <c r="K729" s="42"/>
      <c r="L729" s="46"/>
      <c r="M729" s="231"/>
      <c r="N729" s="232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189</v>
      </c>
      <c r="AU729" s="19" t="s">
        <v>82</v>
      </c>
    </row>
    <row r="730" s="14" customFormat="1">
      <c r="A730" s="14"/>
      <c r="B730" s="245"/>
      <c r="C730" s="246"/>
      <c r="D730" s="235" t="s">
        <v>191</v>
      </c>
      <c r="E730" s="247" t="s">
        <v>19</v>
      </c>
      <c r="F730" s="248" t="s">
        <v>1177</v>
      </c>
      <c r="G730" s="246"/>
      <c r="H730" s="247" t="s">
        <v>19</v>
      </c>
      <c r="I730" s="249"/>
      <c r="J730" s="246"/>
      <c r="K730" s="246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191</v>
      </c>
      <c r="AU730" s="254" t="s">
        <v>82</v>
      </c>
      <c r="AV730" s="14" t="s">
        <v>80</v>
      </c>
      <c r="AW730" s="14" t="s">
        <v>33</v>
      </c>
      <c r="AX730" s="14" t="s">
        <v>72</v>
      </c>
      <c r="AY730" s="254" t="s">
        <v>180</v>
      </c>
    </row>
    <row r="731" s="13" customFormat="1">
      <c r="A731" s="13"/>
      <c r="B731" s="233"/>
      <c r="C731" s="234"/>
      <c r="D731" s="235" t="s">
        <v>191</v>
      </c>
      <c r="E731" s="236" t="s">
        <v>19</v>
      </c>
      <c r="F731" s="237" t="s">
        <v>1178</v>
      </c>
      <c r="G731" s="234"/>
      <c r="H731" s="238">
        <v>0.80000000000000004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191</v>
      </c>
      <c r="AU731" s="244" t="s">
        <v>82</v>
      </c>
      <c r="AV731" s="13" t="s">
        <v>82</v>
      </c>
      <c r="AW731" s="13" t="s">
        <v>33</v>
      </c>
      <c r="AX731" s="13" t="s">
        <v>72</v>
      </c>
      <c r="AY731" s="244" t="s">
        <v>180</v>
      </c>
    </row>
    <row r="732" s="14" customFormat="1">
      <c r="A732" s="14"/>
      <c r="B732" s="245"/>
      <c r="C732" s="246"/>
      <c r="D732" s="235" t="s">
        <v>191</v>
      </c>
      <c r="E732" s="247" t="s">
        <v>19</v>
      </c>
      <c r="F732" s="248" t="s">
        <v>1179</v>
      </c>
      <c r="G732" s="246"/>
      <c r="H732" s="247" t="s">
        <v>19</v>
      </c>
      <c r="I732" s="249"/>
      <c r="J732" s="246"/>
      <c r="K732" s="246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191</v>
      </c>
      <c r="AU732" s="254" t="s">
        <v>82</v>
      </c>
      <c r="AV732" s="14" t="s">
        <v>80</v>
      </c>
      <c r="AW732" s="14" t="s">
        <v>33</v>
      </c>
      <c r="AX732" s="14" t="s">
        <v>72</v>
      </c>
      <c r="AY732" s="254" t="s">
        <v>180</v>
      </c>
    </row>
    <row r="733" s="13" customFormat="1">
      <c r="A733" s="13"/>
      <c r="B733" s="233"/>
      <c r="C733" s="234"/>
      <c r="D733" s="235" t="s">
        <v>191</v>
      </c>
      <c r="E733" s="236" t="s">
        <v>19</v>
      </c>
      <c r="F733" s="237" t="s">
        <v>1180</v>
      </c>
      <c r="G733" s="234"/>
      <c r="H733" s="238">
        <v>1</v>
      </c>
      <c r="I733" s="239"/>
      <c r="J733" s="234"/>
      <c r="K733" s="234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191</v>
      </c>
      <c r="AU733" s="244" t="s">
        <v>82</v>
      </c>
      <c r="AV733" s="13" t="s">
        <v>82</v>
      </c>
      <c r="AW733" s="13" t="s">
        <v>33</v>
      </c>
      <c r="AX733" s="13" t="s">
        <v>72</v>
      </c>
      <c r="AY733" s="244" t="s">
        <v>180</v>
      </c>
    </row>
    <row r="734" s="15" customFormat="1">
      <c r="A734" s="15"/>
      <c r="B734" s="255"/>
      <c r="C734" s="256"/>
      <c r="D734" s="235" t="s">
        <v>191</v>
      </c>
      <c r="E734" s="257" t="s">
        <v>19</v>
      </c>
      <c r="F734" s="258" t="s">
        <v>327</v>
      </c>
      <c r="G734" s="256"/>
      <c r="H734" s="259">
        <v>1.8</v>
      </c>
      <c r="I734" s="260"/>
      <c r="J734" s="256"/>
      <c r="K734" s="256"/>
      <c r="L734" s="261"/>
      <c r="M734" s="262"/>
      <c r="N734" s="263"/>
      <c r="O734" s="263"/>
      <c r="P734" s="263"/>
      <c r="Q734" s="263"/>
      <c r="R734" s="263"/>
      <c r="S734" s="263"/>
      <c r="T734" s="264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5" t="s">
        <v>191</v>
      </c>
      <c r="AU734" s="265" t="s">
        <v>82</v>
      </c>
      <c r="AV734" s="15" t="s">
        <v>187</v>
      </c>
      <c r="AW734" s="15" t="s">
        <v>33</v>
      </c>
      <c r="AX734" s="15" t="s">
        <v>80</v>
      </c>
      <c r="AY734" s="265" t="s">
        <v>180</v>
      </c>
    </row>
    <row r="735" s="2" customFormat="1" ht="16.5" customHeight="1">
      <c r="A735" s="40"/>
      <c r="B735" s="41"/>
      <c r="C735" s="281" t="s">
        <v>1181</v>
      </c>
      <c r="D735" s="281" t="s">
        <v>702</v>
      </c>
      <c r="E735" s="282" t="s">
        <v>1182</v>
      </c>
      <c r="F735" s="283" t="s">
        <v>1183</v>
      </c>
      <c r="G735" s="284" t="s">
        <v>227</v>
      </c>
      <c r="H735" s="285">
        <v>1.8180000000000001</v>
      </c>
      <c r="I735" s="286"/>
      <c r="J735" s="287">
        <f>ROUND(I735*H735,2)</f>
        <v>0</v>
      </c>
      <c r="K735" s="283" t="s">
        <v>186</v>
      </c>
      <c r="L735" s="288"/>
      <c r="M735" s="289" t="s">
        <v>19</v>
      </c>
      <c r="N735" s="290" t="s">
        <v>43</v>
      </c>
      <c r="O735" s="86"/>
      <c r="P735" s="224">
        <f>O735*H735</f>
        <v>0</v>
      </c>
      <c r="Q735" s="224">
        <v>0.01857</v>
      </c>
      <c r="R735" s="224">
        <f>Q735*H735</f>
        <v>0.03376026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224</v>
      </c>
      <c r="AT735" s="226" t="s">
        <v>702</v>
      </c>
      <c r="AU735" s="226" t="s">
        <v>82</v>
      </c>
      <c r="AY735" s="19" t="s">
        <v>180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187</v>
      </c>
      <c r="BM735" s="226" t="s">
        <v>1184</v>
      </c>
    </row>
    <row r="736" s="13" customFormat="1">
      <c r="A736" s="13"/>
      <c r="B736" s="233"/>
      <c r="C736" s="234"/>
      <c r="D736" s="235" t="s">
        <v>191</v>
      </c>
      <c r="E736" s="234"/>
      <c r="F736" s="237" t="s">
        <v>1185</v>
      </c>
      <c r="G736" s="234"/>
      <c r="H736" s="238">
        <v>1.8180000000000001</v>
      </c>
      <c r="I736" s="239"/>
      <c r="J736" s="234"/>
      <c r="K736" s="234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191</v>
      </c>
      <c r="AU736" s="244" t="s">
        <v>82</v>
      </c>
      <c r="AV736" s="13" t="s">
        <v>82</v>
      </c>
      <c r="AW736" s="13" t="s">
        <v>4</v>
      </c>
      <c r="AX736" s="13" t="s">
        <v>80</v>
      </c>
      <c r="AY736" s="244" t="s">
        <v>180</v>
      </c>
    </row>
    <row r="737" s="2" customFormat="1" ht="24.15" customHeight="1">
      <c r="A737" s="40"/>
      <c r="B737" s="41"/>
      <c r="C737" s="215" t="s">
        <v>1186</v>
      </c>
      <c r="D737" s="215" t="s">
        <v>182</v>
      </c>
      <c r="E737" s="216" t="s">
        <v>1187</v>
      </c>
      <c r="F737" s="217" t="s">
        <v>1188</v>
      </c>
      <c r="G737" s="218" t="s">
        <v>185</v>
      </c>
      <c r="H737" s="219">
        <v>66.244</v>
      </c>
      <c r="I737" s="220"/>
      <c r="J737" s="221">
        <f>ROUND(I737*H737,2)</f>
        <v>0</v>
      </c>
      <c r="K737" s="217" t="s">
        <v>186</v>
      </c>
      <c r="L737" s="46"/>
      <c r="M737" s="222" t="s">
        <v>19</v>
      </c>
      <c r="N737" s="223" t="s">
        <v>43</v>
      </c>
      <c r="O737" s="86"/>
      <c r="P737" s="224">
        <f>O737*H737</f>
        <v>0</v>
      </c>
      <c r="Q737" s="224">
        <v>0.54959999999999998</v>
      </c>
      <c r="R737" s="224">
        <f>Q737*H737</f>
        <v>36.407702399999998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187</v>
      </c>
      <c r="AT737" s="226" t="s">
        <v>182</v>
      </c>
      <c r="AU737" s="226" t="s">
        <v>82</v>
      </c>
      <c r="AY737" s="19" t="s">
        <v>180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187</v>
      </c>
      <c r="BM737" s="226" t="s">
        <v>1189</v>
      </c>
    </row>
    <row r="738" s="2" customFormat="1">
      <c r="A738" s="40"/>
      <c r="B738" s="41"/>
      <c r="C738" s="42"/>
      <c r="D738" s="228" t="s">
        <v>189</v>
      </c>
      <c r="E738" s="42"/>
      <c r="F738" s="229" t="s">
        <v>1190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189</v>
      </c>
      <c r="AU738" s="19" t="s">
        <v>82</v>
      </c>
    </row>
    <row r="739" s="14" customFormat="1">
      <c r="A739" s="14"/>
      <c r="B739" s="245"/>
      <c r="C739" s="246"/>
      <c r="D739" s="235" t="s">
        <v>191</v>
      </c>
      <c r="E739" s="247" t="s">
        <v>19</v>
      </c>
      <c r="F739" s="248" t="s">
        <v>1191</v>
      </c>
      <c r="G739" s="246"/>
      <c r="H739" s="247" t="s">
        <v>19</v>
      </c>
      <c r="I739" s="249"/>
      <c r="J739" s="246"/>
      <c r="K739" s="246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191</v>
      </c>
      <c r="AU739" s="254" t="s">
        <v>82</v>
      </c>
      <c r="AV739" s="14" t="s">
        <v>80</v>
      </c>
      <c r="AW739" s="14" t="s">
        <v>33</v>
      </c>
      <c r="AX739" s="14" t="s">
        <v>72</v>
      </c>
      <c r="AY739" s="254" t="s">
        <v>180</v>
      </c>
    </row>
    <row r="740" s="13" customFormat="1">
      <c r="A740" s="13"/>
      <c r="B740" s="233"/>
      <c r="C740" s="234"/>
      <c r="D740" s="235" t="s">
        <v>191</v>
      </c>
      <c r="E740" s="236" t="s">
        <v>19</v>
      </c>
      <c r="F740" s="237" t="s">
        <v>1192</v>
      </c>
      <c r="G740" s="234"/>
      <c r="H740" s="238">
        <v>29.663</v>
      </c>
      <c r="I740" s="239"/>
      <c r="J740" s="234"/>
      <c r="K740" s="234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191</v>
      </c>
      <c r="AU740" s="244" t="s">
        <v>82</v>
      </c>
      <c r="AV740" s="13" t="s">
        <v>82</v>
      </c>
      <c r="AW740" s="13" t="s">
        <v>33</v>
      </c>
      <c r="AX740" s="13" t="s">
        <v>72</v>
      </c>
      <c r="AY740" s="244" t="s">
        <v>180</v>
      </c>
    </row>
    <row r="741" s="13" customFormat="1">
      <c r="A741" s="13"/>
      <c r="B741" s="233"/>
      <c r="C741" s="234"/>
      <c r="D741" s="235" t="s">
        <v>191</v>
      </c>
      <c r="E741" s="236" t="s">
        <v>19</v>
      </c>
      <c r="F741" s="237" t="s">
        <v>1193</v>
      </c>
      <c r="G741" s="234"/>
      <c r="H741" s="238">
        <v>15.593</v>
      </c>
      <c r="I741" s="239"/>
      <c r="J741" s="234"/>
      <c r="K741" s="234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191</v>
      </c>
      <c r="AU741" s="244" t="s">
        <v>82</v>
      </c>
      <c r="AV741" s="13" t="s">
        <v>82</v>
      </c>
      <c r="AW741" s="13" t="s">
        <v>33</v>
      </c>
      <c r="AX741" s="13" t="s">
        <v>72</v>
      </c>
      <c r="AY741" s="244" t="s">
        <v>180</v>
      </c>
    </row>
    <row r="742" s="13" customFormat="1">
      <c r="A742" s="13"/>
      <c r="B742" s="233"/>
      <c r="C742" s="234"/>
      <c r="D742" s="235" t="s">
        <v>191</v>
      </c>
      <c r="E742" s="236" t="s">
        <v>19</v>
      </c>
      <c r="F742" s="237" t="s">
        <v>1194</v>
      </c>
      <c r="G742" s="234"/>
      <c r="H742" s="238">
        <v>20.988</v>
      </c>
      <c r="I742" s="239"/>
      <c r="J742" s="234"/>
      <c r="K742" s="234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191</v>
      </c>
      <c r="AU742" s="244" t="s">
        <v>82</v>
      </c>
      <c r="AV742" s="13" t="s">
        <v>82</v>
      </c>
      <c r="AW742" s="13" t="s">
        <v>33</v>
      </c>
      <c r="AX742" s="13" t="s">
        <v>72</v>
      </c>
      <c r="AY742" s="244" t="s">
        <v>180</v>
      </c>
    </row>
    <row r="743" s="15" customFormat="1">
      <c r="A743" s="15"/>
      <c r="B743" s="255"/>
      <c r="C743" s="256"/>
      <c r="D743" s="235" t="s">
        <v>191</v>
      </c>
      <c r="E743" s="257" t="s">
        <v>19</v>
      </c>
      <c r="F743" s="258" t="s">
        <v>327</v>
      </c>
      <c r="G743" s="256"/>
      <c r="H743" s="259">
        <v>66.244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191</v>
      </c>
      <c r="AU743" s="265" t="s">
        <v>82</v>
      </c>
      <c r="AV743" s="15" t="s">
        <v>187</v>
      </c>
      <c r="AW743" s="15" t="s">
        <v>33</v>
      </c>
      <c r="AX743" s="15" t="s">
        <v>80</v>
      </c>
      <c r="AY743" s="265" t="s">
        <v>180</v>
      </c>
    </row>
    <row r="744" s="2" customFormat="1" ht="24.15" customHeight="1">
      <c r="A744" s="40"/>
      <c r="B744" s="41"/>
      <c r="C744" s="215" t="s">
        <v>1195</v>
      </c>
      <c r="D744" s="215" t="s">
        <v>182</v>
      </c>
      <c r="E744" s="216" t="s">
        <v>1196</v>
      </c>
      <c r="F744" s="217" t="s">
        <v>1197</v>
      </c>
      <c r="G744" s="218" t="s">
        <v>185</v>
      </c>
      <c r="H744" s="219">
        <v>177.74100000000001</v>
      </c>
      <c r="I744" s="220"/>
      <c r="J744" s="221">
        <f>ROUND(I744*H744,2)</f>
        <v>0</v>
      </c>
      <c r="K744" s="217" t="s">
        <v>186</v>
      </c>
      <c r="L744" s="46"/>
      <c r="M744" s="222" t="s">
        <v>19</v>
      </c>
      <c r="N744" s="223" t="s">
        <v>43</v>
      </c>
      <c r="O744" s="86"/>
      <c r="P744" s="224">
        <f>O744*H744</f>
        <v>0</v>
      </c>
      <c r="Q744" s="224">
        <v>0.73404000000000003</v>
      </c>
      <c r="R744" s="224">
        <f>Q744*H744</f>
        <v>130.46900364000001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187</v>
      </c>
      <c r="AT744" s="226" t="s">
        <v>182</v>
      </c>
      <c r="AU744" s="226" t="s">
        <v>82</v>
      </c>
      <c r="AY744" s="19" t="s">
        <v>180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187</v>
      </c>
      <c r="BM744" s="226" t="s">
        <v>1198</v>
      </c>
    </row>
    <row r="745" s="2" customFormat="1">
      <c r="A745" s="40"/>
      <c r="B745" s="41"/>
      <c r="C745" s="42"/>
      <c r="D745" s="228" t="s">
        <v>189</v>
      </c>
      <c r="E745" s="42"/>
      <c r="F745" s="229" t="s">
        <v>1199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189</v>
      </c>
      <c r="AU745" s="19" t="s">
        <v>82</v>
      </c>
    </row>
    <row r="746" s="14" customFormat="1">
      <c r="A746" s="14"/>
      <c r="B746" s="245"/>
      <c r="C746" s="246"/>
      <c r="D746" s="235" t="s">
        <v>191</v>
      </c>
      <c r="E746" s="247" t="s">
        <v>19</v>
      </c>
      <c r="F746" s="248" t="s">
        <v>1200</v>
      </c>
      <c r="G746" s="246"/>
      <c r="H746" s="247" t="s">
        <v>19</v>
      </c>
      <c r="I746" s="249"/>
      <c r="J746" s="246"/>
      <c r="K746" s="246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191</v>
      </c>
      <c r="AU746" s="254" t="s">
        <v>82</v>
      </c>
      <c r="AV746" s="14" t="s">
        <v>80</v>
      </c>
      <c r="AW746" s="14" t="s">
        <v>33</v>
      </c>
      <c r="AX746" s="14" t="s">
        <v>72</v>
      </c>
      <c r="AY746" s="254" t="s">
        <v>180</v>
      </c>
    </row>
    <row r="747" s="13" customFormat="1">
      <c r="A747" s="13"/>
      <c r="B747" s="233"/>
      <c r="C747" s="234"/>
      <c r="D747" s="235" t="s">
        <v>191</v>
      </c>
      <c r="E747" s="236" t="s">
        <v>19</v>
      </c>
      <c r="F747" s="237" t="s">
        <v>1201</v>
      </c>
      <c r="G747" s="234"/>
      <c r="H747" s="238">
        <v>65.319999999999993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191</v>
      </c>
      <c r="AU747" s="244" t="s">
        <v>82</v>
      </c>
      <c r="AV747" s="13" t="s">
        <v>82</v>
      </c>
      <c r="AW747" s="13" t="s">
        <v>33</v>
      </c>
      <c r="AX747" s="13" t="s">
        <v>72</v>
      </c>
      <c r="AY747" s="244" t="s">
        <v>180</v>
      </c>
    </row>
    <row r="748" s="13" customFormat="1">
      <c r="A748" s="13"/>
      <c r="B748" s="233"/>
      <c r="C748" s="234"/>
      <c r="D748" s="235" t="s">
        <v>191</v>
      </c>
      <c r="E748" s="236" t="s">
        <v>19</v>
      </c>
      <c r="F748" s="237" t="s">
        <v>1202</v>
      </c>
      <c r="G748" s="234"/>
      <c r="H748" s="238">
        <v>27</v>
      </c>
      <c r="I748" s="239"/>
      <c r="J748" s="234"/>
      <c r="K748" s="234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191</v>
      </c>
      <c r="AU748" s="244" t="s">
        <v>82</v>
      </c>
      <c r="AV748" s="13" t="s">
        <v>82</v>
      </c>
      <c r="AW748" s="13" t="s">
        <v>33</v>
      </c>
      <c r="AX748" s="13" t="s">
        <v>72</v>
      </c>
      <c r="AY748" s="244" t="s">
        <v>180</v>
      </c>
    </row>
    <row r="749" s="13" customFormat="1">
      <c r="A749" s="13"/>
      <c r="B749" s="233"/>
      <c r="C749" s="234"/>
      <c r="D749" s="235" t="s">
        <v>191</v>
      </c>
      <c r="E749" s="236" t="s">
        <v>19</v>
      </c>
      <c r="F749" s="237" t="s">
        <v>1203</v>
      </c>
      <c r="G749" s="234"/>
      <c r="H749" s="238">
        <v>45.207000000000001</v>
      </c>
      <c r="I749" s="239"/>
      <c r="J749" s="234"/>
      <c r="K749" s="234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191</v>
      </c>
      <c r="AU749" s="244" t="s">
        <v>82</v>
      </c>
      <c r="AV749" s="13" t="s">
        <v>82</v>
      </c>
      <c r="AW749" s="13" t="s">
        <v>33</v>
      </c>
      <c r="AX749" s="13" t="s">
        <v>72</v>
      </c>
      <c r="AY749" s="244" t="s">
        <v>180</v>
      </c>
    </row>
    <row r="750" s="13" customFormat="1">
      <c r="A750" s="13"/>
      <c r="B750" s="233"/>
      <c r="C750" s="234"/>
      <c r="D750" s="235" t="s">
        <v>191</v>
      </c>
      <c r="E750" s="236" t="s">
        <v>19</v>
      </c>
      <c r="F750" s="237" t="s">
        <v>1204</v>
      </c>
      <c r="G750" s="234"/>
      <c r="H750" s="238">
        <v>13.759</v>
      </c>
      <c r="I750" s="239"/>
      <c r="J750" s="234"/>
      <c r="K750" s="234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191</v>
      </c>
      <c r="AU750" s="244" t="s">
        <v>82</v>
      </c>
      <c r="AV750" s="13" t="s">
        <v>82</v>
      </c>
      <c r="AW750" s="13" t="s">
        <v>33</v>
      </c>
      <c r="AX750" s="13" t="s">
        <v>72</v>
      </c>
      <c r="AY750" s="244" t="s">
        <v>180</v>
      </c>
    </row>
    <row r="751" s="14" customFormat="1">
      <c r="A751" s="14"/>
      <c r="B751" s="245"/>
      <c r="C751" s="246"/>
      <c r="D751" s="235" t="s">
        <v>191</v>
      </c>
      <c r="E751" s="247" t="s">
        <v>19</v>
      </c>
      <c r="F751" s="248" t="s">
        <v>1205</v>
      </c>
      <c r="G751" s="246"/>
      <c r="H751" s="247" t="s">
        <v>19</v>
      </c>
      <c r="I751" s="249"/>
      <c r="J751" s="246"/>
      <c r="K751" s="246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191</v>
      </c>
      <c r="AU751" s="254" t="s">
        <v>82</v>
      </c>
      <c r="AV751" s="14" t="s">
        <v>80</v>
      </c>
      <c r="AW751" s="14" t="s">
        <v>33</v>
      </c>
      <c r="AX751" s="14" t="s">
        <v>72</v>
      </c>
      <c r="AY751" s="254" t="s">
        <v>180</v>
      </c>
    </row>
    <row r="752" s="13" customFormat="1">
      <c r="A752" s="13"/>
      <c r="B752" s="233"/>
      <c r="C752" s="234"/>
      <c r="D752" s="235" t="s">
        <v>191</v>
      </c>
      <c r="E752" s="236" t="s">
        <v>19</v>
      </c>
      <c r="F752" s="237" t="s">
        <v>1206</v>
      </c>
      <c r="G752" s="234"/>
      <c r="H752" s="238">
        <v>28.329999999999998</v>
      </c>
      <c r="I752" s="239"/>
      <c r="J752" s="234"/>
      <c r="K752" s="234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191</v>
      </c>
      <c r="AU752" s="244" t="s">
        <v>82</v>
      </c>
      <c r="AV752" s="13" t="s">
        <v>82</v>
      </c>
      <c r="AW752" s="13" t="s">
        <v>33</v>
      </c>
      <c r="AX752" s="13" t="s">
        <v>72</v>
      </c>
      <c r="AY752" s="244" t="s">
        <v>180</v>
      </c>
    </row>
    <row r="753" s="13" customFormat="1">
      <c r="A753" s="13"/>
      <c r="B753" s="233"/>
      <c r="C753" s="234"/>
      <c r="D753" s="235" t="s">
        <v>191</v>
      </c>
      <c r="E753" s="236" t="s">
        <v>19</v>
      </c>
      <c r="F753" s="237" t="s">
        <v>1207</v>
      </c>
      <c r="G753" s="234"/>
      <c r="H753" s="238">
        <v>-1.875</v>
      </c>
      <c r="I753" s="239"/>
      <c r="J753" s="234"/>
      <c r="K753" s="234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191</v>
      </c>
      <c r="AU753" s="244" t="s">
        <v>82</v>
      </c>
      <c r="AV753" s="13" t="s">
        <v>82</v>
      </c>
      <c r="AW753" s="13" t="s">
        <v>33</v>
      </c>
      <c r="AX753" s="13" t="s">
        <v>72</v>
      </c>
      <c r="AY753" s="244" t="s">
        <v>180</v>
      </c>
    </row>
    <row r="754" s="15" customFormat="1">
      <c r="A754" s="15"/>
      <c r="B754" s="255"/>
      <c r="C754" s="256"/>
      <c r="D754" s="235" t="s">
        <v>191</v>
      </c>
      <c r="E754" s="257" t="s">
        <v>19</v>
      </c>
      <c r="F754" s="258" t="s">
        <v>327</v>
      </c>
      <c r="G754" s="256"/>
      <c r="H754" s="259">
        <v>177.74100000000001</v>
      </c>
      <c r="I754" s="260"/>
      <c r="J754" s="256"/>
      <c r="K754" s="256"/>
      <c r="L754" s="261"/>
      <c r="M754" s="262"/>
      <c r="N754" s="263"/>
      <c r="O754" s="263"/>
      <c r="P754" s="263"/>
      <c r="Q754" s="263"/>
      <c r="R754" s="263"/>
      <c r="S754" s="263"/>
      <c r="T754" s="264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5" t="s">
        <v>191</v>
      </c>
      <c r="AU754" s="265" t="s">
        <v>82</v>
      </c>
      <c r="AV754" s="15" t="s">
        <v>187</v>
      </c>
      <c r="AW754" s="15" t="s">
        <v>33</v>
      </c>
      <c r="AX754" s="15" t="s">
        <v>80</v>
      </c>
      <c r="AY754" s="265" t="s">
        <v>180</v>
      </c>
    </row>
    <row r="755" s="2" customFormat="1" ht="24.15" customHeight="1">
      <c r="A755" s="40"/>
      <c r="B755" s="41"/>
      <c r="C755" s="215" t="s">
        <v>1208</v>
      </c>
      <c r="D755" s="215" t="s">
        <v>182</v>
      </c>
      <c r="E755" s="216" t="s">
        <v>1209</v>
      </c>
      <c r="F755" s="217" t="s">
        <v>1210</v>
      </c>
      <c r="G755" s="218" t="s">
        <v>185</v>
      </c>
      <c r="H755" s="219">
        <v>689.82399999999996</v>
      </c>
      <c r="I755" s="220"/>
      <c r="J755" s="221">
        <f>ROUND(I755*H755,2)</f>
        <v>0</v>
      </c>
      <c r="K755" s="217" t="s">
        <v>186</v>
      </c>
      <c r="L755" s="46"/>
      <c r="M755" s="222" t="s">
        <v>19</v>
      </c>
      <c r="N755" s="223" t="s">
        <v>43</v>
      </c>
      <c r="O755" s="86"/>
      <c r="P755" s="224">
        <f>O755*H755</f>
        <v>0</v>
      </c>
      <c r="Q755" s="224">
        <v>0.22897999999999999</v>
      </c>
      <c r="R755" s="224">
        <f>Q755*H755</f>
        <v>157.95589951999997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187</v>
      </c>
      <c r="AT755" s="226" t="s">
        <v>182</v>
      </c>
      <c r="AU755" s="226" t="s">
        <v>82</v>
      </c>
      <c r="AY755" s="19" t="s">
        <v>180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187</v>
      </c>
      <c r="BM755" s="226" t="s">
        <v>1211</v>
      </c>
    </row>
    <row r="756" s="2" customFormat="1">
      <c r="A756" s="40"/>
      <c r="B756" s="41"/>
      <c r="C756" s="42"/>
      <c r="D756" s="228" t="s">
        <v>189</v>
      </c>
      <c r="E756" s="42"/>
      <c r="F756" s="229" t="s">
        <v>1212</v>
      </c>
      <c r="G756" s="42"/>
      <c r="H756" s="42"/>
      <c r="I756" s="230"/>
      <c r="J756" s="42"/>
      <c r="K756" s="42"/>
      <c r="L756" s="46"/>
      <c r="M756" s="231"/>
      <c r="N756" s="232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189</v>
      </c>
      <c r="AU756" s="19" t="s">
        <v>82</v>
      </c>
    </row>
    <row r="757" s="14" customFormat="1">
      <c r="A757" s="14"/>
      <c r="B757" s="245"/>
      <c r="C757" s="246"/>
      <c r="D757" s="235" t="s">
        <v>191</v>
      </c>
      <c r="E757" s="247" t="s">
        <v>19</v>
      </c>
      <c r="F757" s="248" t="s">
        <v>1127</v>
      </c>
      <c r="G757" s="246"/>
      <c r="H757" s="247" t="s">
        <v>19</v>
      </c>
      <c r="I757" s="249"/>
      <c r="J757" s="246"/>
      <c r="K757" s="246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191</v>
      </c>
      <c r="AU757" s="254" t="s">
        <v>82</v>
      </c>
      <c r="AV757" s="14" t="s">
        <v>80</v>
      </c>
      <c r="AW757" s="14" t="s">
        <v>33</v>
      </c>
      <c r="AX757" s="14" t="s">
        <v>72</v>
      </c>
      <c r="AY757" s="254" t="s">
        <v>180</v>
      </c>
    </row>
    <row r="758" s="14" customFormat="1">
      <c r="A758" s="14"/>
      <c r="B758" s="245"/>
      <c r="C758" s="246"/>
      <c r="D758" s="235" t="s">
        <v>191</v>
      </c>
      <c r="E758" s="247" t="s">
        <v>19</v>
      </c>
      <c r="F758" s="248" t="s">
        <v>1213</v>
      </c>
      <c r="G758" s="246"/>
      <c r="H758" s="247" t="s">
        <v>19</v>
      </c>
      <c r="I758" s="249"/>
      <c r="J758" s="246"/>
      <c r="K758" s="246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191</v>
      </c>
      <c r="AU758" s="254" t="s">
        <v>82</v>
      </c>
      <c r="AV758" s="14" t="s">
        <v>80</v>
      </c>
      <c r="AW758" s="14" t="s">
        <v>33</v>
      </c>
      <c r="AX758" s="14" t="s">
        <v>72</v>
      </c>
      <c r="AY758" s="254" t="s">
        <v>180</v>
      </c>
    </row>
    <row r="759" s="13" customFormat="1">
      <c r="A759" s="13"/>
      <c r="B759" s="233"/>
      <c r="C759" s="234"/>
      <c r="D759" s="235" t="s">
        <v>191</v>
      </c>
      <c r="E759" s="236" t="s">
        <v>19</v>
      </c>
      <c r="F759" s="237" t="s">
        <v>1214</v>
      </c>
      <c r="G759" s="234"/>
      <c r="H759" s="238">
        <v>126.831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191</v>
      </c>
      <c r="AU759" s="244" t="s">
        <v>82</v>
      </c>
      <c r="AV759" s="13" t="s">
        <v>82</v>
      </c>
      <c r="AW759" s="13" t="s">
        <v>33</v>
      </c>
      <c r="AX759" s="13" t="s">
        <v>72</v>
      </c>
      <c r="AY759" s="244" t="s">
        <v>180</v>
      </c>
    </row>
    <row r="760" s="14" customFormat="1">
      <c r="A760" s="14"/>
      <c r="B760" s="245"/>
      <c r="C760" s="246"/>
      <c r="D760" s="235" t="s">
        <v>191</v>
      </c>
      <c r="E760" s="247" t="s">
        <v>19</v>
      </c>
      <c r="F760" s="248" t="s">
        <v>1215</v>
      </c>
      <c r="G760" s="246"/>
      <c r="H760" s="247" t="s">
        <v>19</v>
      </c>
      <c r="I760" s="249"/>
      <c r="J760" s="246"/>
      <c r="K760" s="246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191</v>
      </c>
      <c r="AU760" s="254" t="s">
        <v>82</v>
      </c>
      <c r="AV760" s="14" t="s">
        <v>80</v>
      </c>
      <c r="AW760" s="14" t="s">
        <v>33</v>
      </c>
      <c r="AX760" s="14" t="s">
        <v>72</v>
      </c>
      <c r="AY760" s="254" t="s">
        <v>180</v>
      </c>
    </row>
    <row r="761" s="13" customFormat="1">
      <c r="A761" s="13"/>
      <c r="B761" s="233"/>
      <c r="C761" s="234"/>
      <c r="D761" s="235" t="s">
        <v>191</v>
      </c>
      <c r="E761" s="236" t="s">
        <v>19</v>
      </c>
      <c r="F761" s="237" t="s">
        <v>1216</v>
      </c>
      <c r="G761" s="234"/>
      <c r="H761" s="238">
        <v>5.8440000000000003</v>
      </c>
      <c r="I761" s="239"/>
      <c r="J761" s="234"/>
      <c r="K761" s="234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191</v>
      </c>
      <c r="AU761" s="244" t="s">
        <v>82</v>
      </c>
      <c r="AV761" s="13" t="s">
        <v>82</v>
      </c>
      <c r="AW761" s="13" t="s">
        <v>33</v>
      </c>
      <c r="AX761" s="13" t="s">
        <v>72</v>
      </c>
      <c r="AY761" s="244" t="s">
        <v>180</v>
      </c>
    </row>
    <row r="762" s="13" customFormat="1">
      <c r="A762" s="13"/>
      <c r="B762" s="233"/>
      <c r="C762" s="234"/>
      <c r="D762" s="235" t="s">
        <v>191</v>
      </c>
      <c r="E762" s="236" t="s">
        <v>19</v>
      </c>
      <c r="F762" s="237" t="s">
        <v>1217</v>
      </c>
      <c r="G762" s="234"/>
      <c r="H762" s="238">
        <v>-3.5</v>
      </c>
      <c r="I762" s="239"/>
      <c r="J762" s="234"/>
      <c r="K762" s="234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191</v>
      </c>
      <c r="AU762" s="244" t="s">
        <v>82</v>
      </c>
      <c r="AV762" s="13" t="s">
        <v>82</v>
      </c>
      <c r="AW762" s="13" t="s">
        <v>33</v>
      </c>
      <c r="AX762" s="13" t="s">
        <v>72</v>
      </c>
      <c r="AY762" s="244" t="s">
        <v>180</v>
      </c>
    </row>
    <row r="763" s="13" customFormat="1">
      <c r="A763" s="13"/>
      <c r="B763" s="233"/>
      <c r="C763" s="234"/>
      <c r="D763" s="235" t="s">
        <v>191</v>
      </c>
      <c r="E763" s="236" t="s">
        <v>19</v>
      </c>
      <c r="F763" s="237" t="s">
        <v>1218</v>
      </c>
      <c r="G763" s="234"/>
      <c r="H763" s="238">
        <v>-3.5</v>
      </c>
      <c r="I763" s="239"/>
      <c r="J763" s="234"/>
      <c r="K763" s="234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191</v>
      </c>
      <c r="AU763" s="244" t="s">
        <v>82</v>
      </c>
      <c r="AV763" s="13" t="s">
        <v>82</v>
      </c>
      <c r="AW763" s="13" t="s">
        <v>33</v>
      </c>
      <c r="AX763" s="13" t="s">
        <v>72</v>
      </c>
      <c r="AY763" s="244" t="s">
        <v>180</v>
      </c>
    </row>
    <row r="764" s="13" customFormat="1">
      <c r="A764" s="13"/>
      <c r="B764" s="233"/>
      <c r="C764" s="234"/>
      <c r="D764" s="235" t="s">
        <v>191</v>
      </c>
      <c r="E764" s="236" t="s">
        <v>19</v>
      </c>
      <c r="F764" s="237" t="s">
        <v>1219</v>
      </c>
      <c r="G764" s="234"/>
      <c r="H764" s="238">
        <v>-5.25</v>
      </c>
      <c r="I764" s="239"/>
      <c r="J764" s="234"/>
      <c r="K764" s="234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191</v>
      </c>
      <c r="AU764" s="244" t="s">
        <v>82</v>
      </c>
      <c r="AV764" s="13" t="s">
        <v>82</v>
      </c>
      <c r="AW764" s="13" t="s">
        <v>33</v>
      </c>
      <c r="AX764" s="13" t="s">
        <v>72</v>
      </c>
      <c r="AY764" s="244" t="s">
        <v>180</v>
      </c>
    </row>
    <row r="765" s="13" customFormat="1">
      <c r="A765" s="13"/>
      <c r="B765" s="233"/>
      <c r="C765" s="234"/>
      <c r="D765" s="235" t="s">
        <v>191</v>
      </c>
      <c r="E765" s="236" t="s">
        <v>19</v>
      </c>
      <c r="F765" s="237" t="s">
        <v>1220</v>
      </c>
      <c r="G765" s="234"/>
      <c r="H765" s="238">
        <v>-3.2759999999999998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191</v>
      </c>
      <c r="AU765" s="244" t="s">
        <v>82</v>
      </c>
      <c r="AV765" s="13" t="s">
        <v>82</v>
      </c>
      <c r="AW765" s="13" t="s">
        <v>33</v>
      </c>
      <c r="AX765" s="13" t="s">
        <v>72</v>
      </c>
      <c r="AY765" s="244" t="s">
        <v>180</v>
      </c>
    </row>
    <row r="766" s="13" customFormat="1">
      <c r="A766" s="13"/>
      <c r="B766" s="233"/>
      <c r="C766" s="234"/>
      <c r="D766" s="235" t="s">
        <v>191</v>
      </c>
      <c r="E766" s="236" t="s">
        <v>19</v>
      </c>
      <c r="F766" s="237" t="s">
        <v>1221</v>
      </c>
      <c r="G766" s="234"/>
      <c r="H766" s="238">
        <v>-6.125</v>
      </c>
      <c r="I766" s="239"/>
      <c r="J766" s="234"/>
      <c r="K766" s="234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191</v>
      </c>
      <c r="AU766" s="244" t="s">
        <v>82</v>
      </c>
      <c r="AV766" s="13" t="s">
        <v>82</v>
      </c>
      <c r="AW766" s="13" t="s">
        <v>33</v>
      </c>
      <c r="AX766" s="13" t="s">
        <v>72</v>
      </c>
      <c r="AY766" s="244" t="s">
        <v>180</v>
      </c>
    </row>
    <row r="767" s="13" customFormat="1">
      <c r="A767" s="13"/>
      <c r="B767" s="233"/>
      <c r="C767" s="234"/>
      <c r="D767" s="235" t="s">
        <v>191</v>
      </c>
      <c r="E767" s="236" t="s">
        <v>19</v>
      </c>
      <c r="F767" s="237" t="s">
        <v>1222</v>
      </c>
      <c r="G767" s="234"/>
      <c r="H767" s="238">
        <v>-3.1920000000000002</v>
      </c>
      <c r="I767" s="239"/>
      <c r="J767" s="234"/>
      <c r="K767" s="234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191</v>
      </c>
      <c r="AU767" s="244" t="s">
        <v>82</v>
      </c>
      <c r="AV767" s="13" t="s">
        <v>82</v>
      </c>
      <c r="AW767" s="13" t="s">
        <v>33</v>
      </c>
      <c r="AX767" s="13" t="s">
        <v>72</v>
      </c>
      <c r="AY767" s="244" t="s">
        <v>180</v>
      </c>
    </row>
    <row r="768" s="13" customFormat="1">
      <c r="A768" s="13"/>
      <c r="B768" s="233"/>
      <c r="C768" s="234"/>
      <c r="D768" s="235" t="s">
        <v>191</v>
      </c>
      <c r="E768" s="236" t="s">
        <v>19</v>
      </c>
      <c r="F768" s="237" t="s">
        <v>1223</v>
      </c>
      <c r="G768" s="234"/>
      <c r="H768" s="238">
        <v>-3.0230000000000001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191</v>
      </c>
      <c r="AU768" s="244" t="s">
        <v>82</v>
      </c>
      <c r="AV768" s="13" t="s">
        <v>82</v>
      </c>
      <c r="AW768" s="13" t="s">
        <v>33</v>
      </c>
      <c r="AX768" s="13" t="s">
        <v>72</v>
      </c>
      <c r="AY768" s="244" t="s">
        <v>180</v>
      </c>
    </row>
    <row r="769" s="14" customFormat="1">
      <c r="A769" s="14"/>
      <c r="B769" s="245"/>
      <c r="C769" s="246"/>
      <c r="D769" s="235" t="s">
        <v>191</v>
      </c>
      <c r="E769" s="247" t="s">
        <v>19</v>
      </c>
      <c r="F769" s="248" t="s">
        <v>1224</v>
      </c>
      <c r="G769" s="246"/>
      <c r="H769" s="247" t="s">
        <v>19</v>
      </c>
      <c r="I769" s="249"/>
      <c r="J769" s="246"/>
      <c r="K769" s="246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191</v>
      </c>
      <c r="AU769" s="254" t="s">
        <v>82</v>
      </c>
      <c r="AV769" s="14" t="s">
        <v>80</v>
      </c>
      <c r="AW769" s="14" t="s">
        <v>33</v>
      </c>
      <c r="AX769" s="14" t="s">
        <v>72</v>
      </c>
      <c r="AY769" s="254" t="s">
        <v>180</v>
      </c>
    </row>
    <row r="770" s="13" customFormat="1">
      <c r="A770" s="13"/>
      <c r="B770" s="233"/>
      <c r="C770" s="234"/>
      <c r="D770" s="235" t="s">
        <v>191</v>
      </c>
      <c r="E770" s="236" t="s">
        <v>19</v>
      </c>
      <c r="F770" s="237" t="s">
        <v>1225</v>
      </c>
      <c r="G770" s="234"/>
      <c r="H770" s="238">
        <v>10.074999999999999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191</v>
      </c>
      <c r="AU770" s="244" t="s">
        <v>82</v>
      </c>
      <c r="AV770" s="13" t="s">
        <v>82</v>
      </c>
      <c r="AW770" s="13" t="s">
        <v>33</v>
      </c>
      <c r="AX770" s="13" t="s">
        <v>72</v>
      </c>
      <c r="AY770" s="244" t="s">
        <v>180</v>
      </c>
    </row>
    <row r="771" s="14" customFormat="1">
      <c r="A771" s="14"/>
      <c r="B771" s="245"/>
      <c r="C771" s="246"/>
      <c r="D771" s="235" t="s">
        <v>191</v>
      </c>
      <c r="E771" s="247" t="s">
        <v>19</v>
      </c>
      <c r="F771" s="248" t="s">
        <v>1131</v>
      </c>
      <c r="G771" s="246"/>
      <c r="H771" s="247" t="s">
        <v>19</v>
      </c>
      <c r="I771" s="249"/>
      <c r="J771" s="246"/>
      <c r="K771" s="246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191</v>
      </c>
      <c r="AU771" s="254" t="s">
        <v>82</v>
      </c>
      <c r="AV771" s="14" t="s">
        <v>80</v>
      </c>
      <c r="AW771" s="14" t="s">
        <v>33</v>
      </c>
      <c r="AX771" s="14" t="s">
        <v>72</v>
      </c>
      <c r="AY771" s="254" t="s">
        <v>180</v>
      </c>
    </row>
    <row r="772" s="13" customFormat="1">
      <c r="A772" s="13"/>
      <c r="B772" s="233"/>
      <c r="C772" s="234"/>
      <c r="D772" s="235" t="s">
        <v>191</v>
      </c>
      <c r="E772" s="236" t="s">
        <v>19</v>
      </c>
      <c r="F772" s="237" t="s">
        <v>1226</v>
      </c>
      <c r="G772" s="234"/>
      <c r="H772" s="238">
        <v>169.471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191</v>
      </c>
      <c r="AU772" s="244" t="s">
        <v>82</v>
      </c>
      <c r="AV772" s="13" t="s">
        <v>82</v>
      </c>
      <c r="AW772" s="13" t="s">
        <v>33</v>
      </c>
      <c r="AX772" s="13" t="s">
        <v>72</v>
      </c>
      <c r="AY772" s="244" t="s">
        <v>180</v>
      </c>
    </row>
    <row r="773" s="13" customFormat="1">
      <c r="A773" s="13"/>
      <c r="B773" s="233"/>
      <c r="C773" s="234"/>
      <c r="D773" s="235" t="s">
        <v>191</v>
      </c>
      <c r="E773" s="236" t="s">
        <v>19</v>
      </c>
      <c r="F773" s="237" t="s">
        <v>1227</v>
      </c>
      <c r="G773" s="234"/>
      <c r="H773" s="238">
        <v>-7.5</v>
      </c>
      <c r="I773" s="239"/>
      <c r="J773" s="234"/>
      <c r="K773" s="234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191</v>
      </c>
      <c r="AU773" s="244" t="s">
        <v>82</v>
      </c>
      <c r="AV773" s="13" t="s">
        <v>82</v>
      </c>
      <c r="AW773" s="13" t="s">
        <v>33</v>
      </c>
      <c r="AX773" s="13" t="s">
        <v>72</v>
      </c>
      <c r="AY773" s="244" t="s">
        <v>180</v>
      </c>
    </row>
    <row r="774" s="13" customFormat="1">
      <c r="A774" s="13"/>
      <c r="B774" s="233"/>
      <c r="C774" s="234"/>
      <c r="D774" s="235" t="s">
        <v>191</v>
      </c>
      <c r="E774" s="236" t="s">
        <v>19</v>
      </c>
      <c r="F774" s="237" t="s">
        <v>1228</v>
      </c>
      <c r="G774" s="234"/>
      <c r="H774" s="238">
        <v>-14.063000000000001</v>
      </c>
      <c r="I774" s="239"/>
      <c r="J774" s="234"/>
      <c r="K774" s="234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191</v>
      </c>
      <c r="AU774" s="244" t="s">
        <v>82</v>
      </c>
      <c r="AV774" s="13" t="s">
        <v>82</v>
      </c>
      <c r="AW774" s="13" t="s">
        <v>33</v>
      </c>
      <c r="AX774" s="13" t="s">
        <v>72</v>
      </c>
      <c r="AY774" s="244" t="s">
        <v>180</v>
      </c>
    </row>
    <row r="775" s="13" customFormat="1">
      <c r="A775" s="13"/>
      <c r="B775" s="233"/>
      <c r="C775" s="234"/>
      <c r="D775" s="235" t="s">
        <v>191</v>
      </c>
      <c r="E775" s="236" t="s">
        <v>19</v>
      </c>
      <c r="F775" s="237" t="s">
        <v>1229</v>
      </c>
      <c r="G775" s="234"/>
      <c r="H775" s="238">
        <v>-6.5629999999999997</v>
      </c>
      <c r="I775" s="239"/>
      <c r="J775" s="234"/>
      <c r="K775" s="234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191</v>
      </c>
      <c r="AU775" s="244" t="s">
        <v>82</v>
      </c>
      <c r="AV775" s="13" t="s">
        <v>82</v>
      </c>
      <c r="AW775" s="13" t="s">
        <v>33</v>
      </c>
      <c r="AX775" s="13" t="s">
        <v>72</v>
      </c>
      <c r="AY775" s="244" t="s">
        <v>180</v>
      </c>
    </row>
    <row r="776" s="13" customFormat="1">
      <c r="A776" s="13"/>
      <c r="B776" s="233"/>
      <c r="C776" s="234"/>
      <c r="D776" s="235" t="s">
        <v>191</v>
      </c>
      <c r="E776" s="236" t="s">
        <v>19</v>
      </c>
      <c r="F776" s="237" t="s">
        <v>1230</v>
      </c>
      <c r="G776" s="234"/>
      <c r="H776" s="238">
        <v>-3.3519999999999999</v>
      </c>
      <c r="I776" s="239"/>
      <c r="J776" s="234"/>
      <c r="K776" s="234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191</v>
      </c>
      <c r="AU776" s="244" t="s">
        <v>82</v>
      </c>
      <c r="AV776" s="13" t="s">
        <v>82</v>
      </c>
      <c r="AW776" s="13" t="s">
        <v>33</v>
      </c>
      <c r="AX776" s="13" t="s">
        <v>72</v>
      </c>
      <c r="AY776" s="244" t="s">
        <v>180</v>
      </c>
    </row>
    <row r="777" s="14" customFormat="1">
      <c r="A777" s="14"/>
      <c r="B777" s="245"/>
      <c r="C777" s="246"/>
      <c r="D777" s="235" t="s">
        <v>191</v>
      </c>
      <c r="E777" s="247" t="s">
        <v>19</v>
      </c>
      <c r="F777" s="248" t="s">
        <v>1231</v>
      </c>
      <c r="G777" s="246"/>
      <c r="H777" s="247" t="s">
        <v>19</v>
      </c>
      <c r="I777" s="249"/>
      <c r="J777" s="246"/>
      <c r="K777" s="246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191</v>
      </c>
      <c r="AU777" s="254" t="s">
        <v>82</v>
      </c>
      <c r="AV777" s="14" t="s">
        <v>80</v>
      </c>
      <c r="AW777" s="14" t="s">
        <v>33</v>
      </c>
      <c r="AX777" s="14" t="s">
        <v>72</v>
      </c>
      <c r="AY777" s="254" t="s">
        <v>180</v>
      </c>
    </row>
    <row r="778" s="13" customFormat="1">
      <c r="A778" s="13"/>
      <c r="B778" s="233"/>
      <c r="C778" s="234"/>
      <c r="D778" s="235" t="s">
        <v>191</v>
      </c>
      <c r="E778" s="236" t="s">
        <v>19</v>
      </c>
      <c r="F778" s="237" t="s">
        <v>1232</v>
      </c>
      <c r="G778" s="234"/>
      <c r="H778" s="238">
        <v>55.603000000000002</v>
      </c>
      <c r="I778" s="239"/>
      <c r="J778" s="234"/>
      <c r="K778" s="234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191</v>
      </c>
      <c r="AU778" s="244" t="s">
        <v>82</v>
      </c>
      <c r="AV778" s="13" t="s">
        <v>82</v>
      </c>
      <c r="AW778" s="13" t="s">
        <v>33</v>
      </c>
      <c r="AX778" s="13" t="s">
        <v>72</v>
      </c>
      <c r="AY778" s="244" t="s">
        <v>180</v>
      </c>
    </row>
    <row r="779" s="13" customFormat="1">
      <c r="A779" s="13"/>
      <c r="B779" s="233"/>
      <c r="C779" s="234"/>
      <c r="D779" s="235" t="s">
        <v>191</v>
      </c>
      <c r="E779" s="236" t="s">
        <v>19</v>
      </c>
      <c r="F779" s="237" t="s">
        <v>1233</v>
      </c>
      <c r="G779" s="234"/>
      <c r="H779" s="238">
        <v>2.3410000000000002</v>
      </c>
      <c r="I779" s="239"/>
      <c r="J779" s="234"/>
      <c r="K779" s="234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191</v>
      </c>
      <c r="AU779" s="244" t="s">
        <v>82</v>
      </c>
      <c r="AV779" s="13" t="s">
        <v>82</v>
      </c>
      <c r="AW779" s="13" t="s">
        <v>33</v>
      </c>
      <c r="AX779" s="13" t="s">
        <v>72</v>
      </c>
      <c r="AY779" s="244" t="s">
        <v>180</v>
      </c>
    </row>
    <row r="780" s="16" customFormat="1">
      <c r="A780" s="16"/>
      <c r="B780" s="266"/>
      <c r="C780" s="267"/>
      <c r="D780" s="235" t="s">
        <v>191</v>
      </c>
      <c r="E780" s="268" t="s">
        <v>19</v>
      </c>
      <c r="F780" s="269" t="s">
        <v>436</v>
      </c>
      <c r="G780" s="267"/>
      <c r="H780" s="270">
        <v>310.82100000000003</v>
      </c>
      <c r="I780" s="271"/>
      <c r="J780" s="267"/>
      <c r="K780" s="267"/>
      <c r="L780" s="272"/>
      <c r="M780" s="273"/>
      <c r="N780" s="274"/>
      <c r="O780" s="274"/>
      <c r="P780" s="274"/>
      <c r="Q780" s="274"/>
      <c r="R780" s="274"/>
      <c r="S780" s="274"/>
      <c r="T780" s="275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T780" s="276" t="s">
        <v>191</v>
      </c>
      <c r="AU780" s="276" t="s">
        <v>82</v>
      </c>
      <c r="AV780" s="16" t="s">
        <v>100</v>
      </c>
      <c r="AW780" s="16" t="s">
        <v>33</v>
      </c>
      <c r="AX780" s="16" t="s">
        <v>72</v>
      </c>
      <c r="AY780" s="276" t="s">
        <v>180</v>
      </c>
    </row>
    <row r="781" s="14" customFormat="1">
      <c r="A781" s="14"/>
      <c r="B781" s="245"/>
      <c r="C781" s="246"/>
      <c r="D781" s="235" t="s">
        <v>191</v>
      </c>
      <c r="E781" s="247" t="s">
        <v>19</v>
      </c>
      <c r="F781" s="248" t="s">
        <v>797</v>
      </c>
      <c r="G781" s="246"/>
      <c r="H781" s="247" t="s">
        <v>19</v>
      </c>
      <c r="I781" s="249"/>
      <c r="J781" s="246"/>
      <c r="K781" s="246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191</v>
      </c>
      <c r="AU781" s="254" t="s">
        <v>82</v>
      </c>
      <c r="AV781" s="14" t="s">
        <v>80</v>
      </c>
      <c r="AW781" s="14" t="s">
        <v>33</v>
      </c>
      <c r="AX781" s="14" t="s">
        <v>72</v>
      </c>
      <c r="AY781" s="254" t="s">
        <v>180</v>
      </c>
    </row>
    <row r="782" s="14" customFormat="1">
      <c r="A782" s="14"/>
      <c r="B782" s="245"/>
      <c r="C782" s="246"/>
      <c r="D782" s="235" t="s">
        <v>191</v>
      </c>
      <c r="E782" s="247" t="s">
        <v>19</v>
      </c>
      <c r="F782" s="248" t="s">
        <v>1234</v>
      </c>
      <c r="G782" s="246"/>
      <c r="H782" s="247" t="s">
        <v>19</v>
      </c>
      <c r="I782" s="249"/>
      <c r="J782" s="246"/>
      <c r="K782" s="246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191</v>
      </c>
      <c r="AU782" s="254" t="s">
        <v>82</v>
      </c>
      <c r="AV782" s="14" t="s">
        <v>80</v>
      </c>
      <c r="AW782" s="14" t="s">
        <v>33</v>
      </c>
      <c r="AX782" s="14" t="s">
        <v>72</v>
      </c>
      <c r="AY782" s="254" t="s">
        <v>180</v>
      </c>
    </row>
    <row r="783" s="13" customFormat="1">
      <c r="A783" s="13"/>
      <c r="B783" s="233"/>
      <c r="C783" s="234"/>
      <c r="D783" s="235" t="s">
        <v>191</v>
      </c>
      <c r="E783" s="236" t="s">
        <v>19</v>
      </c>
      <c r="F783" s="237" t="s">
        <v>1235</v>
      </c>
      <c r="G783" s="234"/>
      <c r="H783" s="238">
        <v>13.324999999999999</v>
      </c>
      <c r="I783" s="239"/>
      <c r="J783" s="234"/>
      <c r="K783" s="234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191</v>
      </c>
      <c r="AU783" s="244" t="s">
        <v>82</v>
      </c>
      <c r="AV783" s="13" t="s">
        <v>82</v>
      </c>
      <c r="AW783" s="13" t="s">
        <v>33</v>
      </c>
      <c r="AX783" s="13" t="s">
        <v>72</v>
      </c>
      <c r="AY783" s="244" t="s">
        <v>180</v>
      </c>
    </row>
    <row r="784" s="14" customFormat="1">
      <c r="A784" s="14"/>
      <c r="B784" s="245"/>
      <c r="C784" s="246"/>
      <c r="D784" s="235" t="s">
        <v>191</v>
      </c>
      <c r="E784" s="247" t="s">
        <v>19</v>
      </c>
      <c r="F784" s="248" t="s">
        <v>1138</v>
      </c>
      <c r="G784" s="246"/>
      <c r="H784" s="247" t="s">
        <v>19</v>
      </c>
      <c r="I784" s="249"/>
      <c r="J784" s="246"/>
      <c r="K784" s="246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191</v>
      </c>
      <c r="AU784" s="254" t="s">
        <v>82</v>
      </c>
      <c r="AV784" s="14" t="s">
        <v>80</v>
      </c>
      <c r="AW784" s="14" t="s">
        <v>33</v>
      </c>
      <c r="AX784" s="14" t="s">
        <v>72</v>
      </c>
      <c r="AY784" s="254" t="s">
        <v>180</v>
      </c>
    </row>
    <row r="785" s="13" customFormat="1">
      <c r="A785" s="13"/>
      <c r="B785" s="233"/>
      <c r="C785" s="234"/>
      <c r="D785" s="235" t="s">
        <v>191</v>
      </c>
      <c r="E785" s="236" t="s">
        <v>19</v>
      </c>
      <c r="F785" s="237" t="s">
        <v>1236</v>
      </c>
      <c r="G785" s="234"/>
      <c r="H785" s="238">
        <v>18.478000000000002</v>
      </c>
      <c r="I785" s="239"/>
      <c r="J785" s="234"/>
      <c r="K785" s="234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191</v>
      </c>
      <c r="AU785" s="244" t="s">
        <v>82</v>
      </c>
      <c r="AV785" s="13" t="s">
        <v>82</v>
      </c>
      <c r="AW785" s="13" t="s">
        <v>33</v>
      </c>
      <c r="AX785" s="13" t="s">
        <v>72</v>
      </c>
      <c r="AY785" s="244" t="s">
        <v>180</v>
      </c>
    </row>
    <row r="786" s="14" customFormat="1">
      <c r="A786" s="14"/>
      <c r="B786" s="245"/>
      <c r="C786" s="246"/>
      <c r="D786" s="235" t="s">
        <v>191</v>
      </c>
      <c r="E786" s="247" t="s">
        <v>19</v>
      </c>
      <c r="F786" s="248" t="s">
        <v>1237</v>
      </c>
      <c r="G786" s="246"/>
      <c r="H786" s="247" t="s">
        <v>19</v>
      </c>
      <c r="I786" s="249"/>
      <c r="J786" s="246"/>
      <c r="K786" s="246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191</v>
      </c>
      <c r="AU786" s="254" t="s">
        <v>82</v>
      </c>
      <c r="AV786" s="14" t="s">
        <v>80</v>
      </c>
      <c r="AW786" s="14" t="s">
        <v>33</v>
      </c>
      <c r="AX786" s="14" t="s">
        <v>72</v>
      </c>
      <c r="AY786" s="254" t="s">
        <v>180</v>
      </c>
    </row>
    <row r="787" s="13" customFormat="1">
      <c r="A787" s="13"/>
      <c r="B787" s="233"/>
      <c r="C787" s="234"/>
      <c r="D787" s="235" t="s">
        <v>191</v>
      </c>
      <c r="E787" s="236" t="s">
        <v>19</v>
      </c>
      <c r="F787" s="237" t="s">
        <v>1238</v>
      </c>
      <c r="G787" s="234"/>
      <c r="H787" s="238">
        <v>12.045</v>
      </c>
      <c r="I787" s="239"/>
      <c r="J787" s="234"/>
      <c r="K787" s="234"/>
      <c r="L787" s="240"/>
      <c r="M787" s="241"/>
      <c r="N787" s="242"/>
      <c r="O787" s="242"/>
      <c r="P787" s="242"/>
      <c r="Q787" s="242"/>
      <c r="R787" s="242"/>
      <c r="S787" s="242"/>
      <c r="T787" s="24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4" t="s">
        <v>191</v>
      </c>
      <c r="AU787" s="244" t="s">
        <v>82</v>
      </c>
      <c r="AV787" s="13" t="s">
        <v>82</v>
      </c>
      <c r="AW787" s="13" t="s">
        <v>33</v>
      </c>
      <c r="AX787" s="13" t="s">
        <v>72</v>
      </c>
      <c r="AY787" s="244" t="s">
        <v>180</v>
      </c>
    </row>
    <row r="788" s="13" customFormat="1">
      <c r="A788" s="13"/>
      <c r="B788" s="233"/>
      <c r="C788" s="234"/>
      <c r="D788" s="235" t="s">
        <v>191</v>
      </c>
      <c r="E788" s="236" t="s">
        <v>19</v>
      </c>
      <c r="F788" s="237" t="s">
        <v>1239</v>
      </c>
      <c r="G788" s="234"/>
      <c r="H788" s="238">
        <v>53.465000000000003</v>
      </c>
      <c r="I788" s="239"/>
      <c r="J788" s="234"/>
      <c r="K788" s="234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191</v>
      </c>
      <c r="AU788" s="244" t="s">
        <v>82</v>
      </c>
      <c r="AV788" s="13" t="s">
        <v>82</v>
      </c>
      <c r="AW788" s="13" t="s">
        <v>33</v>
      </c>
      <c r="AX788" s="13" t="s">
        <v>72</v>
      </c>
      <c r="AY788" s="244" t="s">
        <v>180</v>
      </c>
    </row>
    <row r="789" s="13" customFormat="1">
      <c r="A789" s="13"/>
      <c r="B789" s="233"/>
      <c r="C789" s="234"/>
      <c r="D789" s="235" t="s">
        <v>191</v>
      </c>
      <c r="E789" s="236" t="s">
        <v>19</v>
      </c>
      <c r="F789" s="237" t="s">
        <v>1240</v>
      </c>
      <c r="G789" s="234"/>
      <c r="H789" s="238">
        <v>-1.75</v>
      </c>
      <c r="I789" s="239"/>
      <c r="J789" s="234"/>
      <c r="K789" s="234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191</v>
      </c>
      <c r="AU789" s="244" t="s">
        <v>82</v>
      </c>
      <c r="AV789" s="13" t="s">
        <v>82</v>
      </c>
      <c r="AW789" s="13" t="s">
        <v>33</v>
      </c>
      <c r="AX789" s="13" t="s">
        <v>72</v>
      </c>
      <c r="AY789" s="244" t="s">
        <v>180</v>
      </c>
    </row>
    <row r="790" s="13" customFormat="1">
      <c r="A790" s="13"/>
      <c r="B790" s="233"/>
      <c r="C790" s="234"/>
      <c r="D790" s="235" t="s">
        <v>191</v>
      </c>
      <c r="E790" s="236" t="s">
        <v>19</v>
      </c>
      <c r="F790" s="237" t="s">
        <v>1241</v>
      </c>
      <c r="G790" s="234"/>
      <c r="H790" s="238">
        <v>-2.3500000000000001</v>
      </c>
      <c r="I790" s="239"/>
      <c r="J790" s="234"/>
      <c r="K790" s="234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191</v>
      </c>
      <c r="AU790" s="244" t="s">
        <v>82</v>
      </c>
      <c r="AV790" s="13" t="s">
        <v>82</v>
      </c>
      <c r="AW790" s="13" t="s">
        <v>33</v>
      </c>
      <c r="AX790" s="13" t="s">
        <v>72</v>
      </c>
      <c r="AY790" s="244" t="s">
        <v>180</v>
      </c>
    </row>
    <row r="791" s="13" customFormat="1">
      <c r="A791" s="13"/>
      <c r="B791" s="233"/>
      <c r="C791" s="234"/>
      <c r="D791" s="235" t="s">
        <v>191</v>
      </c>
      <c r="E791" s="236" t="s">
        <v>19</v>
      </c>
      <c r="F791" s="237" t="s">
        <v>1242</v>
      </c>
      <c r="G791" s="234"/>
      <c r="H791" s="238">
        <v>-1.25</v>
      </c>
      <c r="I791" s="239"/>
      <c r="J791" s="234"/>
      <c r="K791" s="234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191</v>
      </c>
      <c r="AU791" s="244" t="s">
        <v>82</v>
      </c>
      <c r="AV791" s="13" t="s">
        <v>82</v>
      </c>
      <c r="AW791" s="13" t="s">
        <v>33</v>
      </c>
      <c r="AX791" s="13" t="s">
        <v>72</v>
      </c>
      <c r="AY791" s="244" t="s">
        <v>180</v>
      </c>
    </row>
    <row r="792" s="13" customFormat="1">
      <c r="A792" s="13"/>
      <c r="B792" s="233"/>
      <c r="C792" s="234"/>
      <c r="D792" s="235" t="s">
        <v>191</v>
      </c>
      <c r="E792" s="236" t="s">
        <v>19</v>
      </c>
      <c r="F792" s="237" t="s">
        <v>1243</v>
      </c>
      <c r="G792" s="234"/>
      <c r="H792" s="238">
        <v>-2.2000000000000002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191</v>
      </c>
      <c r="AU792" s="244" t="s">
        <v>82</v>
      </c>
      <c r="AV792" s="13" t="s">
        <v>82</v>
      </c>
      <c r="AW792" s="13" t="s">
        <v>33</v>
      </c>
      <c r="AX792" s="13" t="s">
        <v>72</v>
      </c>
      <c r="AY792" s="244" t="s">
        <v>180</v>
      </c>
    </row>
    <row r="793" s="13" customFormat="1">
      <c r="A793" s="13"/>
      <c r="B793" s="233"/>
      <c r="C793" s="234"/>
      <c r="D793" s="235" t="s">
        <v>191</v>
      </c>
      <c r="E793" s="236" t="s">
        <v>19</v>
      </c>
      <c r="F793" s="237" t="s">
        <v>1244</v>
      </c>
      <c r="G793" s="234"/>
      <c r="H793" s="238">
        <v>38.253</v>
      </c>
      <c r="I793" s="239"/>
      <c r="J793" s="234"/>
      <c r="K793" s="234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191</v>
      </c>
      <c r="AU793" s="244" t="s">
        <v>82</v>
      </c>
      <c r="AV793" s="13" t="s">
        <v>82</v>
      </c>
      <c r="AW793" s="13" t="s">
        <v>33</v>
      </c>
      <c r="AX793" s="13" t="s">
        <v>72</v>
      </c>
      <c r="AY793" s="244" t="s">
        <v>180</v>
      </c>
    </row>
    <row r="794" s="13" customFormat="1">
      <c r="A794" s="13"/>
      <c r="B794" s="233"/>
      <c r="C794" s="234"/>
      <c r="D794" s="235" t="s">
        <v>191</v>
      </c>
      <c r="E794" s="236" t="s">
        <v>19</v>
      </c>
      <c r="F794" s="237" t="s">
        <v>1242</v>
      </c>
      <c r="G794" s="234"/>
      <c r="H794" s="238">
        <v>-1.25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191</v>
      </c>
      <c r="AU794" s="244" t="s">
        <v>82</v>
      </c>
      <c r="AV794" s="13" t="s">
        <v>82</v>
      </c>
      <c r="AW794" s="13" t="s">
        <v>33</v>
      </c>
      <c r="AX794" s="13" t="s">
        <v>72</v>
      </c>
      <c r="AY794" s="244" t="s">
        <v>180</v>
      </c>
    </row>
    <row r="795" s="13" customFormat="1">
      <c r="A795" s="13"/>
      <c r="B795" s="233"/>
      <c r="C795" s="234"/>
      <c r="D795" s="235" t="s">
        <v>191</v>
      </c>
      <c r="E795" s="236" t="s">
        <v>19</v>
      </c>
      <c r="F795" s="237" t="s">
        <v>1245</v>
      </c>
      <c r="G795" s="234"/>
      <c r="H795" s="238">
        <v>-0.875</v>
      </c>
      <c r="I795" s="239"/>
      <c r="J795" s="234"/>
      <c r="K795" s="234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191</v>
      </c>
      <c r="AU795" s="244" t="s">
        <v>82</v>
      </c>
      <c r="AV795" s="13" t="s">
        <v>82</v>
      </c>
      <c r="AW795" s="13" t="s">
        <v>33</v>
      </c>
      <c r="AX795" s="13" t="s">
        <v>72</v>
      </c>
      <c r="AY795" s="244" t="s">
        <v>180</v>
      </c>
    </row>
    <row r="796" s="13" customFormat="1">
      <c r="A796" s="13"/>
      <c r="B796" s="233"/>
      <c r="C796" s="234"/>
      <c r="D796" s="235" t="s">
        <v>191</v>
      </c>
      <c r="E796" s="236" t="s">
        <v>19</v>
      </c>
      <c r="F796" s="237" t="s">
        <v>1243</v>
      </c>
      <c r="G796" s="234"/>
      <c r="H796" s="238">
        <v>-2.2000000000000002</v>
      </c>
      <c r="I796" s="239"/>
      <c r="J796" s="234"/>
      <c r="K796" s="234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191</v>
      </c>
      <c r="AU796" s="244" t="s">
        <v>82</v>
      </c>
      <c r="AV796" s="13" t="s">
        <v>82</v>
      </c>
      <c r="AW796" s="13" t="s">
        <v>33</v>
      </c>
      <c r="AX796" s="13" t="s">
        <v>72</v>
      </c>
      <c r="AY796" s="244" t="s">
        <v>180</v>
      </c>
    </row>
    <row r="797" s="14" customFormat="1">
      <c r="A797" s="14"/>
      <c r="B797" s="245"/>
      <c r="C797" s="246"/>
      <c r="D797" s="235" t="s">
        <v>191</v>
      </c>
      <c r="E797" s="247" t="s">
        <v>19</v>
      </c>
      <c r="F797" s="248" t="s">
        <v>1140</v>
      </c>
      <c r="G797" s="246"/>
      <c r="H797" s="247" t="s">
        <v>19</v>
      </c>
      <c r="I797" s="249"/>
      <c r="J797" s="246"/>
      <c r="K797" s="246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191</v>
      </c>
      <c r="AU797" s="254" t="s">
        <v>82</v>
      </c>
      <c r="AV797" s="14" t="s">
        <v>80</v>
      </c>
      <c r="AW797" s="14" t="s">
        <v>33</v>
      </c>
      <c r="AX797" s="14" t="s">
        <v>72</v>
      </c>
      <c r="AY797" s="254" t="s">
        <v>180</v>
      </c>
    </row>
    <row r="798" s="14" customFormat="1">
      <c r="A798" s="14"/>
      <c r="B798" s="245"/>
      <c r="C798" s="246"/>
      <c r="D798" s="235" t="s">
        <v>191</v>
      </c>
      <c r="E798" s="247" t="s">
        <v>19</v>
      </c>
      <c r="F798" s="248" t="s">
        <v>1246</v>
      </c>
      <c r="G798" s="246"/>
      <c r="H798" s="247" t="s">
        <v>19</v>
      </c>
      <c r="I798" s="249"/>
      <c r="J798" s="246"/>
      <c r="K798" s="246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191</v>
      </c>
      <c r="AU798" s="254" t="s">
        <v>82</v>
      </c>
      <c r="AV798" s="14" t="s">
        <v>80</v>
      </c>
      <c r="AW798" s="14" t="s">
        <v>33</v>
      </c>
      <c r="AX798" s="14" t="s">
        <v>72</v>
      </c>
      <c r="AY798" s="254" t="s">
        <v>180</v>
      </c>
    </row>
    <row r="799" s="13" customFormat="1">
      <c r="A799" s="13"/>
      <c r="B799" s="233"/>
      <c r="C799" s="234"/>
      <c r="D799" s="235" t="s">
        <v>191</v>
      </c>
      <c r="E799" s="236" t="s">
        <v>19</v>
      </c>
      <c r="F799" s="237" t="s">
        <v>1247</v>
      </c>
      <c r="G799" s="234"/>
      <c r="H799" s="238">
        <v>20.5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191</v>
      </c>
      <c r="AU799" s="244" t="s">
        <v>82</v>
      </c>
      <c r="AV799" s="13" t="s">
        <v>82</v>
      </c>
      <c r="AW799" s="13" t="s">
        <v>33</v>
      </c>
      <c r="AX799" s="13" t="s">
        <v>72</v>
      </c>
      <c r="AY799" s="244" t="s">
        <v>180</v>
      </c>
    </row>
    <row r="800" s="13" customFormat="1">
      <c r="A800" s="13"/>
      <c r="B800" s="233"/>
      <c r="C800" s="234"/>
      <c r="D800" s="235" t="s">
        <v>191</v>
      </c>
      <c r="E800" s="236" t="s">
        <v>19</v>
      </c>
      <c r="F800" s="237" t="s">
        <v>1248</v>
      </c>
      <c r="G800" s="234"/>
      <c r="H800" s="238">
        <v>3.5</v>
      </c>
      <c r="I800" s="239"/>
      <c r="J800" s="234"/>
      <c r="K800" s="234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191</v>
      </c>
      <c r="AU800" s="244" t="s">
        <v>82</v>
      </c>
      <c r="AV800" s="13" t="s">
        <v>82</v>
      </c>
      <c r="AW800" s="13" t="s">
        <v>33</v>
      </c>
      <c r="AX800" s="13" t="s">
        <v>72</v>
      </c>
      <c r="AY800" s="244" t="s">
        <v>180</v>
      </c>
    </row>
    <row r="801" s="14" customFormat="1">
      <c r="A801" s="14"/>
      <c r="B801" s="245"/>
      <c r="C801" s="246"/>
      <c r="D801" s="235" t="s">
        <v>191</v>
      </c>
      <c r="E801" s="247" t="s">
        <v>19</v>
      </c>
      <c r="F801" s="248" t="s">
        <v>1138</v>
      </c>
      <c r="G801" s="246"/>
      <c r="H801" s="247" t="s">
        <v>19</v>
      </c>
      <c r="I801" s="249"/>
      <c r="J801" s="246"/>
      <c r="K801" s="246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191</v>
      </c>
      <c r="AU801" s="254" t="s">
        <v>82</v>
      </c>
      <c r="AV801" s="14" t="s">
        <v>80</v>
      </c>
      <c r="AW801" s="14" t="s">
        <v>33</v>
      </c>
      <c r="AX801" s="14" t="s">
        <v>72</v>
      </c>
      <c r="AY801" s="254" t="s">
        <v>180</v>
      </c>
    </row>
    <row r="802" s="13" customFormat="1">
      <c r="A802" s="13"/>
      <c r="B802" s="233"/>
      <c r="C802" s="234"/>
      <c r="D802" s="235" t="s">
        <v>191</v>
      </c>
      <c r="E802" s="236" t="s">
        <v>19</v>
      </c>
      <c r="F802" s="237" t="s">
        <v>1249</v>
      </c>
      <c r="G802" s="234"/>
      <c r="H802" s="238">
        <v>26.844000000000001</v>
      </c>
      <c r="I802" s="239"/>
      <c r="J802" s="234"/>
      <c r="K802" s="234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191</v>
      </c>
      <c r="AU802" s="244" t="s">
        <v>82</v>
      </c>
      <c r="AV802" s="13" t="s">
        <v>82</v>
      </c>
      <c r="AW802" s="13" t="s">
        <v>33</v>
      </c>
      <c r="AX802" s="13" t="s">
        <v>72</v>
      </c>
      <c r="AY802" s="244" t="s">
        <v>180</v>
      </c>
    </row>
    <row r="803" s="14" customFormat="1">
      <c r="A803" s="14"/>
      <c r="B803" s="245"/>
      <c r="C803" s="246"/>
      <c r="D803" s="235" t="s">
        <v>191</v>
      </c>
      <c r="E803" s="247" t="s">
        <v>19</v>
      </c>
      <c r="F803" s="248" t="s">
        <v>1250</v>
      </c>
      <c r="G803" s="246"/>
      <c r="H803" s="247" t="s">
        <v>19</v>
      </c>
      <c r="I803" s="249"/>
      <c r="J803" s="246"/>
      <c r="K803" s="246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191</v>
      </c>
      <c r="AU803" s="254" t="s">
        <v>82</v>
      </c>
      <c r="AV803" s="14" t="s">
        <v>80</v>
      </c>
      <c r="AW803" s="14" t="s">
        <v>33</v>
      </c>
      <c r="AX803" s="14" t="s">
        <v>72</v>
      </c>
      <c r="AY803" s="254" t="s">
        <v>180</v>
      </c>
    </row>
    <row r="804" s="13" customFormat="1">
      <c r="A804" s="13"/>
      <c r="B804" s="233"/>
      <c r="C804" s="234"/>
      <c r="D804" s="235" t="s">
        <v>191</v>
      </c>
      <c r="E804" s="236" t="s">
        <v>19</v>
      </c>
      <c r="F804" s="237" t="s">
        <v>1251</v>
      </c>
      <c r="G804" s="234"/>
      <c r="H804" s="238">
        <v>74.793999999999997</v>
      </c>
      <c r="I804" s="239"/>
      <c r="J804" s="234"/>
      <c r="K804" s="234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191</v>
      </c>
      <c r="AU804" s="244" t="s">
        <v>82</v>
      </c>
      <c r="AV804" s="13" t="s">
        <v>82</v>
      </c>
      <c r="AW804" s="13" t="s">
        <v>33</v>
      </c>
      <c r="AX804" s="13" t="s">
        <v>72</v>
      </c>
      <c r="AY804" s="244" t="s">
        <v>180</v>
      </c>
    </row>
    <row r="805" s="13" customFormat="1">
      <c r="A805" s="13"/>
      <c r="B805" s="233"/>
      <c r="C805" s="234"/>
      <c r="D805" s="235" t="s">
        <v>191</v>
      </c>
      <c r="E805" s="236" t="s">
        <v>19</v>
      </c>
      <c r="F805" s="237" t="s">
        <v>1252</v>
      </c>
      <c r="G805" s="234"/>
      <c r="H805" s="238">
        <v>-2.8530000000000002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191</v>
      </c>
      <c r="AU805" s="244" t="s">
        <v>82</v>
      </c>
      <c r="AV805" s="13" t="s">
        <v>82</v>
      </c>
      <c r="AW805" s="13" t="s">
        <v>33</v>
      </c>
      <c r="AX805" s="13" t="s">
        <v>72</v>
      </c>
      <c r="AY805" s="244" t="s">
        <v>180</v>
      </c>
    </row>
    <row r="806" s="14" customFormat="1">
      <c r="A806" s="14"/>
      <c r="B806" s="245"/>
      <c r="C806" s="246"/>
      <c r="D806" s="235" t="s">
        <v>191</v>
      </c>
      <c r="E806" s="247" t="s">
        <v>19</v>
      </c>
      <c r="F806" s="248" t="s">
        <v>1253</v>
      </c>
      <c r="G806" s="246"/>
      <c r="H806" s="247" t="s">
        <v>19</v>
      </c>
      <c r="I806" s="249"/>
      <c r="J806" s="246"/>
      <c r="K806" s="246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191</v>
      </c>
      <c r="AU806" s="254" t="s">
        <v>82</v>
      </c>
      <c r="AV806" s="14" t="s">
        <v>80</v>
      </c>
      <c r="AW806" s="14" t="s">
        <v>33</v>
      </c>
      <c r="AX806" s="14" t="s">
        <v>72</v>
      </c>
      <c r="AY806" s="254" t="s">
        <v>180</v>
      </c>
    </row>
    <row r="807" s="13" customFormat="1">
      <c r="A807" s="13"/>
      <c r="B807" s="233"/>
      <c r="C807" s="234"/>
      <c r="D807" s="235" t="s">
        <v>191</v>
      </c>
      <c r="E807" s="236" t="s">
        <v>19</v>
      </c>
      <c r="F807" s="237" t="s">
        <v>1254</v>
      </c>
      <c r="G807" s="234"/>
      <c r="H807" s="238">
        <v>69.894999999999996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191</v>
      </c>
      <c r="AU807" s="244" t="s">
        <v>82</v>
      </c>
      <c r="AV807" s="13" t="s">
        <v>82</v>
      </c>
      <c r="AW807" s="13" t="s">
        <v>33</v>
      </c>
      <c r="AX807" s="13" t="s">
        <v>72</v>
      </c>
      <c r="AY807" s="244" t="s">
        <v>180</v>
      </c>
    </row>
    <row r="808" s="13" customFormat="1">
      <c r="A808" s="13"/>
      <c r="B808" s="233"/>
      <c r="C808" s="234"/>
      <c r="D808" s="235" t="s">
        <v>191</v>
      </c>
      <c r="E808" s="236" t="s">
        <v>19</v>
      </c>
      <c r="F808" s="237" t="s">
        <v>1255</v>
      </c>
      <c r="G808" s="234"/>
      <c r="H808" s="238">
        <v>-5.875</v>
      </c>
      <c r="I808" s="239"/>
      <c r="J808" s="234"/>
      <c r="K808" s="234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191</v>
      </c>
      <c r="AU808" s="244" t="s">
        <v>82</v>
      </c>
      <c r="AV808" s="13" t="s">
        <v>82</v>
      </c>
      <c r="AW808" s="13" t="s">
        <v>33</v>
      </c>
      <c r="AX808" s="13" t="s">
        <v>72</v>
      </c>
      <c r="AY808" s="244" t="s">
        <v>180</v>
      </c>
    </row>
    <row r="809" s="14" customFormat="1">
      <c r="A809" s="14"/>
      <c r="B809" s="245"/>
      <c r="C809" s="246"/>
      <c r="D809" s="235" t="s">
        <v>191</v>
      </c>
      <c r="E809" s="247" t="s">
        <v>19</v>
      </c>
      <c r="F809" s="248" t="s">
        <v>1256</v>
      </c>
      <c r="G809" s="246"/>
      <c r="H809" s="247" t="s">
        <v>19</v>
      </c>
      <c r="I809" s="249"/>
      <c r="J809" s="246"/>
      <c r="K809" s="246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191</v>
      </c>
      <c r="AU809" s="254" t="s">
        <v>82</v>
      </c>
      <c r="AV809" s="14" t="s">
        <v>80</v>
      </c>
      <c r="AW809" s="14" t="s">
        <v>33</v>
      </c>
      <c r="AX809" s="14" t="s">
        <v>72</v>
      </c>
      <c r="AY809" s="254" t="s">
        <v>180</v>
      </c>
    </row>
    <row r="810" s="13" customFormat="1">
      <c r="A810" s="13"/>
      <c r="B810" s="233"/>
      <c r="C810" s="234"/>
      <c r="D810" s="235" t="s">
        <v>191</v>
      </c>
      <c r="E810" s="236" t="s">
        <v>19</v>
      </c>
      <c r="F810" s="237" t="s">
        <v>1257</v>
      </c>
      <c r="G810" s="234"/>
      <c r="H810" s="238">
        <v>61.271000000000001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191</v>
      </c>
      <c r="AU810" s="244" t="s">
        <v>82</v>
      </c>
      <c r="AV810" s="13" t="s">
        <v>82</v>
      </c>
      <c r="AW810" s="13" t="s">
        <v>33</v>
      </c>
      <c r="AX810" s="13" t="s">
        <v>72</v>
      </c>
      <c r="AY810" s="244" t="s">
        <v>180</v>
      </c>
    </row>
    <row r="811" s="13" customFormat="1">
      <c r="A811" s="13"/>
      <c r="B811" s="233"/>
      <c r="C811" s="234"/>
      <c r="D811" s="235" t="s">
        <v>191</v>
      </c>
      <c r="E811" s="236" t="s">
        <v>19</v>
      </c>
      <c r="F811" s="237" t="s">
        <v>1258</v>
      </c>
      <c r="G811" s="234"/>
      <c r="H811" s="238">
        <v>7.2359999999999998</v>
      </c>
      <c r="I811" s="239"/>
      <c r="J811" s="234"/>
      <c r="K811" s="234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191</v>
      </c>
      <c r="AU811" s="244" t="s">
        <v>82</v>
      </c>
      <c r="AV811" s="13" t="s">
        <v>82</v>
      </c>
      <c r="AW811" s="13" t="s">
        <v>33</v>
      </c>
      <c r="AX811" s="13" t="s">
        <v>72</v>
      </c>
      <c r="AY811" s="244" t="s">
        <v>180</v>
      </c>
    </row>
    <row r="812" s="16" customFormat="1">
      <c r="A812" s="16"/>
      <c r="B812" s="266"/>
      <c r="C812" s="267"/>
      <c r="D812" s="235" t="s">
        <v>191</v>
      </c>
      <c r="E812" s="268" t="s">
        <v>19</v>
      </c>
      <c r="F812" s="269" t="s">
        <v>436</v>
      </c>
      <c r="G812" s="267"/>
      <c r="H812" s="270">
        <v>379.00299999999999</v>
      </c>
      <c r="I812" s="271"/>
      <c r="J812" s="267"/>
      <c r="K812" s="267"/>
      <c r="L812" s="272"/>
      <c r="M812" s="273"/>
      <c r="N812" s="274"/>
      <c r="O812" s="274"/>
      <c r="P812" s="274"/>
      <c r="Q812" s="274"/>
      <c r="R812" s="274"/>
      <c r="S812" s="274"/>
      <c r="T812" s="275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76" t="s">
        <v>191</v>
      </c>
      <c r="AU812" s="276" t="s">
        <v>82</v>
      </c>
      <c r="AV812" s="16" t="s">
        <v>100</v>
      </c>
      <c r="AW812" s="16" t="s">
        <v>33</v>
      </c>
      <c r="AX812" s="16" t="s">
        <v>72</v>
      </c>
      <c r="AY812" s="276" t="s">
        <v>180</v>
      </c>
    </row>
    <row r="813" s="15" customFormat="1">
      <c r="A813" s="15"/>
      <c r="B813" s="255"/>
      <c r="C813" s="256"/>
      <c r="D813" s="235" t="s">
        <v>191</v>
      </c>
      <c r="E813" s="257" t="s">
        <v>19</v>
      </c>
      <c r="F813" s="258" t="s">
        <v>327</v>
      </c>
      <c r="G813" s="256"/>
      <c r="H813" s="259">
        <v>689.82399999999996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5" t="s">
        <v>191</v>
      </c>
      <c r="AU813" s="265" t="s">
        <v>82</v>
      </c>
      <c r="AV813" s="15" t="s">
        <v>187</v>
      </c>
      <c r="AW813" s="15" t="s">
        <v>33</v>
      </c>
      <c r="AX813" s="15" t="s">
        <v>80</v>
      </c>
      <c r="AY813" s="265" t="s">
        <v>180</v>
      </c>
    </row>
    <row r="814" s="2" customFormat="1" ht="24.15" customHeight="1">
      <c r="A814" s="40"/>
      <c r="B814" s="41"/>
      <c r="C814" s="215" t="s">
        <v>1259</v>
      </c>
      <c r="D814" s="215" t="s">
        <v>182</v>
      </c>
      <c r="E814" s="216" t="s">
        <v>1260</v>
      </c>
      <c r="F814" s="217" t="s">
        <v>1261</v>
      </c>
      <c r="G814" s="218" t="s">
        <v>185</v>
      </c>
      <c r="H814" s="219">
        <v>17.448</v>
      </c>
      <c r="I814" s="220"/>
      <c r="J814" s="221">
        <f>ROUND(I814*H814,2)</f>
        <v>0</v>
      </c>
      <c r="K814" s="217" t="s">
        <v>186</v>
      </c>
      <c r="L814" s="46"/>
      <c r="M814" s="222" t="s">
        <v>19</v>
      </c>
      <c r="N814" s="223" t="s">
        <v>43</v>
      </c>
      <c r="O814" s="86"/>
      <c r="P814" s="224">
        <f>O814*H814</f>
        <v>0</v>
      </c>
      <c r="Q814" s="224">
        <v>0.26905000000000001</v>
      </c>
      <c r="R814" s="224">
        <f>Q814*H814</f>
        <v>4.6943844000000006</v>
      </c>
      <c r="S814" s="224">
        <v>0</v>
      </c>
      <c r="T814" s="225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26" t="s">
        <v>187</v>
      </c>
      <c r="AT814" s="226" t="s">
        <v>182</v>
      </c>
      <c r="AU814" s="226" t="s">
        <v>82</v>
      </c>
      <c r="AY814" s="19" t="s">
        <v>180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19" t="s">
        <v>80</v>
      </c>
      <c r="BK814" s="227">
        <f>ROUND(I814*H814,2)</f>
        <v>0</v>
      </c>
      <c r="BL814" s="19" t="s">
        <v>187</v>
      </c>
      <c r="BM814" s="226" t="s">
        <v>1262</v>
      </c>
    </row>
    <row r="815" s="2" customFormat="1">
      <c r="A815" s="40"/>
      <c r="B815" s="41"/>
      <c r="C815" s="42"/>
      <c r="D815" s="228" t="s">
        <v>189</v>
      </c>
      <c r="E815" s="42"/>
      <c r="F815" s="229" t="s">
        <v>1263</v>
      </c>
      <c r="G815" s="42"/>
      <c r="H815" s="42"/>
      <c r="I815" s="230"/>
      <c r="J815" s="42"/>
      <c r="K815" s="42"/>
      <c r="L815" s="46"/>
      <c r="M815" s="231"/>
      <c r="N815" s="232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189</v>
      </c>
      <c r="AU815" s="19" t="s">
        <v>82</v>
      </c>
    </row>
    <row r="816" s="14" customFormat="1">
      <c r="A816" s="14"/>
      <c r="B816" s="245"/>
      <c r="C816" s="246"/>
      <c r="D816" s="235" t="s">
        <v>191</v>
      </c>
      <c r="E816" s="247" t="s">
        <v>19</v>
      </c>
      <c r="F816" s="248" t="s">
        <v>1264</v>
      </c>
      <c r="G816" s="246"/>
      <c r="H816" s="247" t="s">
        <v>19</v>
      </c>
      <c r="I816" s="249"/>
      <c r="J816" s="246"/>
      <c r="K816" s="246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191</v>
      </c>
      <c r="AU816" s="254" t="s">
        <v>82</v>
      </c>
      <c r="AV816" s="14" t="s">
        <v>80</v>
      </c>
      <c r="AW816" s="14" t="s">
        <v>33</v>
      </c>
      <c r="AX816" s="14" t="s">
        <v>72</v>
      </c>
      <c r="AY816" s="254" t="s">
        <v>180</v>
      </c>
    </row>
    <row r="817" s="13" customFormat="1">
      <c r="A817" s="13"/>
      <c r="B817" s="233"/>
      <c r="C817" s="234"/>
      <c r="D817" s="235" t="s">
        <v>191</v>
      </c>
      <c r="E817" s="236" t="s">
        <v>19</v>
      </c>
      <c r="F817" s="237" t="s">
        <v>1265</v>
      </c>
      <c r="G817" s="234"/>
      <c r="H817" s="238">
        <v>17.448</v>
      </c>
      <c r="I817" s="239"/>
      <c r="J817" s="234"/>
      <c r="K817" s="234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191</v>
      </c>
      <c r="AU817" s="244" t="s">
        <v>82</v>
      </c>
      <c r="AV817" s="13" t="s">
        <v>82</v>
      </c>
      <c r="AW817" s="13" t="s">
        <v>33</v>
      </c>
      <c r="AX817" s="13" t="s">
        <v>80</v>
      </c>
      <c r="AY817" s="244" t="s">
        <v>180</v>
      </c>
    </row>
    <row r="818" s="2" customFormat="1" ht="24.15" customHeight="1">
      <c r="A818" s="40"/>
      <c r="B818" s="41"/>
      <c r="C818" s="215" t="s">
        <v>1266</v>
      </c>
      <c r="D818" s="215" t="s">
        <v>182</v>
      </c>
      <c r="E818" s="216" t="s">
        <v>1267</v>
      </c>
      <c r="F818" s="217" t="s">
        <v>1268</v>
      </c>
      <c r="G818" s="218" t="s">
        <v>185</v>
      </c>
      <c r="H818" s="219">
        <v>478.65600000000001</v>
      </c>
      <c r="I818" s="220"/>
      <c r="J818" s="221">
        <f>ROUND(I818*H818,2)</f>
        <v>0</v>
      </c>
      <c r="K818" s="217" t="s">
        <v>186</v>
      </c>
      <c r="L818" s="46"/>
      <c r="M818" s="222" t="s">
        <v>19</v>
      </c>
      <c r="N818" s="223" t="s">
        <v>43</v>
      </c>
      <c r="O818" s="86"/>
      <c r="P818" s="224">
        <f>O818*H818</f>
        <v>0</v>
      </c>
      <c r="Q818" s="224">
        <v>0.25862000000000002</v>
      </c>
      <c r="R818" s="224">
        <f>Q818*H818</f>
        <v>123.79001472000002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187</v>
      </c>
      <c r="AT818" s="226" t="s">
        <v>182</v>
      </c>
      <c r="AU818" s="226" t="s">
        <v>82</v>
      </c>
      <c r="AY818" s="19" t="s">
        <v>180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80</v>
      </c>
      <c r="BK818" s="227">
        <f>ROUND(I818*H818,2)</f>
        <v>0</v>
      </c>
      <c r="BL818" s="19" t="s">
        <v>187</v>
      </c>
      <c r="BM818" s="226" t="s">
        <v>1269</v>
      </c>
    </row>
    <row r="819" s="2" customFormat="1">
      <c r="A819" s="40"/>
      <c r="B819" s="41"/>
      <c r="C819" s="42"/>
      <c r="D819" s="228" t="s">
        <v>189</v>
      </c>
      <c r="E819" s="42"/>
      <c r="F819" s="229" t="s">
        <v>1270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189</v>
      </c>
      <c r="AU819" s="19" t="s">
        <v>82</v>
      </c>
    </row>
    <row r="820" s="14" customFormat="1">
      <c r="A820" s="14"/>
      <c r="B820" s="245"/>
      <c r="C820" s="246"/>
      <c r="D820" s="235" t="s">
        <v>191</v>
      </c>
      <c r="E820" s="247" t="s">
        <v>19</v>
      </c>
      <c r="F820" s="248" t="s">
        <v>1127</v>
      </c>
      <c r="G820" s="246"/>
      <c r="H820" s="247" t="s">
        <v>19</v>
      </c>
      <c r="I820" s="249"/>
      <c r="J820" s="246"/>
      <c r="K820" s="246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191</v>
      </c>
      <c r="AU820" s="254" t="s">
        <v>82</v>
      </c>
      <c r="AV820" s="14" t="s">
        <v>80</v>
      </c>
      <c r="AW820" s="14" t="s">
        <v>33</v>
      </c>
      <c r="AX820" s="14" t="s">
        <v>72</v>
      </c>
      <c r="AY820" s="254" t="s">
        <v>180</v>
      </c>
    </row>
    <row r="821" s="14" customFormat="1">
      <c r="A821" s="14"/>
      <c r="B821" s="245"/>
      <c r="C821" s="246"/>
      <c r="D821" s="235" t="s">
        <v>191</v>
      </c>
      <c r="E821" s="247" t="s">
        <v>19</v>
      </c>
      <c r="F821" s="248" t="s">
        <v>1271</v>
      </c>
      <c r="G821" s="246"/>
      <c r="H821" s="247" t="s">
        <v>19</v>
      </c>
      <c r="I821" s="249"/>
      <c r="J821" s="246"/>
      <c r="K821" s="246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191</v>
      </c>
      <c r="AU821" s="254" t="s">
        <v>82</v>
      </c>
      <c r="AV821" s="14" t="s">
        <v>80</v>
      </c>
      <c r="AW821" s="14" t="s">
        <v>33</v>
      </c>
      <c r="AX821" s="14" t="s">
        <v>72</v>
      </c>
      <c r="AY821" s="254" t="s">
        <v>180</v>
      </c>
    </row>
    <row r="822" s="13" customFormat="1">
      <c r="A822" s="13"/>
      <c r="B822" s="233"/>
      <c r="C822" s="234"/>
      <c r="D822" s="235" t="s">
        <v>191</v>
      </c>
      <c r="E822" s="236" t="s">
        <v>19</v>
      </c>
      <c r="F822" s="237" t="s">
        <v>1272</v>
      </c>
      <c r="G822" s="234"/>
      <c r="H822" s="238">
        <v>26.975000000000001</v>
      </c>
      <c r="I822" s="239"/>
      <c r="J822" s="234"/>
      <c r="K822" s="234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191</v>
      </c>
      <c r="AU822" s="244" t="s">
        <v>82</v>
      </c>
      <c r="AV822" s="13" t="s">
        <v>82</v>
      </c>
      <c r="AW822" s="13" t="s">
        <v>33</v>
      </c>
      <c r="AX822" s="13" t="s">
        <v>72</v>
      </c>
      <c r="AY822" s="244" t="s">
        <v>180</v>
      </c>
    </row>
    <row r="823" s="14" customFormat="1">
      <c r="A823" s="14"/>
      <c r="B823" s="245"/>
      <c r="C823" s="246"/>
      <c r="D823" s="235" t="s">
        <v>191</v>
      </c>
      <c r="E823" s="247" t="s">
        <v>19</v>
      </c>
      <c r="F823" s="248" t="s">
        <v>1273</v>
      </c>
      <c r="G823" s="246"/>
      <c r="H823" s="247" t="s">
        <v>19</v>
      </c>
      <c r="I823" s="249"/>
      <c r="J823" s="246"/>
      <c r="K823" s="246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191</v>
      </c>
      <c r="AU823" s="254" t="s">
        <v>82</v>
      </c>
      <c r="AV823" s="14" t="s">
        <v>80</v>
      </c>
      <c r="AW823" s="14" t="s">
        <v>33</v>
      </c>
      <c r="AX823" s="14" t="s">
        <v>72</v>
      </c>
      <c r="AY823" s="254" t="s">
        <v>180</v>
      </c>
    </row>
    <row r="824" s="13" customFormat="1">
      <c r="A824" s="13"/>
      <c r="B824" s="233"/>
      <c r="C824" s="234"/>
      <c r="D824" s="235" t="s">
        <v>191</v>
      </c>
      <c r="E824" s="236" t="s">
        <v>19</v>
      </c>
      <c r="F824" s="237" t="s">
        <v>1274</v>
      </c>
      <c r="G824" s="234"/>
      <c r="H824" s="238">
        <v>51.201000000000001</v>
      </c>
      <c r="I824" s="239"/>
      <c r="J824" s="234"/>
      <c r="K824" s="234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191</v>
      </c>
      <c r="AU824" s="244" t="s">
        <v>82</v>
      </c>
      <c r="AV824" s="13" t="s">
        <v>82</v>
      </c>
      <c r="AW824" s="13" t="s">
        <v>33</v>
      </c>
      <c r="AX824" s="13" t="s">
        <v>72</v>
      </c>
      <c r="AY824" s="244" t="s">
        <v>180</v>
      </c>
    </row>
    <row r="825" s="14" customFormat="1">
      <c r="A825" s="14"/>
      <c r="B825" s="245"/>
      <c r="C825" s="246"/>
      <c r="D825" s="235" t="s">
        <v>191</v>
      </c>
      <c r="E825" s="247" t="s">
        <v>19</v>
      </c>
      <c r="F825" s="248" t="s">
        <v>1275</v>
      </c>
      <c r="G825" s="246"/>
      <c r="H825" s="247" t="s">
        <v>19</v>
      </c>
      <c r="I825" s="249"/>
      <c r="J825" s="246"/>
      <c r="K825" s="246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191</v>
      </c>
      <c r="AU825" s="254" t="s">
        <v>82</v>
      </c>
      <c r="AV825" s="14" t="s">
        <v>80</v>
      </c>
      <c r="AW825" s="14" t="s">
        <v>33</v>
      </c>
      <c r="AX825" s="14" t="s">
        <v>72</v>
      </c>
      <c r="AY825" s="254" t="s">
        <v>180</v>
      </c>
    </row>
    <row r="826" s="13" customFormat="1">
      <c r="A826" s="13"/>
      <c r="B826" s="233"/>
      <c r="C826" s="234"/>
      <c r="D826" s="235" t="s">
        <v>191</v>
      </c>
      <c r="E826" s="236" t="s">
        <v>19</v>
      </c>
      <c r="F826" s="237" t="s">
        <v>1276</v>
      </c>
      <c r="G826" s="234"/>
      <c r="H826" s="238">
        <v>12.375</v>
      </c>
      <c r="I826" s="239"/>
      <c r="J826" s="234"/>
      <c r="K826" s="234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191</v>
      </c>
      <c r="AU826" s="244" t="s">
        <v>82</v>
      </c>
      <c r="AV826" s="13" t="s">
        <v>82</v>
      </c>
      <c r="AW826" s="13" t="s">
        <v>33</v>
      </c>
      <c r="AX826" s="13" t="s">
        <v>72</v>
      </c>
      <c r="AY826" s="244" t="s">
        <v>180</v>
      </c>
    </row>
    <row r="827" s="14" customFormat="1">
      <c r="A827" s="14"/>
      <c r="B827" s="245"/>
      <c r="C827" s="246"/>
      <c r="D827" s="235" t="s">
        <v>191</v>
      </c>
      <c r="E827" s="247" t="s">
        <v>19</v>
      </c>
      <c r="F827" s="248" t="s">
        <v>1277</v>
      </c>
      <c r="G827" s="246"/>
      <c r="H827" s="247" t="s">
        <v>19</v>
      </c>
      <c r="I827" s="249"/>
      <c r="J827" s="246"/>
      <c r="K827" s="246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191</v>
      </c>
      <c r="AU827" s="254" t="s">
        <v>82</v>
      </c>
      <c r="AV827" s="14" t="s">
        <v>80</v>
      </c>
      <c r="AW827" s="14" t="s">
        <v>33</v>
      </c>
      <c r="AX827" s="14" t="s">
        <v>72</v>
      </c>
      <c r="AY827" s="254" t="s">
        <v>180</v>
      </c>
    </row>
    <row r="828" s="13" customFormat="1">
      <c r="A828" s="13"/>
      <c r="B828" s="233"/>
      <c r="C828" s="234"/>
      <c r="D828" s="235" t="s">
        <v>191</v>
      </c>
      <c r="E828" s="236" t="s">
        <v>19</v>
      </c>
      <c r="F828" s="237" t="s">
        <v>1278</v>
      </c>
      <c r="G828" s="234"/>
      <c r="H828" s="238">
        <v>27.600999999999999</v>
      </c>
      <c r="I828" s="239"/>
      <c r="J828" s="234"/>
      <c r="K828" s="234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191</v>
      </c>
      <c r="AU828" s="244" t="s">
        <v>82</v>
      </c>
      <c r="AV828" s="13" t="s">
        <v>82</v>
      </c>
      <c r="AW828" s="13" t="s">
        <v>33</v>
      </c>
      <c r="AX828" s="13" t="s">
        <v>72</v>
      </c>
      <c r="AY828" s="244" t="s">
        <v>180</v>
      </c>
    </row>
    <row r="829" s="13" customFormat="1">
      <c r="A829" s="13"/>
      <c r="B829" s="233"/>
      <c r="C829" s="234"/>
      <c r="D829" s="235" t="s">
        <v>191</v>
      </c>
      <c r="E829" s="236" t="s">
        <v>19</v>
      </c>
      <c r="F829" s="237" t="s">
        <v>1279</v>
      </c>
      <c r="G829" s="234"/>
      <c r="H829" s="238">
        <v>4.0460000000000003</v>
      </c>
      <c r="I829" s="239"/>
      <c r="J829" s="234"/>
      <c r="K829" s="234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191</v>
      </c>
      <c r="AU829" s="244" t="s">
        <v>82</v>
      </c>
      <c r="AV829" s="13" t="s">
        <v>82</v>
      </c>
      <c r="AW829" s="13" t="s">
        <v>33</v>
      </c>
      <c r="AX829" s="13" t="s">
        <v>72</v>
      </c>
      <c r="AY829" s="244" t="s">
        <v>180</v>
      </c>
    </row>
    <row r="830" s="14" customFormat="1">
      <c r="A830" s="14"/>
      <c r="B830" s="245"/>
      <c r="C830" s="246"/>
      <c r="D830" s="235" t="s">
        <v>191</v>
      </c>
      <c r="E830" s="247" t="s">
        <v>19</v>
      </c>
      <c r="F830" s="248" t="s">
        <v>1280</v>
      </c>
      <c r="G830" s="246"/>
      <c r="H830" s="247" t="s">
        <v>19</v>
      </c>
      <c r="I830" s="249"/>
      <c r="J830" s="246"/>
      <c r="K830" s="246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191</v>
      </c>
      <c r="AU830" s="254" t="s">
        <v>82</v>
      </c>
      <c r="AV830" s="14" t="s">
        <v>80</v>
      </c>
      <c r="AW830" s="14" t="s">
        <v>33</v>
      </c>
      <c r="AX830" s="14" t="s">
        <v>72</v>
      </c>
      <c r="AY830" s="254" t="s">
        <v>180</v>
      </c>
    </row>
    <row r="831" s="14" customFormat="1">
      <c r="A831" s="14"/>
      <c r="B831" s="245"/>
      <c r="C831" s="246"/>
      <c r="D831" s="235" t="s">
        <v>191</v>
      </c>
      <c r="E831" s="247" t="s">
        <v>19</v>
      </c>
      <c r="F831" s="248" t="s">
        <v>1271</v>
      </c>
      <c r="G831" s="246"/>
      <c r="H831" s="247" t="s">
        <v>19</v>
      </c>
      <c r="I831" s="249"/>
      <c r="J831" s="246"/>
      <c r="K831" s="246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191</v>
      </c>
      <c r="AU831" s="254" t="s">
        <v>82</v>
      </c>
      <c r="AV831" s="14" t="s">
        <v>80</v>
      </c>
      <c r="AW831" s="14" t="s">
        <v>33</v>
      </c>
      <c r="AX831" s="14" t="s">
        <v>72</v>
      </c>
      <c r="AY831" s="254" t="s">
        <v>180</v>
      </c>
    </row>
    <row r="832" s="13" customFormat="1">
      <c r="A832" s="13"/>
      <c r="B832" s="233"/>
      <c r="C832" s="234"/>
      <c r="D832" s="235" t="s">
        <v>191</v>
      </c>
      <c r="E832" s="236" t="s">
        <v>19</v>
      </c>
      <c r="F832" s="237" t="s">
        <v>1272</v>
      </c>
      <c r="G832" s="234"/>
      <c r="H832" s="238">
        <v>26.975000000000001</v>
      </c>
      <c r="I832" s="239"/>
      <c r="J832" s="234"/>
      <c r="K832" s="234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191</v>
      </c>
      <c r="AU832" s="244" t="s">
        <v>82</v>
      </c>
      <c r="AV832" s="13" t="s">
        <v>82</v>
      </c>
      <c r="AW832" s="13" t="s">
        <v>33</v>
      </c>
      <c r="AX832" s="13" t="s">
        <v>72</v>
      </c>
      <c r="AY832" s="244" t="s">
        <v>180</v>
      </c>
    </row>
    <row r="833" s="14" customFormat="1">
      <c r="A833" s="14"/>
      <c r="B833" s="245"/>
      <c r="C833" s="246"/>
      <c r="D833" s="235" t="s">
        <v>191</v>
      </c>
      <c r="E833" s="247" t="s">
        <v>19</v>
      </c>
      <c r="F833" s="248" t="s">
        <v>1281</v>
      </c>
      <c r="G833" s="246"/>
      <c r="H833" s="247" t="s">
        <v>19</v>
      </c>
      <c r="I833" s="249"/>
      <c r="J833" s="246"/>
      <c r="K833" s="246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191</v>
      </c>
      <c r="AU833" s="254" t="s">
        <v>82</v>
      </c>
      <c r="AV833" s="14" t="s">
        <v>80</v>
      </c>
      <c r="AW833" s="14" t="s">
        <v>33</v>
      </c>
      <c r="AX833" s="14" t="s">
        <v>72</v>
      </c>
      <c r="AY833" s="254" t="s">
        <v>180</v>
      </c>
    </row>
    <row r="834" s="13" customFormat="1">
      <c r="A834" s="13"/>
      <c r="B834" s="233"/>
      <c r="C834" s="234"/>
      <c r="D834" s="235" t="s">
        <v>191</v>
      </c>
      <c r="E834" s="236" t="s">
        <v>19</v>
      </c>
      <c r="F834" s="237" t="s">
        <v>1282</v>
      </c>
      <c r="G834" s="234"/>
      <c r="H834" s="238">
        <v>96.411000000000001</v>
      </c>
      <c r="I834" s="239"/>
      <c r="J834" s="234"/>
      <c r="K834" s="234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191</v>
      </c>
      <c r="AU834" s="244" t="s">
        <v>82</v>
      </c>
      <c r="AV834" s="13" t="s">
        <v>82</v>
      </c>
      <c r="AW834" s="13" t="s">
        <v>33</v>
      </c>
      <c r="AX834" s="13" t="s">
        <v>72</v>
      </c>
      <c r="AY834" s="244" t="s">
        <v>180</v>
      </c>
    </row>
    <row r="835" s="13" customFormat="1">
      <c r="A835" s="13"/>
      <c r="B835" s="233"/>
      <c r="C835" s="234"/>
      <c r="D835" s="235" t="s">
        <v>191</v>
      </c>
      <c r="E835" s="236" t="s">
        <v>19</v>
      </c>
      <c r="F835" s="237" t="s">
        <v>1283</v>
      </c>
      <c r="G835" s="234"/>
      <c r="H835" s="238">
        <v>-4.5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191</v>
      </c>
      <c r="AU835" s="244" t="s">
        <v>82</v>
      </c>
      <c r="AV835" s="13" t="s">
        <v>82</v>
      </c>
      <c r="AW835" s="13" t="s">
        <v>33</v>
      </c>
      <c r="AX835" s="13" t="s">
        <v>72</v>
      </c>
      <c r="AY835" s="244" t="s">
        <v>180</v>
      </c>
    </row>
    <row r="836" s="13" customFormat="1">
      <c r="A836" s="13"/>
      <c r="B836" s="233"/>
      <c r="C836" s="234"/>
      <c r="D836" s="235" t="s">
        <v>191</v>
      </c>
      <c r="E836" s="236" t="s">
        <v>19</v>
      </c>
      <c r="F836" s="237" t="s">
        <v>1284</v>
      </c>
      <c r="G836" s="234"/>
      <c r="H836" s="238">
        <v>-1.8899999999999999</v>
      </c>
      <c r="I836" s="239"/>
      <c r="J836" s="234"/>
      <c r="K836" s="234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191</v>
      </c>
      <c r="AU836" s="244" t="s">
        <v>82</v>
      </c>
      <c r="AV836" s="13" t="s">
        <v>82</v>
      </c>
      <c r="AW836" s="13" t="s">
        <v>33</v>
      </c>
      <c r="AX836" s="13" t="s">
        <v>72</v>
      </c>
      <c r="AY836" s="244" t="s">
        <v>180</v>
      </c>
    </row>
    <row r="837" s="13" customFormat="1">
      <c r="A837" s="13"/>
      <c r="B837" s="233"/>
      <c r="C837" s="234"/>
      <c r="D837" s="235" t="s">
        <v>191</v>
      </c>
      <c r="E837" s="236" t="s">
        <v>19</v>
      </c>
      <c r="F837" s="237" t="s">
        <v>1285</v>
      </c>
      <c r="G837" s="234"/>
      <c r="H837" s="238">
        <v>-1.6799999999999999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191</v>
      </c>
      <c r="AU837" s="244" t="s">
        <v>82</v>
      </c>
      <c r="AV837" s="13" t="s">
        <v>82</v>
      </c>
      <c r="AW837" s="13" t="s">
        <v>33</v>
      </c>
      <c r="AX837" s="13" t="s">
        <v>72</v>
      </c>
      <c r="AY837" s="244" t="s">
        <v>180</v>
      </c>
    </row>
    <row r="838" s="13" customFormat="1">
      <c r="A838" s="13"/>
      <c r="B838" s="233"/>
      <c r="C838" s="234"/>
      <c r="D838" s="235" t="s">
        <v>191</v>
      </c>
      <c r="E838" s="236" t="s">
        <v>19</v>
      </c>
      <c r="F838" s="237" t="s">
        <v>1286</v>
      </c>
      <c r="G838" s="234"/>
      <c r="H838" s="238">
        <v>-1.47</v>
      </c>
      <c r="I838" s="239"/>
      <c r="J838" s="234"/>
      <c r="K838" s="234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191</v>
      </c>
      <c r="AU838" s="244" t="s">
        <v>82</v>
      </c>
      <c r="AV838" s="13" t="s">
        <v>82</v>
      </c>
      <c r="AW838" s="13" t="s">
        <v>33</v>
      </c>
      <c r="AX838" s="13" t="s">
        <v>72</v>
      </c>
      <c r="AY838" s="244" t="s">
        <v>180</v>
      </c>
    </row>
    <row r="839" s="13" customFormat="1">
      <c r="A839" s="13"/>
      <c r="B839" s="233"/>
      <c r="C839" s="234"/>
      <c r="D839" s="235" t="s">
        <v>191</v>
      </c>
      <c r="E839" s="236" t="s">
        <v>19</v>
      </c>
      <c r="F839" s="237" t="s">
        <v>1287</v>
      </c>
      <c r="G839" s="234"/>
      <c r="H839" s="238">
        <v>-7.7999999999999998</v>
      </c>
      <c r="I839" s="239"/>
      <c r="J839" s="234"/>
      <c r="K839" s="234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191</v>
      </c>
      <c r="AU839" s="244" t="s">
        <v>82</v>
      </c>
      <c r="AV839" s="13" t="s">
        <v>82</v>
      </c>
      <c r="AW839" s="13" t="s">
        <v>33</v>
      </c>
      <c r="AX839" s="13" t="s">
        <v>72</v>
      </c>
      <c r="AY839" s="244" t="s">
        <v>180</v>
      </c>
    </row>
    <row r="840" s="16" customFormat="1">
      <c r="A840" s="16"/>
      <c r="B840" s="266"/>
      <c r="C840" s="267"/>
      <c r="D840" s="235" t="s">
        <v>191</v>
      </c>
      <c r="E840" s="268" t="s">
        <v>19</v>
      </c>
      <c r="F840" s="269" t="s">
        <v>436</v>
      </c>
      <c r="G840" s="267"/>
      <c r="H840" s="270">
        <v>228.244</v>
      </c>
      <c r="I840" s="271"/>
      <c r="J840" s="267"/>
      <c r="K840" s="267"/>
      <c r="L840" s="272"/>
      <c r="M840" s="273"/>
      <c r="N840" s="274"/>
      <c r="O840" s="274"/>
      <c r="P840" s="274"/>
      <c r="Q840" s="274"/>
      <c r="R840" s="274"/>
      <c r="S840" s="274"/>
      <c r="T840" s="275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76" t="s">
        <v>191</v>
      </c>
      <c r="AU840" s="276" t="s">
        <v>82</v>
      </c>
      <c r="AV840" s="16" t="s">
        <v>100</v>
      </c>
      <c r="AW840" s="16" t="s">
        <v>33</v>
      </c>
      <c r="AX840" s="16" t="s">
        <v>72</v>
      </c>
      <c r="AY840" s="276" t="s">
        <v>180</v>
      </c>
    </row>
    <row r="841" s="14" customFormat="1">
      <c r="A841" s="14"/>
      <c r="B841" s="245"/>
      <c r="C841" s="246"/>
      <c r="D841" s="235" t="s">
        <v>191</v>
      </c>
      <c r="E841" s="247" t="s">
        <v>19</v>
      </c>
      <c r="F841" s="248" t="s">
        <v>1288</v>
      </c>
      <c r="G841" s="246"/>
      <c r="H841" s="247" t="s">
        <v>19</v>
      </c>
      <c r="I841" s="249"/>
      <c r="J841" s="246"/>
      <c r="K841" s="246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191</v>
      </c>
      <c r="AU841" s="254" t="s">
        <v>82</v>
      </c>
      <c r="AV841" s="14" t="s">
        <v>80</v>
      </c>
      <c r="AW841" s="14" t="s">
        <v>33</v>
      </c>
      <c r="AX841" s="14" t="s">
        <v>72</v>
      </c>
      <c r="AY841" s="254" t="s">
        <v>180</v>
      </c>
    </row>
    <row r="842" s="13" customFormat="1">
      <c r="A842" s="13"/>
      <c r="B842" s="233"/>
      <c r="C842" s="234"/>
      <c r="D842" s="235" t="s">
        <v>191</v>
      </c>
      <c r="E842" s="236" t="s">
        <v>19</v>
      </c>
      <c r="F842" s="237" t="s">
        <v>1289</v>
      </c>
      <c r="G842" s="234"/>
      <c r="H842" s="238">
        <v>4.3550000000000004</v>
      </c>
      <c r="I842" s="239"/>
      <c r="J842" s="234"/>
      <c r="K842" s="234"/>
      <c r="L842" s="240"/>
      <c r="M842" s="241"/>
      <c r="N842" s="242"/>
      <c r="O842" s="242"/>
      <c r="P842" s="242"/>
      <c r="Q842" s="242"/>
      <c r="R842" s="242"/>
      <c r="S842" s="242"/>
      <c r="T842" s="24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4" t="s">
        <v>191</v>
      </c>
      <c r="AU842" s="244" t="s">
        <v>82</v>
      </c>
      <c r="AV842" s="13" t="s">
        <v>82</v>
      </c>
      <c r="AW842" s="13" t="s">
        <v>33</v>
      </c>
      <c r="AX842" s="13" t="s">
        <v>72</v>
      </c>
      <c r="AY842" s="244" t="s">
        <v>180</v>
      </c>
    </row>
    <row r="843" s="14" customFormat="1">
      <c r="A843" s="14"/>
      <c r="B843" s="245"/>
      <c r="C843" s="246"/>
      <c r="D843" s="235" t="s">
        <v>191</v>
      </c>
      <c r="E843" s="247" t="s">
        <v>19</v>
      </c>
      <c r="F843" s="248" t="s">
        <v>1290</v>
      </c>
      <c r="G843" s="246"/>
      <c r="H843" s="247" t="s">
        <v>19</v>
      </c>
      <c r="I843" s="249"/>
      <c r="J843" s="246"/>
      <c r="K843" s="246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191</v>
      </c>
      <c r="AU843" s="254" t="s">
        <v>82</v>
      </c>
      <c r="AV843" s="14" t="s">
        <v>80</v>
      </c>
      <c r="AW843" s="14" t="s">
        <v>33</v>
      </c>
      <c r="AX843" s="14" t="s">
        <v>72</v>
      </c>
      <c r="AY843" s="254" t="s">
        <v>180</v>
      </c>
    </row>
    <row r="844" s="14" customFormat="1">
      <c r="A844" s="14"/>
      <c r="B844" s="245"/>
      <c r="C844" s="246"/>
      <c r="D844" s="235" t="s">
        <v>191</v>
      </c>
      <c r="E844" s="247" t="s">
        <v>19</v>
      </c>
      <c r="F844" s="248" t="s">
        <v>1291</v>
      </c>
      <c r="G844" s="246"/>
      <c r="H844" s="247" t="s">
        <v>19</v>
      </c>
      <c r="I844" s="249"/>
      <c r="J844" s="246"/>
      <c r="K844" s="246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191</v>
      </c>
      <c r="AU844" s="254" t="s">
        <v>82</v>
      </c>
      <c r="AV844" s="14" t="s">
        <v>80</v>
      </c>
      <c r="AW844" s="14" t="s">
        <v>33</v>
      </c>
      <c r="AX844" s="14" t="s">
        <v>72</v>
      </c>
      <c r="AY844" s="254" t="s">
        <v>180</v>
      </c>
    </row>
    <row r="845" s="13" customFormat="1">
      <c r="A845" s="13"/>
      <c r="B845" s="233"/>
      <c r="C845" s="234"/>
      <c r="D845" s="235" t="s">
        <v>191</v>
      </c>
      <c r="E845" s="236" t="s">
        <v>19</v>
      </c>
      <c r="F845" s="237" t="s">
        <v>1292</v>
      </c>
      <c r="G845" s="234"/>
      <c r="H845" s="238">
        <v>34.030000000000001</v>
      </c>
      <c r="I845" s="239"/>
      <c r="J845" s="234"/>
      <c r="K845" s="234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191</v>
      </c>
      <c r="AU845" s="244" t="s">
        <v>82</v>
      </c>
      <c r="AV845" s="13" t="s">
        <v>82</v>
      </c>
      <c r="AW845" s="13" t="s">
        <v>33</v>
      </c>
      <c r="AX845" s="13" t="s">
        <v>72</v>
      </c>
      <c r="AY845" s="244" t="s">
        <v>180</v>
      </c>
    </row>
    <row r="846" s="14" customFormat="1">
      <c r="A846" s="14"/>
      <c r="B846" s="245"/>
      <c r="C846" s="246"/>
      <c r="D846" s="235" t="s">
        <v>191</v>
      </c>
      <c r="E846" s="247" t="s">
        <v>19</v>
      </c>
      <c r="F846" s="248" t="s">
        <v>1293</v>
      </c>
      <c r="G846" s="246"/>
      <c r="H846" s="247" t="s">
        <v>19</v>
      </c>
      <c r="I846" s="249"/>
      <c r="J846" s="246"/>
      <c r="K846" s="246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191</v>
      </c>
      <c r="AU846" s="254" t="s">
        <v>82</v>
      </c>
      <c r="AV846" s="14" t="s">
        <v>80</v>
      </c>
      <c r="AW846" s="14" t="s">
        <v>33</v>
      </c>
      <c r="AX846" s="14" t="s">
        <v>72</v>
      </c>
      <c r="AY846" s="254" t="s">
        <v>180</v>
      </c>
    </row>
    <row r="847" s="13" customFormat="1">
      <c r="A847" s="13"/>
      <c r="B847" s="233"/>
      <c r="C847" s="234"/>
      <c r="D847" s="235" t="s">
        <v>191</v>
      </c>
      <c r="E847" s="236" t="s">
        <v>19</v>
      </c>
      <c r="F847" s="237" t="s">
        <v>1294</v>
      </c>
      <c r="G847" s="234"/>
      <c r="H847" s="238">
        <v>26.474</v>
      </c>
      <c r="I847" s="239"/>
      <c r="J847" s="234"/>
      <c r="K847" s="234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191</v>
      </c>
      <c r="AU847" s="244" t="s">
        <v>82</v>
      </c>
      <c r="AV847" s="13" t="s">
        <v>82</v>
      </c>
      <c r="AW847" s="13" t="s">
        <v>33</v>
      </c>
      <c r="AX847" s="13" t="s">
        <v>72</v>
      </c>
      <c r="AY847" s="244" t="s">
        <v>180</v>
      </c>
    </row>
    <row r="848" s="14" customFormat="1">
      <c r="A848" s="14"/>
      <c r="B848" s="245"/>
      <c r="C848" s="246"/>
      <c r="D848" s="235" t="s">
        <v>191</v>
      </c>
      <c r="E848" s="247" t="s">
        <v>19</v>
      </c>
      <c r="F848" s="248" t="s">
        <v>1295</v>
      </c>
      <c r="G848" s="246"/>
      <c r="H848" s="247" t="s">
        <v>19</v>
      </c>
      <c r="I848" s="249"/>
      <c r="J848" s="246"/>
      <c r="K848" s="246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191</v>
      </c>
      <c r="AU848" s="254" t="s">
        <v>82</v>
      </c>
      <c r="AV848" s="14" t="s">
        <v>80</v>
      </c>
      <c r="AW848" s="14" t="s">
        <v>33</v>
      </c>
      <c r="AX848" s="14" t="s">
        <v>72</v>
      </c>
      <c r="AY848" s="254" t="s">
        <v>180</v>
      </c>
    </row>
    <row r="849" s="13" customFormat="1">
      <c r="A849" s="13"/>
      <c r="B849" s="233"/>
      <c r="C849" s="234"/>
      <c r="D849" s="235" t="s">
        <v>191</v>
      </c>
      <c r="E849" s="236" t="s">
        <v>19</v>
      </c>
      <c r="F849" s="237" t="s">
        <v>1296</v>
      </c>
      <c r="G849" s="234"/>
      <c r="H849" s="238">
        <v>24.846</v>
      </c>
      <c r="I849" s="239"/>
      <c r="J849" s="234"/>
      <c r="K849" s="234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191</v>
      </c>
      <c r="AU849" s="244" t="s">
        <v>82</v>
      </c>
      <c r="AV849" s="13" t="s">
        <v>82</v>
      </c>
      <c r="AW849" s="13" t="s">
        <v>33</v>
      </c>
      <c r="AX849" s="13" t="s">
        <v>72</v>
      </c>
      <c r="AY849" s="244" t="s">
        <v>180</v>
      </c>
    </row>
    <row r="850" s="14" customFormat="1">
      <c r="A850" s="14"/>
      <c r="B850" s="245"/>
      <c r="C850" s="246"/>
      <c r="D850" s="235" t="s">
        <v>191</v>
      </c>
      <c r="E850" s="247" t="s">
        <v>19</v>
      </c>
      <c r="F850" s="248" t="s">
        <v>1297</v>
      </c>
      <c r="G850" s="246"/>
      <c r="H850" s="247" t="s">
        <v>19</v>
      </c>
      <c r="I850" s="249"/>
      <c r="J850" s="246"/>
      <c r="K850" s="246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191</v>
      </c>
      <c r="AU850" s="254" t="s">
        <v>82</v>
      </c>
      <c r="AV850" s="14" t="s">
        <v>80</v>
      </c>
      <c r="AW850" s="14" t="s">
        <v>33</v>
      </c>
      <c r="AX850" s="14" t="s">
        <v>72</v>
      </c>
      <c r="AY850" s="254" t="s">
        <v>180</v>
      </c>
    </row>
    <row r="851" s="13" customFormat="1">
      <c r="A851" s="13"/>
      <c r="B851" s="233"/>
      <c r="C851" s="234"/>
      <c r="D851" s="235" t="s">
        <v>191</v>
      </c>
      <c r="E851" s="236" t="s">
        <v>19</v>
      </c>
      <c r="F851" s="237" t="s">
        <v>1298</v>
      </c>
      <c r="G851" s="234"/>
      <c r="H851" s="238">
        <v>12.737</v>
      </c>
      <c r="I851" s="239"/>
      <c r="J851" s="234"/>
      <c r="K851" s="234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191</v>
      </c>
      <c r="AU851" s="244" t="s">
        <v>82</v>
      </c>
      <c r="AV851" s="13" t="s">
        <v>82</v>
      </c>
      <c r="AW851" s="13" t="s">
        <v>33</v>
      </c>
      <c r="AX851" s="13" t="s">
        <v>72</v>
      </c>
      <c r="AY851" s="244" t="s">
        <v>180</v>
      </c>
    </row>
    <row r="852" s="14" customFormat="1">
      <c r="A852" s="14"/>
      <c r="B852" s="245"/>
      <c r="C852" s="246"/>
      <c r="D852" s="235" t="s">
        <v>191</v>
      </c>
      <c r="E852" s="247" t="s">
        <v>19</v>
      </c>
      <c r="F852" s="248" t="s">
        <v>1140</v>
      </c>
      <c r="G852" s="246"/>
      <c r="H852" s="247" t="s">
        <v>19</v>
      </c>
      <c r="I852" s="249"/>
      <c r="J852" s="246"/>
      <c r="K852" s="246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191</v>
      </c>
      <c r="AU852" s="254" t="s">
        <v>82</v>
      </c>
      <c r="AV852" s="14" t="s">
        <v>80</v>
      </c>
      <c r="AW852" s="14" t="s">
        <v>33</v>
      </c>
      <c r="AX852" s="14" t="s">
        <v>72</v>
      </c>
      <c r="AY852" s="254" t="s">
        <v>180</v>
      </c>
    </row>
    <row r="853" s="14" customFormat="1">
      <c r="A853" s="14"/>
      <c r="B853" s="245"/>
      <c r="C853" s="246"/>
      <c r="D853" s="235" t="s">
        <v>191</v>
      </c>
      <c r="E853" s="247" t="s">
        <v>19</v>
      </c>
      <c r="F853" s="248" t="s">
        <v>1291</v>
      </c>
      <c r="G853" s="246"/>
      <c r="H853" s="247" t="s">
        <v>19</v>
      </c>
      <c r="I853" s="249"/>
      <c r="J853" s="246"/>
      <c r="K853" s="246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191</v>
      </c>
      <c r="AU853" s="254" t="s">
        <v>82</v>
      </c>
      <c r="AV853" s="14" t="s">
        <v>80</v>
      </c>
      <c r="AW853" s="14" t="s">
        <v>33</v>
      </c>
      <c r="AX853" s="14" t="s">
        <v>72</v>
      </c>
      <c r="AY853" s="254" t="s">
        <v>180</v>
      </c>
    </row>
    <row r="854" s="13" customFormat="1">
      <c r="A854" s="13"/>
      <c r="B854" s="233"/>
      <c r="C854" s="234"/>
      <c r="D854" s="235" t="s">
        <v>191</v>
      </c>
      <c r="E854" s="236" t="s">
        <v>19</v>
      </c>
      <c r="F854" s="237" t="s">
        <v>1299</v>
      </c>
      <c r="G854" s="234"/>
      <c r="H854" s="238">
        <v>29.050000000000001</v>
      </c>
      <c r="I854" s="239"/>
      <c r="J854" s="234"/>
      <c r="K854" s="234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191</v>
      </c>
      <c r="AU854" s="244" t="s">
        <v>82</v>
      </c>
      <c r="AV854" s="13" t="s">
        <v>82</v>
      </c>
      <c r="AW854" s="13" t="s">
        <v>33</v>
      </c>
      <c r="AX854" s="13" t="s">
        <v>72</v>
      </c>
      <c r="AY854" s="244" t="s">
        <v>180</v>
      </c>
    </row>
    <row r="855" s="14" customFormat="1">
      <c r="A855" s="14"/>
      <c r="B855" s="245"/>
      <c r="C855" s="246"/>
      <c r="D855" s="235" t="s">
        <v>191</v>
      </c>
      <c r="E855" s="247" t="s">
        <v>19</v>
      </c>
      <c r="F855" s="248" t="s">
        <v>1300</v>
      </c>
      <c r="G855" s="246"/>
      <c r="H855" s="247" t="s">
        <v>19</v>
      </c>
      <c r="I855" s="249"/>
      <c r="J855" s="246"/>
      <c r="K855" s="246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191</v>
      </c>
      <c r="AU855" s="254" t="s">
        <v>82</v>
      </c>
      <c r="AV855" s="14" t="s">
        <v>80</v>
      </c>
      <c r="AW855" s="14" t="s">
        <v>33</v>
      </c>
      <c r="AX855" s="14" t="s">
        <v>72</v>
      </c>
      <c r="AY855" s="254" t="s">
        <v>180</v>
      </c>
    </row>
    <row r="856" s="13" customFormat="1">
      <c r="A856" s="13"/>
      <c r="B856" s="233"/>
      <c r="C856" s="234"/>
      <c r="D856" s="235" t="s">
        <v>191</v>
      </c>
      <c r="E856" s="236" t="s">
        <v>19</v>
      </c>
      <c r="F856" s="237" t="s">
        <v>1301</v>
      </c>
      <c r="G856" s="234"/>
      <c r="H856" s="238">
        <v>126</v>
      </c>
      <c r="I856" s="239"/>
      <c r="J856" s="234"/>
      <c r="K856" s="234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191</v>
      </c>
      <c r="AU856" s="244" t="s">
        <v>82</v>
      </c>
      <c r="AV856" s="13" t="s">
        <v>82</v>
      </c>
      <c r="AW856" s="13" t="s">
        <v>33</v>
      </c>
      <c r="AX856" s="13" t="s">
        <v>72</v>
      </c>
      <c r="AY856" s="244" t="s">
        <v>180</v>
      </c>
    </row>
    <row r="857" s="13" customFormat="1">
      <c r="A857" s="13"/>
      <c r="B857" s="233"/>
      <c r="C857" s="234"/>
      <c r="D857" s="235" t="s">
        <v>191</v>
      </c>
      <c r="E857" s="236" t="s">
        <v>19</v>
      </c>
      <c r="F857" s="237" t="s">
        <v>1302</v>
      </c>
      <c r="G857" s="234"/>
      <c r="H857" s="238">
        <v>-2.25</v>
      </c>
      <c r="I857" s="239"/>
      <c r="J857" s="234"/>
      <c r="K857" s="234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191</v>
      </c>
      <c r="AU857" s="244" t="s">
        <v>82</v>
      </c>
      <c r="AV857" s="13" t="s">
        <v>82</v>
      </c>
      <c r="AW857" s="13" t="s">
        <v>33</v>
      </c>
      <c r="AX857" s="13" t="s">
        <v>72</v>
      </c>
      <c r="AY857" s="244" t="s">
        <v>180</v>
      </c>
    </row>
    <row r="858" s="13" customFormat="1">
      <c r="A858" s="13"/>
      <c r="B858" s="233"/>
      <c r="C858" s="234"/>
      <c r="D858" s="235" t="s">
        <v>191</v>
      </c>
      <c r="E858" s="236" t="s">
        <v>19</v>
      </c>
      <c r="F858" s="237" t="s">
        <v>1303</v>
      </c>
      <c r="G858" s="234"/>
      <c r="H858" s="238">
        <v>-3.3599999999999999</v>
      </c>
      <c r="I858" s="239"/>
      <c r="J858" s="234"/>
      <c r="K858" s="234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191</v>
      </c>
      <c r="AU858" s="244" t="s">
        <v>82</v>
      </c>
      <c r="AV858" s="13" t="s">
        <v>82</v>
      </c>
      <c r="AW858" s="13" t="s">
        <v>33</v>
      </c>
      <c r="AX858" s="13" t="s">
        <v>72</v>
      </c>
      <c r="AY858" s="244" t="s">
        <v>180</v>
      </c>
    </row>
    <row r="859" s="13" customFormat="1">
      <c r="A859" s="13"/>
      <c r="B859" s="233"/>
      <c r="C859" s="234"/>
      <c r="D859" s="235" t="s">
        <v>191</v>
      </c>
      <c r="E859" s="236" t="s">
        <v>19</v>
      </c>
      <c r="F859" s="237" t="s">
        <v>1286</v>
      </c>
      <c r="G859" s="234"/>
      <c r="H859" s="238">
        <v>-1.47</v>
      </c>
      <c r="I859" s="239"/>
      <c r="J859" s="234"/>
      <c r="K859" s="234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191</v>
      </c>
      <c r="AU859" s="244" t="s">
        <v>82</v>
      </c>
      <c r="AV859" s="13" t="s">
        <v>82</v>
      </c>
      <c r="AW859" s="13" t="s">
        <v>33</v>
      </c>
      <c r="AX859" s="13" t="s">
        <v>72</v>
      </c>
      <c r="AY859" s="244" t="s">
        <v>180</v>
      </c>
    </row>
    <row r="860" s="16" customFormat="1">
      <c r="A860" s="16"/>
      <c r="B860" s="266"/>
      <c r="C860" s="267"/>
      <c r="D860" s="235" t="s">
        <v>191</v>
      </c>
      <c r="E860" s="268" t="s">
        <v>19</v>
      </c>
      <c r="F860" s="269" t="s">
        <v>436</v>
      </c>
      <c r="G860" s="267"/>
      <c r="H860" s="270">
        <v>250.41200000000001</v>
      </c>
      <c r="I860" s="271"/>
      <c r="J860" s="267"/>
      <c r="K860" s="267"/>
      <c r="L860" s="272"/>
      <c r="M860" s="273"/>
      <c r="N860" s="274"/>
      <c r="O860" s="274"/>
      <c r="P860" s="274"/>
      <c r="Q860" s="274"/>
      <c r="R860" s="274"/>
      <c r="S860" s="274"/>
      <c r="T860" s="275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76" t="s">
        <v>191</v>
      </c>
      <c r="AU860" s="276" t="s">
        <v>82</v>
      </c>
      <c r="AV860" s="16" t="s">
        <v>100</v>
      </c>
      <c r="AW860" s="16" t="s">
        <v>33</v>
      </c>
      <c r="AX860" s="16" t="s">
        <v>72</v>
      </c>
      <c r="AY860" s="276" t="s">
        <v>180</v>
      </c>
    </row>
    <row r="861" s="15" customFormat="1">
      <c r="A861" s="15"/>
      <c r="B861" s="255"/>
      <c r="C861" s="256"/>
      <c r="D861" s="235" t="s">
        <v>191</v>
      </c>
      <c r="E861" s="257" t="s">
        <v>19</v>
      </c>
      <c r="F861" s="258" t="s">
        <v>327</v>
      </c>
      <c r="G861" s="256"/>
      <c r="H861" s="259">
        <v>478.65600000000001</v>
      </c>
      <c r="I861" s="260"/>
      <c r="J861" s="256"/>
      <c r="K861" s="256"/>
      <c r="L861" s="261"/>
      <c r="M861" s="262"/>
      <c r="N861" s="263"/>
      <c r="O861" s="263"/>
      <c r="P861" s="263"/>
      <c r="Q861" s="263"/>
      <c r="R861" s="263"/>
      <c r="S861" s="263"/>
      <c r="T861" s="264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5" t="s">
        <v>191</v>
      </c>
      <c r="AU861" s="265" t="s">
        <v>82</v>
      </c>
      <c r="AV861" s="15" t="s">
        <v>187</v>
      </c>
      <c r="AW861" s="15" t="s">
        <v>33</v>
      </c>
      <c r="AX861" s="15" t="s">
        <v>80</v>
      </c>
      <c r="AY861" s="265" t="s">
        <v>180</v>
      </c>
    </row>
    <row r="862" s="2" customFormat="1" ht="16.5" customHeight="1">
      <c r="A862" s="40"/>
      <c r="B862" s="41"/>
      <c r="C862" s="215" t="s">
        <v>1304</v>
      </c>
      <c r="D862" s="215" t="s">
        <v>182</v>
      </c>
      <c r="E862" s="216" t="s">
        <v>1305</v>
      </c>
      <c r="F862" s="217" t="s">
        <v>1306</v>
      </c>
      <c r="G862" s="218" t="s">
        <v>227</v>
      </c>
      <c r="H862" s="219">
        <v>556.84799999999996</v>
      </c>
      <c r="I862" s="220"/>
      <c r="J862" s="221">
        <f>ROUND(I862*H862,2)</f>
        <v>0</v>
      </c>
      <c r="K862" s="217" t="s">
        <v>186</v>
      </c>
      <c r="L862" s="46"/>
      <c r="M862" s="222" t="s">
        <v>19</v>
      </c>
      <c r="N862" s="223" t="s">
        <v>43</v>
      </c>
      <c r="O862" s="86"/>
      <c r="P862" s="224">
        <f>O862*H862</f>
        <v>0</v>
      </c>
      <c r="Q862" s="224">
        <v>0.015520000000000001</v>
      </c>
      <c r="R862" s="224">
        <f>Q862*H862</f>
        <v>8.642280959999999</v>
      </c>
      <c r="S862" s="224">
        <v>0</v>
      </c>
      <c r="T862" s="225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6" t="s">
        <v>187</v>
      </c>
      <c r="AT862" s="226" t="s">
        <v>182</v>
      </c>
      <c r="AU862" s="226" t="s">
        <v>82</v>
      </c>
      <c r="AY862" s="19" t="s">
        <v>180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19" t="s">
        <v>80</v>
      </c>
      <c r="BK862" s="227">
        <f>ROUND(I862*H862,2)</f>
        <v>0</v>
      </c>
      <c r="BL862" s="19" t="s">
        <v>187</v>
      </c>
      <c r="BM862" s="226" t="s">
        <v>1307</v>
      </c>
    </row>
    <row r="863" s="2" customFormat="1">
      <c r="A863" s="40"/>
      <c r="B863" s="41"/>
      <c r="C863" s="42"/>
      <c r="D863" s="228" t="s">
        <v>189</v>
      </c>
      <c r="E863" s="42"/>
      <c r="F863" s="229" t="s">
        <v>1308</v>
      </c>
      <c r="G863" s="42"/>
      <c r="H863" s="42"/>
      <c r="I863" s="230"/>
      <c r="J863" s="42"/>
      <c r="K863" s="42"/>
      <c r="L863" s="46"/>
      <c r="M863" s="231"/>
      <c r="N863" s="232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189</v>
      </c>
      <c r="AU863" s="19" t="s">
        <v>82</v>
      </c>
    </row>
    <row r="864" s="14" customFormat="1">
      <c r="A864" s="14"/>
      <c r="B864" s="245"/>
      <c r="C864" s="246"/>
      <c r="D864" s="235" t="s">
        <v>191</v>
      </c>
      <c r="E864" s="247" t="s">
        <v>19</v>
      </c>
      <c r="F864" s="248" t="s">
        <v>1127</v>
      </c>
      <c r="G864" s="246"/>
      <c r="H864" s="247" t="s">
        <v>19</v>
      </c>
      <c r="I864" s="249"/>
      <c r="J864" s="246"/>
      <c r="K864" s="246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191</v>
      </c>
      <c r="AU864" s="254" t="s">
        <v>82</v>
      </c>
      <c r="AV864" s="14" t="s">
        <v>80</v>
      </c>
      <c r="AW864" s="14" t="s">
        <v>33</v>
      </c>
      <c r="AX864" s="14" t="s">
        <v>72</v>
      </c>
      <c r="AY864" s="254" t="s">
        <v>180</v>
      </c>
    </row>
    <row r="865" s="14" customFormat="1">
      <c r="A865" s="14"/>
      <c r="B865" s="245"/>
      <c r="C865" s="246"/>
      <c r="D865" s="235" t="s">
        <v>191</v>
      </c>
      <c r="E865" s="247" t="s">
        <v>19</v>
      </c>
      <c r="F865" s="248" t="s">
        <v>1213</v>
      </c>
      <c r="G865" s="246"/>
      <c r="H865" s="247" t="s">
        <v>19</v>
      </c>
      <c r="I865" s="249"/>
      <c r="J865" s="246"/>
      <c r="K865" s="246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191</v>
      </c>
      <c r="AU865" s="254" t="s">
        <v>82</v>
      </c>
      <c r="AV865" s="14" t="s">
        <v>80</v>
      </c>
      <c r="AW865" s="14" t="s">
        <v>33</v>
      </c>
      <c r="AX865" s="14" t="s">
        <v>72</v>
      </c>
      <c r="AY865" s="254" t="s">
        <v>180</v>
      </c>
    </row>
    <row r="866" s="13" customFormat="1">
      <c r="A866" s="13"/>
      <c r="B866" s="233"/>
      <c r="C866" s="234"/>
      <c r="D866" s="235" t="s">
        <v>191</v>
      </c>
      <c r="E866" s="236" t="s">
        <v>19</v>
      </c>
      <c r="F866" s="237" t="s">
        <v>1309</v>
      </c>
      <c r="G866" s="234"/>
      <c r="H866" s="238">
        <v>39.024999999999999</v>
      </c>
      <c r="I866" s="239"/>
      <c r="J866" s="234"/>
      <c r="K866" s="234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191</v>
      </c>
      <c r="AU866" s="244" t="s">
        <v>82</v>
      </c>
      <c r="AV866" s="13" t="s">
        <v>82</v>
      </c>
      <c r="AW866" s="13" t="s">
        <v>33</v>
      </c>
      <c r="AX866" s="13" t="s">
        <v>72</v>
      </c>
      <c r="AY866" s="244" t="s">
        <v>180</v>
      </c>
    </row>
    <row r="867" s="14" customFormat="1">
      <c r="A867" s="14"/>
      <c r="B867" s="245"/>
      <c r="C867" s="246"/>
      <c r="D867" s="235" t="s">
        <v>191</v>
      </c>
      <c r="E867" s="247" t="s">
        <v>19</v>
      </c>
      <c r="F867" s="248" t="s">
        <v>1224</v>
      </c>
      <c r="G867" s="246"/>
      <c r="H867" s="247" t="s">
        <v>19</v>
      </c>
      <c r="I867" s="249"/>
      <c r="J867" s="246"/>
      <c r="K867" s="246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191</v>
      </c>
      <c r="AU867" s="254" t="s">
        <v>82</v>
      </c>
      <c r="AV867" s="14" t="s">
        <v>80</v>
      </c>
      <c r="AW867" s="14" t="s">
        <v>33</v>
      </c>
      <c r="AX867" s="14" t="s">
        <v>72</v>
      </c>
      <c r="AY867" s="254" t="s">
        <v>180</v>
      </c>
    </row>
    <row r="868" s="13" customFormat="1">
      <c r="A868" s="13"/>
      <c r="B868" s="233"/>
      <c r="C868" s="234"/>
      <c r="D868" s="235" t="s">
        <v>191</v>
      </c>
      <c r="E868" s="236" t="s">
        <v>19</v>
      </c>
      <c r="F868" s="237" t="s">
        <v>1310</v>
      </c>
      <c r="G868" s="234"/>
      <c r="H868" s="238">
        <v>3.1000000000000001</v>
      </c>
      <c r="I868" s="239"/>
      <c r="J868" s="234"/>
      <c r="K868" s="234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191</v>
      </c>
      <c r="AU868" s="244" t="s">
        <v>82</v>
      </c>
      <c r="AV868" s="13" t="s">
        <v>82</v>
      </c>
      <c r="AW868" s="13" t="s">
        <v>33</v>
      </c>
      <c r="AX868" s="13" t="s">
        <v>72</v>
      </c>
      <c r="AY868" s="244" t="s">
        <v>180</v>
      </c>
    </row>
    <row r="869" s="14" customFormat="1">
      <c r="A869" s="14"/>
      <c r="B869" s="245"/>
      <c r="C869" s="246"/>
      <c r="D869" s="235" t="s">
        <v>191</v>
      </c>
      <c r="E869" s="247" t="s">
        <v>19</v>
      </c>
      <c r="F869" s="248" t="s">
        <v>1131</v>
      </c>
      <c r="G869" s="246"/>
      <c r="H869" s="247" t="s">
        <v>19</v>
      </c>
      <c r="I869" s="249"/>
      <c r="J869" s="246"/>
      <c r="K869" s="246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191</v>
      </c>
      <c r="AU869" s="254" t="s">
        <v>82</v>
      </c>
      <c r="AV869" s="14" t="s">
        <v>80</v>
      </c>
      <c r="AW869" s="14" t="s">
        <v>33</v>
      </c>
      <c r="AX869" s="14" t="s">
        <v>72</v>
      </c>
      <c r="AY869" s="254" t="s">
        <v>180</v>
      </c>
    </row>
    <row r="870" s="13" customFormat="1">
      <c r="A870" s="13"/>
      <c r="B870" s="233"/>
      <c r="C870" s="234"/>
      <c r="D870" s="235" t="s">
        <v>191</v>
      </c>
      <c r="E870" s="236" t="s">
        <v>19</v>
      </c>
      <c r="F870" s="237" t="s">
        <v>1311</v>
      </c>
      <c r="G870" s="234"/>
      <c r="H870" s="238">
        <v>52.145000000000003</v>
      </c>
      <c r="I870" s="239"/>
      <c r="J870" s="234"/>
      <c r="K870" s="234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191</v>
      </c>
      <c r="AU870" s="244" t="s">
        <v>82</v>
      </c>
      <c r="AV870" s="13" t="s">
        <v>82</v>
      </c>
      <c r="AW870" s="13" t="s">
        <v>33</v>
      </c>
      <c r="AX870" s="13" t="s">
        <v>72</v>
      </c>
      <c r="AY870" s="244" t="s">
        <v>180</v>
      </c>
    </row>
    <row r="871" s="14" customFormat="1">
      <c r="A871" s="14"/>
      <c r="B871" s="245"/>
      <c r="C871" s="246"/>
      <c r="D871" s="235" t="s">
        <v>191</v>
      </c>
      <c r="E871" s="247" t="s">
        <v>19</v>
      </c>
      <c r="F871" s="248" t="s">
        <v>1134</v>
      </c>
      <c r="G871" s="246"/>
      <c r="H871" s="247" t="s">
        <v>19</v>
      </c>
      <c r="I871" s="249"/>
      <c r="J871" s="246"/>
      <c r="K871" s="246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191</v>
      </c>
      <c r="AU871" s="254" t="s">
        <v>82</v>
      </c>
      <c r="AV871" s="14" t="s">
        <v>80</v>
      </c>
      <c r="AW871" s="14" t="s">
        <v>33</v>
      </c>
      <c r="AX871" s="14" t="s">
        <v>72</v>
      </c>
      <c r="AY871" s="254" t="s">
        <v>180</v>
      </c>
    </row>
    <row r="872" s="13" customFormat="1">
      <c r="A872" s="13"/>
      <c r="B872" s="233"/>
      <c r="C872" s="234"/>
      <c r="D872" s="235" t="s">
        <v>191</v>
      </c>
      <c r="E872" s="236" t="s">
        <v>19</v>
      </c>
      <c r="F872" s="237" t="s">
        <v>1312</v>
      </c>
      <c r="G872" s="234"/>
      <c r="H872" s="238">
        <v>57.920000000000002</v>
      </c>
      <c r="I872" s="239"/>
      <c r="J872" s="234"/>
      <c r="K872" s="234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191</v>
      </c>
      <c r="AU872" s="244" t="s">
        <v>82</v>
      </c>
      <c r="AV872" s="13" t="s">
        <v>82</v>
      </c>
      <c r="AW872" s="13" t="s">
        <v>33</v>
      </c>
      <c r="AX872" s="13" t="s">
        <v>72</v>
      </c>
      <c r="AY872" s="244" t="s">
        <v>180</v>
      </c>
    </row>
    <row r="873" s="13" customFormat="1">
      <c r="A873" s="13"/>
      <c r="B873" s="233"/>
      <c r="C873" s="234"/>
      <c r="D873" s="235" t="s">
        <v>191</v>
      </c>
      <c r="E873" s="236" t="s">
        <v>19</v>
      </c>
      <c r="F873" s="237" t="s">
        <v>1313</v>
      </c>
      <c r="G873" s="234"/>
      <c r="H873" s="238">
        <v>9.3650000000000002</v>
      </c>
      <c r="I873" s="239"/>
      <c r="J873" s="234"/>
      <c r="K873" s="234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191</v>
      </c>
      <c r="AU873" s="244" t="s">
        <v>82</v>
      </c>
      <c r="AV873" s="13" t="s">
        <v>82</v>
      </c>
      <c r="AW873" s="13" t="s">
        <v>33</v>
      </c>
      <c r="AX873" s="13" t="s">
        <v>72</v>
      </c>
      <c r="AY873" s="244" t="s">
        <v>180</v>
      </c>
    </row>
    <row r="874" s="16" customFormat="1">
      <c r="A874" s="16"/>
      <c r="B874" s="266"/>
      <c r="C874" s="267"/>
      <c r="D874" s="235" t="s">
        <v>191</v>
      </c>
      <c r="E874" s="268" t="s">
        <v>19</v>
      </c>
      <c r="F874" s="269" t="s">
        <v>436</v>
      </c>
      <c r="G874" s="267"/>
      <c r="H874" s="270">
        <v>161.55500000000001</v>
      </c>
      <c r="I874" s="271"/>
      <c r="J874" s="267"/>
      <c r="K874" s="267"/>
      <c r="L874" s="272"/>
      <c r="M874" s="273"/>
      <c r="N874" s="274"/>
      <c r="O874" s="274"/>
      <c r="P874" s="274"/>
      <c r="Q874" s="274"/>
      <c r="R874" s="274"/>
      <c r="S874" s="274"/>
      <c r="T874" s="275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76" t="s">
        <v>191</v>
      </c>
      <c r="AU874" s="276" t="s">
        <v>82</v>
      </c>
      <c r="AV874" s="16" t="s">
        <v>100</v>
      </c>
      <c r="AW874" s="16" t="s">
        <v>33</v>
      </c>
      <c r="AX874" s="16" t="s">
        <v>72</v>
      </c>
      <c r="AY874" s="276" t="s">
        <v>180</v>
      </c>
    </row>
    <row r="875" s="14" customFormat="1">
      <c r="A875" s="14"/>
      <c r="B875" s="245"/>
      <c r="C875" s="246"/>
      <c r="D875" s="235" t="s">
        <v>191</v>
      </c>
      <c r="E875" s="247" t="s">
        <v>19</v>
      </c>
      <c r="F875" s="248" t="s">
        <v>797</v>
      </c>
      <c r="G875" s="246"/>
      <c r="H875" s="247" t="s">
        <v>19</v>
      </c>
      <c r="I875" s="249"/>
      <c r="J875" s="246"/>
      <c r="K875" s="246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191</v>
      </c>
      <c r="AU875" s="254" t="s">
        <v>82</v>
      </c>
      <c r="AV875" s="14" t="s">
        <v>80</v>
      </c>
      <c r="AW875" s="14" t="s">
        <v>33</v>
      </c>
      <c r="AX875" s="14" t="s">
        <v>72</v>
      </c>
      <c r="AY875" s="254" t="s">
        <v>180</v>
      </c>
    </row>
    <row r="876" s="14" customFormat="1">
      <c r="A876" s="14"/>
      <c r="B876" s="245"/>
      <c r="C876" s="246"/>
      <c r="D876" s="235" t="s">
        <v>191</v>
      </c>
      <c r="E876" s="247" t="s">
        <v>19</v>
      </c>
      <c r="F876" s="248" t="s">
        <v>1234</v>
      </c>
      <c r="G876" s="246"/>
      <c r="H876" s="247" t="s">
        <v>19</v>
      </c>
      <c r="I876" s="249"/>
      <c r="J876" s="246"/>
      <c r="K876" s="246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191</v>
      </c>
      <c r="AU876" s="254" t="s">
        <v>82</v>
      </c>
      <c r="AV876" s="14" t="s">
        <v>80</v>
      </c>
      <c r="AW876" s="14" t="s">
        <v>33</v>
      </c>
      <c r="AX876" s="14" t="s">
        <v>72</v>
      </c>
      <c r="AY876" s="254" t="s">
        <v>180</v>
      </c>
    </row>
    <row r="877" s="13" customFormat="1">
      <c r="A877" s="13"/>
      <c r="B877" s="233"/>
      <c r="C877" s="234"/>
      <c r="D877" s="235" t="s">
        <v>191</v>
      </c>
      <c r="E877" s="236" t="s">
        <v>19</v>
      </c>
      <c r="F877" s="237" t="s">
        <v>1314</v>
      </c>
      <c r="G877" s="234"/>
      <c r="H877" s="238">
        <v>20.5</v>
      </c>
      <c r="I877" s="239"/>
      <c r="J877" s="234"/>
      <c r="K877" s="234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191</v>
      </c>
      <c r="AU877" s="244" t="s">
        <v>82</v>
      </c>
      <c r="AV877" s="13" t="s">
        <v>82</v>
      </c>
      <c r="AW877" s="13" t="s">
        <v>33</v>
      </c>
      <c r="AX877" s="13" t="s">
        <v>72</v>
      </c>
      <c r="AY877" s="244" t="s">
        <v>180</v>
      </c>
    </row>
    <row r="878" s="14" customFormat="1">
      <c r="A878" s="14"/>
      <c r="B878" s="245"/>
      <c r="C878" s="246"/>
      <c r="D878" s="235" t="s">
        <v>191</v>
      </c>
      <c r="E878" s="247" t="s">
        <v>19</v>
      </c>
      <c r="F878" s="248" t="s">
        <v>1138</v>
      </c>
      <c r="G878" s="246"/>
      <c r="H878" s="247" t="s">
        <v>19</v>
      </c>
      <c r="I878" s="249"/>
      <c r="J878" s="246"/>
      <c r="K878" s="246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191</v>
      </c>
      <c r="AU878" s="254" t="s">
        <v>82</v>
      </c>
      <c r="AV878" s="14" t="s">
        <v>80</v>
      </c>
      <c r="AW878" s="14" t="s">
        <v>33</v>
      </c>
      <c r="AX878" s="14" t="s">
        <v>72</v>
      </c>
      <c r="AY878" s="254" t="s">
        <v>180</v>
      </c>
    </row>
    <row r="879" s="13" customFormat="1">
      <c r="A879" s="13"/>
      <c r="B879" s="233"/>
      <c r="C879" s="234"/>
      <c r="D879" s="235" t="s">
        <v>191</v>
      </c>
      <c r="E879" s="236" t="s">
        <v>19</v>
      </c>
      <c r="F879" s="237" t="s">
        <v>1315</v>
      </c>
      <c r="G879" s="234"/>
      <c r="H879" s="238">
        <v>9.4000000000000004</v>
      </c>
      <c r="I879" s="239"/>
      <c r="J879" s="234"/>
      <c r="K879" s="234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191</v>
      </c>
      <c r="AU879" s="244" t="s">
        <v>82</v>
      </c>
      <c r="AV879" s="13" t="s">
        <v>82</v>
      </c>
      <c r="AW879" s="13" t="s">
        <v>33</v>
      </c>
      <c r="AX879" s="13" t="s">
        <v>72</v>
      </c>
      <c r="AY879" s="244" t="s">
        <v>180</v>
      </c>
    </row>
    <row r="880" s="14" customFormat="1">
      <c r="A880" s="14"/>
      <c r="B880" s="245"/>
      <c r="C880" s="246"/>
      <c r="D880" s="235" t="s">
        <v>191</v>
      </c>
      <c r="E880" s="247" t="s">
        <v>19</v>
      </c>
      <c r="F880" s="248" t="s">
        <v>1237</v>
      </c>
      <c r="G880" s="246"/>
      <c r="H880" s="247" t="s">
        <v>19</v>
      </c>
      <c r="I880" s="249"/>
      <c r="J880" s="246"/>
      <c r="K880" s="246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191</v>
      </c>
      <c r="AU880" s="254" t="s">
        <v>82</v>
      </c>
      <c r="AV880" s="14" t="s">
        <v>80</v>
      </c>
      <c r="AW880" s="14" t="s">
        <v>33</v>
      </c>
      <c r="AX880" s="14" t="s">
        <v>72</v>
      </c>
      <c r="AY880" s="254" t="s">
        <v>180</v>
      </c>
    </row>
    <row r="881" s="13" customFormat="1">
      <c r="A881" s="13"/>
      <c r="B881" s="233"/>
      <c r="C881" s="234"/>
      <c r="D881" s="235" t="s">
        <v>191</v>
      </c>
      <c r="E881" s="236" t="s">
        <v>19</v>
      </c>
      <c r="F881" s="237" t="s">
        <v>1316</v>
      </c>
      <c r="G881" s="234"/>
      <c r="H881" s="238">
        <v>4.6150000000000002</v>
      </c>
      <c r="I881" s="239"/>
      <c r="J881" s="234"/>
      <c r="K881" s="234"/>
      <c r="L881" s="240"/>
      <c r="M881" s="241"/>
      <c r="N881" s="242"/>
      <c r="O881" s="242"/>
      <c r="P881" s="242"/>
      <c r="Q881" s="242"/>
      <c r="R881" s="242"/>
      <c r="S881" s="242"/>
      <c r="T881" s="24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4" t="s">
        <v>191</v>
      </c>
      <c r="AU881" s="244" t="s">
        <v>82</v>
      </c>
      <c r="AV881" s="13" t="s">
        <v>82</v>
      </c>
      <c r="AW881" s="13" t="s">
        <v>33</v>
      </c>
      <c r="AX881" s="13" t="s">
        <v>72</v>
      </c>
      <c r="AY881" s="244" t="s">
        <v>180</v>
      </c>
    </row>
    <row r="882" s="13" customFormat="1">
      <c r="A882" s="13"/>
      <c r="B882" s="233"/>
      <c r="C882" s="234"/>
      <c r="D882" s="235" t="s">
        <v>191</v>
      </c>
      <c r="E882" s="236" t="s">
        <v>19</v>
      </c>
      <c r="F882" s="237" t="s">
        <v>1317</v>
      </c>
      <c r="G882" s="234"/>
      <c r="H882" s="238">
        <v>14.449999999999999</v>
      </c>
      <c r="I882" s="239"/>
      <c r="J882" s="234"/>
      <c r="K882" s="234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191</v>
      </c>
      <c r="AU882" s="244" t="s">
        <v>82</v>
      </c>
      <c r="AV882" s="13" t="s">
        <v>82</v>
      </c>
      <c r="AW882" s="13" t="s">
        <v>33</v>
      </c>
      <c r="AX882" s="13" t="s">
        <v>72</v>
      </c>
      <c r="AY882" s="244" t="s">
        <v>180</v>
      </c>
    </row>
    <row r="883" s="13" customFormat="1">
      <c r="A883" s="13"/>
      <c r="B883" s="233"/>
      <c r="C883" s="234"/>
      <c r="D883" s="235" t="s">
        <v>191</v>
      </c>
      <c r="E883" s="236" t="s">
        <v>19</v>
      </c>
      <c r="F883" s="237" t="s">
        <v>1318</v>
      </c>
      <c r="G883" s="234"/>
      <c r="H883" s="238">
        <v>9.3300000000000001</v>
      </c>
      <c r="I883" s="239"/>
      <c r="J883" s="234"/>
      <c r="K883" s="234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191</v>
      </c>
      <c r="AU883" s="244" t="s">
        <v>82</v>
      </c>
      <c r="AV883" s="13" t="s">
        <v>82</v>
      </c>
      <c r="AW883" s="13" t="s">
        <v>33</v>
      </c>
      <c r="AX883" s="13" t="s">
        <v>72</v>
      </c>
      <c r="AY883" s="244" t="s">
        <v>180</v>
      </c>
    </row>
    <row r="884" s="14" customFormat="1">
      <c r="A884" s="14"/>
      <c r="B884" s="245"/>
      <c r="C884" s="246"/>
      <c r="D884" s="235" t="s">
        <v>191</v>
      </c>
      <c r="E884" s="247" t="s">
        <v>19</v>
      </c>
      <c r="F884" s="248" t="s">
        <v>1140</v>
      </c>
      <c r="G884" s="246"/>
      <c r="H884" s="247" t="s">
        <v>19</v>
      </c>
      <c r="I884" s="249"/>
      <c r="J884" s="246"/>
      <c r="K884" s="246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191</v>
      </c>
      <c r="AU884" s="254" t="s">
        <v>82</v>
      </c>
      <c r="AV884" s="14" t="s">
        <v>80</v>
      </c>
      <c r="AW884" s="14" t="s">
        <v>33</v>
      </c>
      <c r="AX884" s="14" t="s">
        <v>72</v>
      </c>
      <c r="AY884" s="254" t="s">
        <v>180</v>
      </c>
    </row>
    <row r="885" s="14" customFormat="1">
      <c r="A885" s="14"/>
      <c r="B885" s="245"/>
      <c r="C885" s="246"/>
      <c r="D885" s="235" t="s">
        <v>191</v>
      </c>
      <c r="E885" s="247" t="s">
        <v>19</v>
      </c>
      <c r="F885" s="248" t="s">
        <v>1246</v>
      </c>
      <c r="G885" s="246"/>
      <c r="H885" s="247" t="s">
        <v>19</v>
      </c>
      <c r="I885" s="249"/>
      <c r="J885" s="246"/>
      <c r="K885" s="246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191</v>
      </c>
      <c r="AU885" s="254" t="s">
        <v>82</v>
      </c>
      <c r="AV885" s="14" t="s">
        <v>80</v>
      </c>
      <c r="AW885" s="14" t="s">
        <v>33</v>
      </c>
      <c r="AX885" s="14" t="s">
        <v>72</v>
      </c>
      <c r="AY885" s="254" t="s">
        <v>180</v>
      </c>
    </row>
    <row r="886" s="13" customFormat="1">
      <c r="A886" s="13"/>
      <c r="B886" s="233"/>
      <c r="C886" s="234"/>
      <c r="D886" s="235" t="s">
        <v>191</v>
      </c>
      <c r="E886" s="236" t="s">
        <v>19</v>
      </c>
      <c r="F886" s="237" t="s">
        <v>1319</v>
      </c>
      <c r="G886" s="234"/>
      <c r="H886" s="238">
        <v>21.5</v>
      </c>
      <c r="I886" s="239"/>
      <c r="J886" s="234"/>
      <c r="K886" s="234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191</v>
      </c>
      <c r="AU886" s="244" t="s">
        <v>82</v>
      </c>
      <c r="AV886" s="13" t="s">
        <v>82</v>
      </c>
      <c r="AW886" s="13" t="s">
        <v>33</v>
      </c>
      <c r="AX886" s="13" t="s">
        <v>72</v>
      </c>
      <c r="AY886" s="244" t="s">
        <v>180</v>
      </c>
    </row>
    <row r="887" s="14" customFormat="1">
      <c r="A887" s="14"/>
      <c r="B887" s="245"/>
      <c r="C887" s="246"/>
      <c r="D887" s="235" t="s">
        <v>191</v>
      </c>
      <c r="E887" s="247" t="s">
        <v>19</v>
      </c>
      <c r="F887" s="248" t="s">
        <v>1138</v>
      </c>
      <c r="G887" s="246"/>
      <c r="H887" s="247" t="s">
        <v>19</v>
      </c>
      <c r="I887" s="249"/>
      <c r="J887" s="246"/>
      <c r="K887" s="246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191</v>
      </c>
      <c r="AU887" s="254" t="s">
        <v>82</v>
      </c>
      <c r="AV887" s="14" t="s">
        <v>80</v>
      </c>
      <c r="AW887" s="14" t="s">
        <v>33</v>
      </c>
      <c r="AX887" s="14" t="s">
        <v>72</v>
      </c>
      <c r="AY887" s="254" t="s">
        <v>180</v>
      </c>
    </row>
    <row r="888" s="13" customFormat="1">
      <c r="A888" s="13"/>
      <c r="B888" s="233"/>
      <c r="C888" s="234"/>
      <c r="D888" s="235" t="s">
        <v>191</v>
      </c>
      <c r="E888" s="236" t="s">
        <v>19</v>
      </c>
      <c r="F888" s="237" t="s">
        <v>1315</v>
      </c>
      <c r="G888" s="234"/>
      <c r="H888" s="238">
        <v>9.4000000000000004</v>
      </c>
      <c r="I888" s="239"/>
      <c r="J888" s="234"/>
      <c r="K888" s="234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191</v>
      </c>
      <c r="AU888" s="244" t="s">
        <v>82</v>
      </c>
      <c r="AV888" s="13" t="s">
        <v>82</v>
      </c>
      <c r="AW888" s="13" t="s">
        <v>33</v>
      </c>
      <c r="AX888" s="13" t="s">
        <v>72</v>
      </c>
      <c r="AY888" s="244" t="s">
        <v>180</v>
      </c>
    </row>
    <row r="889" s="14" customFormat="1">
      <c r="A889" s="14"/>
      <c r="B889" s="245"/>
      <c r="C889" s="246"/>
      <c r="D889" s="235" t="s">
        <v>191</v>
      </c>
      <c r="E889" s="247" t="s">
        <v>19</v>
      </c>
      <c r="F889" s="248" t="s">
        <v>1250</v>
      </c>
      <c r="G889" s="246"/>
      <c r="H889" s="247" t="s">
        <v>19</v>
      </c>
      <c r="I889" s="249"/>
      <c r="J889" s="246"/>
      <c r="K889" s="246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191</v>
      </c>
      <c r="AU889" s="254" t="s">
        <v>82</v>
      </c>
      <c r="AV889" s="14" t="s">
        <v>80</v>
      </c>
      <c r="AW889" s="14" t="s">
        <v>33</v>
      </c>
      <c r="AX889" s="14" t="s">
        <v>72</v>
      </c>
      <c r="AY889" s="254" t="s">
        <v>180</v>
      </c>
    </row>
    <row r="890" s="13" customFormat="1">
      <c r="A890" s="13"/>
      <c r="B890" s="233"/>
      <c r="C890" s="234"/>
      <c r="D890" s="235" t="s">
        <v>191</v>
      </c>
      <c r="E890" s="236" t="s">
        <v>19</v>
      </c>
      <c r="F890" s="237" t="s">
        <v>1320</v>
      </c>
      <c r="G890" s="234"/>
      <c r="H890" s="238">
        <v>23.52</v>
      </c>
      <c r="I890" s="239"/>
      <c r="J890" s="234"/>
      <c r="K890" s="234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191</v>
      </c>
      <c r="AU890" s="244" t="s">
        <v>82</v>
      </c>
      <c r="AV890" s="13" t="s">
        <v>82</v>
      </c>
      <c r="AW890" s="13" t="s">
        <v>33</v>
      </c>
      <c r="AX890" s="13" t="s">
        <v>72</v>
      </c>
      <c r="AY890" s="244" t="s">
        <v>180</v>
      </c>
    </row>
    <row r="891" s="14" customFormat="1">
      <c r="A891" s="14"/>
      <c r="B891" s="245"/>
      <c r="C891" s="246"/>
      <c r="D891" s="235" t="s">
        <v>191</v>
      </c>
      <c r="E891" s="247" t="s">
        <v>19</v>
      </c>
      <c r="F891" s="248" t="s">
        <v>1253</v>
      </c>
      <c r="G891" s="246"/>
      <c r="H891" s="247" t="s">
        <v>19</v>
      </c>
      <c r="I891" s="249"/>
      <c r="J891" s="246"/>
      <c r="K891" s="246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191</v>
      </c>
      <c r="AU891" s="254" t="s">
        <v>82</v>
      </c>
      <c r="AV891" s="14" t="s">
        <v>80</v>
      </c>
      <c r="AW891" s="14" t="s">
        <v>33</v>
      </c>
      <c r="AX891" s="14" t="s">
        <v>72</v>
      </c>
      <c r="AY891" s="254" t="s">
        <v>180</v>
      </c>
    </row>
    <row r="892" s="13" customFormat="1">
      <c r="A892" s="13"/>
      <c r="B892" s="233"/>
      <c r="C892" s="234"/>
      <c r="D892" s="235" t="s">
        <v>191</v>
      </c>
      <c r="E892" s="236" t="s">
        <v>19</v>
      </c>
      <c r="F892" s="237" t="s">
        <v>1321</v>
      </c>
      <c r="G892" s="234"/>
      <c r="H892" s="238">
        <v>19.969999999999999</v>
      </c>
      <c r="I892" s="239"/>
      <c r="J892" s="234"/>
      <c r="K892" s="234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191</v>
      </c>
      <c r="AU892" s="244" t="s">
        <v>82</v>
      </c>
      <c r="AV892" s="13" t="s">
        <v>82</v>
      </c>
      <c r="AW892" s="13" t="s">
        <v>33</v>
      </c>
      <c r="AX892" s="13" t="s">
        <v>72</v>
      </c>
      <c r="AY892" s="244" t="s">
        <v>180</v>
      </c>
    </row>
    <row r="893" s="14" customFormat="1">
      <c r="A893" s="14"/>
      <c r="B893" s="245"/>
      <c r="C893" s="246"/>
      <c r="D893" s="235" t="s">
        <v>191</v>
      </c>
      <c r="E893" s="247" t="s">
        <v>19</v>
      </c>
      <c r="F893" s="248" t="s">
        <v>1256</v>
      </c>
      <c r="G893" s="246"/>
      <c r="H893" s="247" t="s">
        <v>19</v>
      </c>
      <c r="I893" s="249"/>
      <c r="J893" s="246"/>
      <c r="K893" s="246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191</v>
      </c>
      <c r="AU893" s="254" t="s">
        <v>82</v>
      </c>
      <c r="AV893" s="14" t="s">
        <v>80</v>
      </c>
      <c r="AW893" s="14" t="s">
        <v>33</v>
      </c>
      <c r="AX893" s="14" t="s">
        <v>72</v>
      </c>
      <c r="AY893" s="254" t="s">
        <v>180</v>
      </c>
    </row>
    <row r="894" s="13" customFormat="1">
      <c r="A894" s="13"/>
      <c r="B894" s="233"/>
      <c r="C894" s="234"/>
      <c r="D894" s="235" t="s">
        <v>191</v>
      </c>
      <c r="E894" s="236" t="s">
        <v>19</v>
      </c>
      <c r="F894" s="237" t="s">
        <v>1322</v>
      </c>
      <c r="G894" s="234"/>
      <c r="H894" s="238">
        <v>81.694999999999993</v>
      </c>
      <c r="I894" s="239"/>
      <c r="J894" s="234"/>
      <c r="K894" s="234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191</v>
      </c>
      <c r="AU894" s="244" t="s">
        <v>82</v>
      </c>
      <c r="AV894" s="13" t="s">
        <v>82</v>
      </c>
      <c r="AW894" s="13" t="s">
        <v>33</v>
      </c>
      <c r="AX894" s="13" t="s">
        <v>72</v>
      </c>
      <c r="AY894" s="244" t="s">
        <v>180</v>
      </c>
    </row>
    <row r="895" s="13" customFormat="1">
      <c r="A895" s="13"/>
      <c r="B895" s="233"/>
      <c r="C895" s="234"/>
      <c r="D895" s="235" t="s">
        <v>191</v>
      </c>
      <c r="E895" s="236" t="s">
        <v>19</v>
      </c>
      <c r="F895" s="237" t="s">
        <v>1323</v>
      </c>
      <c r="G895" s="234"/>
      <c r="H895" s="238">
        <v>28.945</v>
      </c>
      <c r="I895" s="239"/>
      <c r="J895" s="234"/>
      <c r="K895" s="234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191</v>
      </c>
      <c r="AU895" s="244" t="s">
        <v>82</v>
      </c>
      <c r="AV895" s="13" t="s">
        <v>82</v>
      </c>
      <c r="AW895" s="13" t="s">
        <v>33</v>
      </c>
      <c r="AX895" s="13" t="s">
        <v>72</v>
      </c>
      <c r="AY895" s="244" t="s">
        <v>180</v>
      </c>
    </row>
    <row r="896" s="16" customFormat="1">
      <c r="A896" s="16"/>
      <c r="B896" s="266"/>
      <c r="C896" s="267"/>
      <c r="D896" s="235" t="s">
        <v>191</v>
      </c>
      <c r="E896" s="268" t="s">
        <v>19</v>
      </c>
      <c r="F896" s="269" t="s">
        <v>436</v>
      </c>
      <c r="G896" s="267"/>
      <c r="H896" s="270">
        <v>243.32499999999999</v>
      </c>
      <c r="I896" s="271"/>
      <c r="J896" s="267"/>
      <c r="K896" s="267"/>
      <c r="L896" s="272"/>
      <c r="M896" s="273"/>
      <c r="N896" s="274"/>
      <c r="O896" s="274"/>
      <c r="P896" s="274"/>
      <c r="Q896" s="274"/>
      <c r="R896" s="274"/>
      <c r="S896" s="274"/>
      <c r="T896" s="275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76" t="s">
        <v>191</v>
      </c>
      <c r="AU896" s="276" t="s">
        <v>82</v>
      </c>
      <c r="AV896" s="16" t="s">
        <v>100</v>
      </c>
      <c r="AW896" s="16" t="s">
        <v>33</v>
      </c>
      <c r="AX896" s="16" t="s">
        <v>72</v>
      </c>
      <c r="AY896" s="276" t="s">
        <v>180</v>
      </c>
    </row>
    <row r="897" s="14" customFormat="1">
      <c r="A897" s="14"/>
      <c r="B897" s="245"/>
      <c r="C897" s="246"/>
      <c r="D897" s="235" t="s">
        <v>191</v>
      </c>
      <c r="E897" s="247" t="s">
        <v>19</v>
      </c>
      <c r="F897" s="248" t="s">
        <v>1324</v>
      </c>
      <c r="G897" s="246"/>
      <c r="H897" s="247" t="s">
        <v>19</v>
      </c>
      <c r="I897" s="249"/>
      <c r="J897" s="246"/>
      <c r="K897" s="246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191</v>
      </c>
      <c r="AU897" s="254" t="s">
        <v>82</v>
      </c>
      <c r="AV897" s="14" t="s">
        <v>80</v>
      </c>
      <c r="AW897" s="14" t="s">
        <v>33</v>
      </c>
      <c r="AX897" s="14" t="s">
        <v>72</v>
      </c>
      <c r="AY897" s="254" t="s">
        <v>180</v>
      </c>
    </row>
    <row r="898" s="14" customFormat="1">
      <c r="A898" s="14"/>
      <c r="B898" s="245"/>
      <c r="C898" s="246"/>
      <c r="D898" s="235" t="s">
        <v>191</v>
      </c>
      <c r="E898" s="247" t="s">
        <v>19</v>
      </c>
      <c r="F898" s="248" t="s">
        <v>1271</v>
      </c>
      <c r="G898" s="246"/>
      <c r="H898" s="247" t="s">
        <v>19</v>
      </c>
      <c r="I898" s="249"/>
      <c r="J898" s="246"/>
      <c r="K898" s="246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191</v>
      </c>
      <c r="AU898" s="254" t="s">
        <v>82</v>
      </c>
      <c r="AV898" s="14" t="s">
        <v>80</v>
      </c>
      <c r="AW898" s="14" t="s">
        <v>33</v>
      </c>
      <c r="AX898" s="14" t="s">
        <v>72</v>
      </c>
      <c r="AY898" s="254" t="s">
        <v>180</v>
      </c>
    </row>
    <row r="899" s="13" customFormat="1">
      <c r="A899" s="13"/>
      <c r="B899" s="233"/>
      <c r="C899" s="234"/>
      <c r="D899" s="235" t="s">
        <v>191</v>
      </c>
      <c r="E899" s="236" t="s">
        <v>19</v>
      </c>
      <c r="F899" s="237" t="s">
        <v>1325</v>
      </c>
      <c r="G899" s="234"/>
      <c r="H899" s="238">
        <v>8.3000000000000007</v>
      </c>
      <c r="I899" s="239"/>
      <c r="J899" s="234"/>
      <c r="K899" s="234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191</v>
      </c>
      <c r="AU899" s="244" t="s">
        <v>82</v>
      </c>
      <c r="AV899" s="13" t="s">
        <v>82</v>
      </c>
      <c r="AW899" s="13" t="s">
        <v>33</v>
      </c>
      <c r="AX899" s="13" t="s">
        <v>72</v>
      </c>
      <c r="AY899" s="244" t="s">
        <v>180</v>
      </c>
    </row>
    <row r="900" s="14" customFormat="1">
      <c r="A900" s="14"/>
      <c r="B900" s="245"/>
      <c r="C900" s="246"/>
      <c r="D900" s="235" t="s">
        <v>191</v>
      </c>
      <c r="E900" s="247" t="s">
        <v>19</v>
      </c>
      <c r="F900" s="248" t="s">
        <v>1273</v>
      </c>
      <c r="G900" s="246"/>
      <c r="H900" s="247" t="s">
        <v>19</v>
      </c>
      <c r="I900" s="249"/>
      <c r="J900" s="246"/>
      <c r="K900" s="246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191</v>
      </c>
      <c r="AU900" s="254" t="s">
        <v>82</v>
      </c>
      <c r="AV900" s="14" t="s">
        <v>80</v>
      </c>
      <c r="AW900" s="14" t="s">
        <v>33</v>
      </c>
      <c r="AX900" s="14" t="s">
        <v>72</v>
      </c>
      <c r="AY900" s="254" t="s">
        <v>180</v>
      </c>
    </row>
    <row r="901" s="13" customFormat="1">
      <c r="A901" s="13"/>
      <c r="B901" s="233"/>
      <c r="C901" s="234"/>
      <c r="D901" s="235" t="s">
        <v>191</v>
      </c>
      <c r="E901" s="236" t="s">
        <v>19</v>
      </c>
      <c r="F901" s="237" t="s">
        <v>1326</v>
      </c>
      <c r="G901" s="234"/>
      <c r="H901" s="238">
        <v>16.899999999999999</v>
      </c>
      <c r="I901" s="239"/>
      <c r="J901" s="234"/>
      <c r="K901" s="234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191</v>
      </c>
      <c r="AU901" s="244" t="s">
        <v>82</v>
      </c>
      <c r="AV901" s="13" t="s">
        <v>82</v>
      </c>
      <c r="AW901" s="13" t="s">
        <v>33</v>
      </c>
      <c r="AX901" s="13" t="s">
        <v>72</v>
      </c>
      <c r="AY901" s="244" t="s">
        <v>180</v>
      </c>
    </row>
    <row r="902" s="14" customFormat="1">
      <c r="A902" s="14"/>
      <c r="B902" s="245"/>
      <c r="C902" s="246"/>
      <c r="D902" s="235" t="s">
        <v>191</v>
      </c>
      <c r="E902" s="247" t="s">
        <v>19</v>
      </c>
      <c r="F902" s="248" t="s">
        <v>1275</v>
      </c>
      <c r="G902" s="246"/>
      <c r="H902" s="247" t="s">
        <v>19</v>
      </c>
      <c r="I902" s="249"/>
      <c r="J902" s="246"/>
      <c r="K902" s="246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191</v>
      </c>
      <c r="AU902" s="254" t="s">
        <v>82</v>
      </c>
      <c r="AV902" s="14" t="s">
        <v>80</v>
      </c>
      <c r="AW902" s="14" t="s">
        <v>33</v>
      </c>
      <c r="AX902" s="14" t="s">
        <v>72</v>
      </c>
      <c r="AY902" s="254" t="s">
        <v>180</v>
      </c>
    </row>
    <row r="903" s="13" customFormat="1">
      <c r="A903" s="13"/>
      <c r="B903" s="233"/>
      <c r="C903" s="234"/>
      <c r="D903" s="235" t="s">
        <v>191</v>
      </c>
      <c r="E903" s="236" t="s">
        <v>19</v>
      </c>
      <c r="F903" s="237" t="s">
        <v>1327</v>
      </c>
      <c r="G903" s="234"/>
      <c r="H903" s="238">
        <v>4.5</v>
      </c>
      <c r="I903" s="239"/>
      <c r="J903" s="234"/>
      <c r="K903" s="234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191</v>
      </c>
      <c r="AU903" s="244" t="s">
        <v>82</v>
      </c>
      <c r="AV903" s="13" t="s">
        <v>82</v>
      </c>
      <c r="AW903" s="13" t="s">
        <v>33</v>
      </c>
      <c r="AX903" s="13" t="s">
        <v>72</v>
      </c>
      <c r="AY903" s="244" t="s">
        <v>180</v>
      </c>
    </row>
    <row r="904" s="14" customFormat="1">
      <c r="A904" s="14"/>
      <c r="B904" s="245"/>
      <c r="C904" s="246"/>
      <c r="D904" s="235" t="s">
        <v>191</v>
      </c>
      <c r="E904" s="247" t="s">
        <v>19</v>
      </c>
      <c r="F904" s="248" t="s">
        <v>1277</v>
      </c>
      <c r="G904" s="246"/>
      <c r="H904" s="247" t="s">
        <v>19</v>
      </c>
      <c r="I904" s="249"/>
      <c r="J904" s="246"/>
      <c r="K904" s="246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191</v>
      </c>
      <c r="AU904" s="254" t="s">
        <v>82</v>
      </c>
      <c r="AV904" s="14" t="s">
        <v>80</v>
      </c>
      <c r="AW904" s="14" t="s">
        <v>33</v>
      </c>
      <c r="AX904" s="14" t="s">
        <v>72</v>
      </c>
      <c r="AY904" s="254" t="s">
        <v>180</v>
      </c>
    </row>
    <row r="905" s="13" customFormat="1">
      <c r="A905" s="13"/>
      <c r="B905" s="233"/>
      <c r="C905" s="234"/>
      <c r="D905" s="235" t="s">
        <v>191</v>
      </c>
      <c r="E905" s="236" t="s">
        <v>19</v>
      </c>
      <c r="F905" s="237" t="s">
        <v>1328</v>
      </c>
      <c r="G905" s="234"/>
      <c r="H905" s="238">
        <v>6.8150000000000004</v>
      </c>
      <c r="I905" s="239"/>
      <c r="J905" s="234"/>
      <c r="K905" s="234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191</v>
      </c>
      <c r="AU905" s="244" t="s">
        <v>82</v>
      </c>
      <c r="AV905" s="13" t="s">
        <v>82</v>
      </c>
      <c r="AW905" s="13" t="s">
        <v>33</v>
      </c>
      <c r="AX905" s="13" t="s">
        <v>72</v>
      </c>
      <c r="AY905" s="244" t="s">
        <v>180</v>
      </c>
    </row>
    <row r="906" s="13" customFormat="1">
      <c r="A906" s="13"/>
      <c r="B906" s="233"/>
      <c r="C906" s="234"/>
      <c r="D906" s="235" t="s">
        <v>191</v>
      </c>
      <c r="E906" s="236" t="s">
        <v>19</v>
      </c>
      <c r="F906" s="237" t="s">
        <v>1329</v>
      </c>
      <c r="G906" s="234"/>
      <c r="H906" s="238">
        <v>1.2450000000000001</v>
      </c>
      <c r="I906" s="239"/>
      <c r="J906" s="234"/>
      <c r="K906" s="234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191</v>
      </c>
      <c r="AU906" s="244" t="s">
        <v>82</v>
      </c>
      <c r="AV906" s="13" t="s">
        <v>82</v>
      </c>
      <c r="AW906" s="13" t="s">
        <v>33</v>
      </c>
      <c r="AX906" s="13" t="s">
        <v>72</v>
      </c>
      <c r="AY906" s="244" t="s">
        <v>180</v>
      </c>
    </row>
    <row r="907" s="14" customFormat="1">
      <c r="A907" s="14"/>
      <c r="B907" s="245"/>
      <c r="C907" s="246"/>
      <c r="D907" s="235" t="s">
        <v>191</v>
      </c>
      <c r="E907" s="247" t="s">
        <v>19</v>
      </c>
      <c r="F907" s="248" t="s">
        <v>1280</v>
      </c>
      <c r="G907" s="246"/>
      <c r="H907" s="247" t="s">
        <v>19</v>
      </c>
      <c r="I907" s="249"/>
      <c r="J907" s="246"/>
      <c r="K907" s="246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191</v>
      </c>
      <c r="AU907" s="254" t="s">
        <v>82</v>
      </c>
      <c r="AV907" s="14" t="s">
        <v>80</v>
      </c>
      <c r="AW907" s="14" t="s">
        <v>33</v>
      </c>
      <c r="AX907" s="14" t="s">
        <v>72</v>
      </c>
      <c r="AY907" s="254" t="s">
        <v>180</v>
      </c>
    </row>
    <row r="908" s="14" customFormat="1">
      <c r="A908" s="14"/>
      <c r="B908" s="245"/>
      <c r="C908" s="246"/>
      <c r="D908" s="235" t="s">
        <v>191</v>
      </c>
      <c r="E908" s="247" t="s">
        <v>19</v>
      </c>
      <c r="F908" s="248" t="s">
        <v>1271</v>
      </c>
      <c r="G908" s="246"/>
      <c r="H908" s="247" t="s">
        <v>19</v>
      </c>
      <c r="I908" s="249"/>
      <c r="J908" s="246"/>
      <c r="K908" s="246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191</v>
      </c>
      <c r="AU908" s="254" t="s">
        <v>82</v>
      </c>
      <c r="AV908" s="14" t="s">
        <v>80</v>
      </c>
      <c r="AW908" s="14" t="s">
        <v>33</v>
      </c>
      <c r="AX908" s="14" t="s">
        <v>72</v>
      </c>
      <c r="AY908" s="254" t="s">
        <v>180</v>
      </c>
    </row>
    <row r="909" s="13" customFormat="1">
      <c r="A909" s="13"/>
      <c r="B909" s="233"/>
      <c r="C909" s="234"/>
      <c r="D909" s="235" t="s">
        <v>191</v>
      </c>
      <c r="E909" s="236" t="s">
        <v>19</v>
      </c>
      <c r="F909" s="237" t="s">
        <v>1325</v>
      </c>
      <c r="G909" s="234"/>
      <c r="H909" s="238">
        <v>8.3000000000000007</v>
      </c>
      <c r="I909" s="239"/>
      <c r="J909" s="234"/>
      <c r="K909" s="234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191</v>
      </c>
      <c r="AU909" s="244" t="s">
        <v>82</v>
      </c>
      <c r="AV909" s="13" t="s">
        <v>82</v>
      </c>
      <c r="AW909" s="13" t="s">
        <v>33</v>
      </c>
      <c r="AX909" s="13" t="s">
        <v>72</v>
      </c>
      <c r="AY909" s="244" t="s">
        <v>180</v>
      </c>
    </row>
    <row r="910" s="14" customFormat="1">
      <c r="A910" s="14"/>
      <c r="B910" s="245"/>
      <c r="C910" s="246"/>
      <c r="D910" s="235" t="s">
        <v>191</v>
      </c>
      <c r="E910" s="247" t="s">
        <v>19</v>
      </c>
      <c r="F910" s="248" t="s">
        <v>1281</v>
      </c>
      <c r="G910" s="246"/>
      <c r="H910" s="247" t="s">
        <v>19</v>
      </c>
      <c r="I910" s="249"/>
      <c r="J910" s="246"/>
      <c r="K910" s="246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191</v>
      </c>
      <c r="AU910" s="254" t="s">
        <v>82</v>
      </c>
      <c r="AV910" s="14" t="s">
        <v>80</v>
      </c>
      <c r="AW910" s="14" t="s">
        <v>33</v>
      </c>
      <c r="AX910" s="14" t="s">
        <v>72</v>
      </c>
      <c r="AY910" s="254" t="s">
        <v>180</v>
      </c>
    </row>
    <row r="911" s="13" customFormat="1">
      <c r="A911" s="13"/>
      <c r="B911" s="233"/>
      <c r="C911" s="234"/>
      <c r="D911" s="235" t="s">
        <v>191</v>
      </c>
      <c r="E911" s="236" t="s">
        <v>19</v>
      </c>
      <c r="F911" s="237" t="s">
        <v>1330</v>
      </c>
      <c r="G911" s="234"/>
      <c r="H911" s="238">
        <v>29.664999999999999</v>
      </c>
      <c r="I911" s="239"/>
      <c r="J911" s="234"/>
      <c r="K911" s="234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191</v>
      </c>
      <c r="AU911" s="244" t="s">
        <v>82</v>
      </c>
      <c r="AV911" s="13" t="s">
        <v>82</v>
      </c>
      <c r="AW911" s="13" t="s">
        <v>33</v>
      </c>
      <c r="AX911" s="13" t="s">
        <v>72</v>
      </c>
      <c r="AY911" s="244" t="s">
        <v>180</v>
      </c>
    </row>
    <row r="912" s="16" customFormat="1">
      <c r="A912" s="16"/>
      <c r="B912" s="266"/>
      <c r="C912" s="267"/>
      <c r="D912" s="235" t="s">
        <v>191</v>
      </c>
      <c r="E912" s="268" t="s">
        <v>19</v>
      </c>
      <c r="F912" s="269" t="s">
        <v>436</v>
      </c>
      <c r="G912" s="267"/>
      <c r="H912" s="270">
        <v>75.724999999999994</v>
      </c>
      <c r="I912" s="271"/>
      <c r="J912" s="267"/>
      <c r="K912" s="267"/>
      <c r="L912" s="272"/>
      <c r="M912" s="273"/>
      <c r="N912" s="274"/>
      <c r="O912" s="274"/>
      <c r="P912" s="274"/>
      <c r="Q912" s="274"/>
      <c r="R912" s="274"/>
      <c r="S912" s="274"/>
      <c r="T912" s="275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76" t="s">
        <v>191</v>
      </c>
      <c r="AU912" s="276" t="s">
        <v>82</v>
      </c>
      <c r="AV912" s="16" t="s">
        <v>100</v>
      </c>
      <c r="AW912" s="16" t="s">
        <v>33</v>
      </c>
      <c r="AX912" s="16" t="s">
        <v>72</v>
      </c>
      <c r="AY912" s="276" t="s">
        <v>180</v>
      </c>
    </row>
    <row r="913" s="14" customFormat="1">
      <c r="A913" s="14"/>
      <c r="B913" s="245"/>
      <c r="C913" s="246"/>
      <c r="D913" s="235" t="s">
        <v>191</v>
      </c>
      <c r="E913" s="247" t="s">
        <v>19</v>
      </c>
      <c r="F913" s="248" t="s">
        <v>1331</v>
      </c>
      <c r="G913" s="246"/>
      <c r="H913" s="247" t="s">
        <v>19</v>
      </c>
      <c r="I913" s="249"/>
      <c r="J913" s="246"/>
      <c r="K913" s="246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191</v>
      </c>
      <c r="AU913" s="254" t="s">
        <v>82</v>
      </c>
      <c r="AV913" s="14" t="s">
        <v>80</v>
      </c>
      <c r="AW913" s="14" t="s">
        <v>33</v>
      </c>
      <c r="AX913" s="14" t="s">
        <v>72</v>
      </c>
      <c r="AY913" s="254" t="s">
        <v>180</v>
      </c>
    </row>
    <row r="914" s="13" customFormat="1">
      <c r="A914" s="13"/>
      <c r="B914" s="233"/>
      <c r="C914" s="234"/>
      <c r="D914" s="235" t="s">
        <v>191</v>
      </c>
      <c r="E914" s="236" t="s">
        <v>19</v>
      </c>
      <c r="F914" s="237" t="s">
        <v>1332</v>
      </c>
      <c r="G914" s="234"/>
      <c r="H914" s="238">
        <v>4.8929999999999998</v>
      </c>
      <c r="I914" s="239"/>
      <c r="J914" s="234"/>
      <c r="K914" s="234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191</v>
      </c>
      <c r="AU914" s="244" t="s">
        <v>82</v>
      </c>
      <c r="AV914" s="13" t="s">
        <v>82</v>
      </c>
      <c r="AW914" s="13" t="s">
        <v>33</v>
      </c>
      <c r="AX914" s="13" t="s">
        <v>72</v>
      </c>
      <c r="AY914" s="244" t="s">
        <v>180</v>
      </c>
    </row>
    <row r="915" s="14" customFormat="1">
      <c r="A915" s="14"/>
      <c r="B915" s="245"/>
      <c r="C915" s="246"/>
      <c r="D915" s="235" t="s">
        <v>191</v>
      </c>
      <c r="E915" s="247" t="s">
        <v>19</v>
      </c>
      <c r="F915" s="248" t="s">
        <v>1290</v>
      </c>
      <c r="G915" s="246"/>
      <c r="H915" s="247" t="s">
        <v>19</v>
      </c>
      <c r="I915" s="249"/>
      <c r="J915" s="246"/>
      <c r="K915" s="246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191</v>
      </c>
      <c r="AU915" s="254" t="s">
        <v>82</v>
      </c>
      <c r="AV915" s="14" t="s">
        <v>80</v>
      </c>
      <c r="AW915" s="14" t="s">
        <v>33</v>
      </c>
      <c r="AX915" s="14" t="s">
        <v>72</v>
      </c>
      <c r="AY915" s="254" t="s">
        <v>180</v>
      </c>
    </row>
    <row r="916" s="14" customFormat="1">
      <c r="A916" s="14"/>
      <c r="B916" s="245"/>
      <c r="C916" s="246"/>
      <c r="D916" s="235" t="s">
        <v>191</v>
      </c>
      <c r="E916" s="247" t="s">
        <v>19</v>
      </c>
      <c r="F916" s="248" t="s">
        <v>1291</v>
      </c>
      <c r="G916" s="246"/>
      <c r="H916" s="247" t="s">
        <v>19</v>
      </c>
      <c r="I916" s="249"/>
      <c r="J916" s="246"/>
      <c r="K916" s="246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191</v>
      </c>
      <c r="AU916" s="254" t="s">
        <v>82</v>
      </c>
      <c r="AV916" s="14" t="s">
        <v>80</v>
      </c>
      <c r="AW916" s="14" t="s">
        <v>33</v>
      </c>
      <c r="AX916" s="14" t="s">
        <v>72</v>
      </c>
      <c r="AY916" s="254" t="s">
        <v>180</v>
      </c>
    </row>
    <row r="917" s="13" customFormat="1">
      <c r="A917" s="13"/>
      <c r="B917" s="233"/>
      <c r="C917" s="234"/>
      <c r="D917" s="235" t="s">
        <v>191</v>
      </c>
      <c r="E917" s="236" t="s">
        <v>19</v>
      </c>
      <c r="F917" s="237" t="s">
        <v>1325</v>
      </c>
      <c r="G917" s="234"/>
      <c r="H917" s="238">
        <v>8.3000000000000007</v>
      </c>
      <c r="I917" s="239"/>
      <c r="J917" s="234"/>
      <c r="K917" s="234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191</v>
      </c>
      <c r="AU917" s="244" t="s">
        <v>82</v>
      </c>
      <c r="AV917" s="13" t="s">
        <v>82</v>
      </c>
      <c r="AW917" s="13" t="s">
        <v>33</v>
      </c>
      <c r="AX917" s="13" t="s">
        <v>72</v>
      </c>
      <c r="AY917" s="244" t="s">
        <v>180</v>
      </c>
    </row>
    <row r="918" s="14" customFormat="1">
      <c r="A918" s="14"/>
      <c r="B918" s="245"/>
      <c r="C918" s="246"/>
      <c r="D918" s="235" t="s">
        <v>191</v>
      </c>
      <c r="E918" s="247" t="s">
        <v>19</v>
      </c>
      <c r="F918" s="248" t="s">
        <v>1293</v>
      </c>
      <c r="G918" s="246"/>
      <c r="H918" s="247" t="s">
        <v>19</v>
      </c>
      <c r="I918" s="249"/>
      <c r="J918" s="246"/>
      <c r="K918" s="246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191</v>
      </c>
      <c r="AU918" s="254" t="s">
        <v>82</v>
      </c>
      <c r="AV918" s="14" t="s">
        <v>80</v>
      </c>
      <c r="AW918" s="14" t="s">
        <v>33</v>
      </c>
      <c r="AX918" s="14" t="s">
        <v>72</v>
      </c>
      <c r="AY918" s="254" t="s">
        <v>180</v>
      </c>
    </row>
    <row r="919" s="13" customFormat="1">
      <c r="A919" s="13"/>
      <c r="B919" s="233"/>
      <c r="C919" s="234"/>
      <c r="D919" s="235" t="s">
        <v>191</v>
      </c>
      <c r="E919" s="236" t="s">
        <v>19</v>
      </c>
      <c r="F919" s="237" t="s">
        <v>1333</v>
      </c>
      <c r="G919" s="234"/>
      <c r="H919" s="238">
        <v>7.1550000000000002</v>
      </c>
      <c r="I919" s="239"/>
      <c r="J919" s="234"/>
      <c r="K919" s="234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191</v>
      </c>
      <c r="AU919" s="244" t="s">
        <v>82</v>
      </c>
      <c r="AV919" s="13" t="s">
        <v>82</v>
      </c>
      <c r="AW919" s="13" t="s">
        <v>33</v>
      </c>
      <c r="AX919" s="13" t="s">
        <v>72</v>
      </c>
      <c r="AY919" s="244" t="s">
        <v>180</v>
      </c>
    </row>
    <row r="920" s="14" customFormat="1">
      <c r="A920" s="14"/>
      <c r="B920" s="245"/>
      <c r="C920" s="246"/>
      <c r="D920" s="235" t="s">
        <v>191</v>
      </c>
      <c r="E920" s="247" t="s">
        <v>19</v>
      </c>
      <c r="F920" s="248" t="s">
        <v>1295</v>
      </c>
      <c r="G920" s="246"/>
      <c r="H920" s="247" t="s">
        <v>19</v>
      </c>
      <c r="I920" s="249"/>
      <c r="J920" s="246"/>
      <c r="K920" s="246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191</v>
      </c>
      <c r="AU920" s="254" t="s">
        <v>82</v>
      </c>
      <c r="AV920" s="14" t="s">
        <v>80</v>
      </c>
      <c r="AW920" s="14" t="s">
        <v>33</v>
      </c>
      <c r="AX920" s="14" t="s">
        <v>72</v>
      </c>
      <c r="AY920" s="254" t="s">
        <v>180</v>
      </c>
    </row>
    <row r="921" s="13" customFormat="1">
      <c r="A921" s="13"/>
      <c r="B921" s="233"/>
      <c r="C921" s="234"/>
      <c r="D921" s="235" t="s">
        <v>191</v>
      </c>
      <c r="E921" s="236" t="s">
        <v>19</v>
      </c>
      <c r="F921" s="237" t="s">
        <v>1334</v>
      </c>
      <c r="G921" s="234"/>
      <c r="H921" s="238">
        <v>6.7149999999999999</v>
      </c>
      <c r="I921" s="239"/>
      <c r="J921" s="234"/>
      <c r="K921" s="234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191</v>
      </c>
      <c r="AU921" s="244" t="s">
        <v>82</v>
      </c>
      <c r="AV921" s="13" t="s">
        <v>82</v>
      </c>
      <c r="AW921" s="13" t="s">
        <v>33</v>
      </c>
      <c r="AX921" s="13" t="s">
        <v>72</v>
      </c>
      <c r="AY921" s="244" t="s">
        <v>180</v>
      </c>
    </row>
    <row r="922" s="14" customFormat="1">
      <c r="A922" s="14"/>
      <c r="B922" s="245"/>
      <c r="C922" s="246"/>
      <c r="D922" s="235" t="s">
        <v>191</v>
      </c>
      <c r="E922" s="247" t="s">
        <v>19</v>
      </c>
      <c r="F922" s="248" t="s">
        <v>1297</v>
      </c>
      <c r="G922" s="246"/>
      <c r="H922" s="247" t="s">
        <v>19</v>
      </c>
      <c r="I922" s="249"/>
      <c r="J922" s="246"/>
      <c r="K922" s="246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191</v>
      </c>
      <c r="AU922" s="254" t="s">
        <v>82</v>
      </c>
      <c r="AV922" s="14" t="s">
        <v>80</v>
      </c>
      <c r="AW922" s="14" t="s">
        <v>33</v>
      </c>
      <c r="AX922" s="14" t="s">
        <v>72</v>
      </c>
      <c r="AY922" s="254" t="s">
        <v>180</v>
      </c>
    </row>
    <row r="923" s="13" customFormat="1">
      <c r="A923" s="13"/>
      <c r="B923" s="233"/>
      <c r="C923" s="234"/>
      <c r="D923" s="235" t="s">
        <v>191</v>
      </c>
      <c r="E923" s="236" t="s">
        <v>19</v>
      </c>
      <c r="F923" s="237" t="s">
        <v>1335</v>
      </c>
      <c r="G923" s="234"/>
      <c r="H923" s="238">
        <v>4.8799999999999999</v>
      </c>
      <c r="I923" s="239"/>
      <c r="J923" s="234"/>
      <c r="K923" s="234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191</v>
      </c>
      <c r="AU923" s="244" t="s">
        <v>82</v>
      </c>
      <c r="AV923" s="13" t="s">
        <v>82</v>
      </c>
      <c r="AW923" s="13" t="s">
        <v>33</v>
      </c>
      <c r="AX923" s="13" t="s">
        <v>72</v>
      </c>
      <c r="AY923" s="244" t="s">
        <v>180</v>
      </c>
    </row>
    <row r="924" s="14" customFormat="1">
      <c r="A924" s="14"/>
      <c r="B924" s="245"/>
      <c r="C924" s="246"/>
      <c r="D924" s="235" t="s">
        <v>191</v>
      </c>
      <c r="E924" s="247" t="s">
        <v>19</v>
      </c>
      <c r="F924" s="248" t="s">
        <v>1140</v>
      </c>
      <c r="G924" s="246"/>
      <c r="H924" s="247" t="s">
        <v>19</v>
      </c>
      <c r="I924" s="249"/>
      <c r="J924" s="246"/>
      <c r="K924" s="246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191</v>
      </c>
      <c r="AU924" s="254" t="s">
        <v>82</v>
      </c>
      <c r="AV924" s="14" t="s">
        <v>80</v>
      </c>
      <c r="AW924" s="14" t="s">
        <v>33</v>
      </c>
      <c r="AX924" s="14" t="s">
        <v>72</v>
      </c>
      <c r="AY924" s="254" t="s">
        <v>180</v>
      </c>
    </row>
    <row r="925" s="14" customFormat="1">
      <c r="A925" s="14"/>
      <c r="B925" s="245"/>
      <c r="C925" s="246"/>
      <c r="D925" s="235" t="s">
        <v>191</v>
      </c>
      <c r="E925" s="247" t="s">
        <v>19</v>
      </c>
      <c r="F925" s="248" t="s">
        <v>1291</v>
      </c>
      <c r="G925" s="246"/>
      <c r="H925" s="247" t="s">
        <v>19</v>
      </c>
      <c r="I925" s="249"/>
      <c r="J925" s="246"/>
      <c r="K925" s="246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191</v>
      </c>
      <c r="AU925" s="254" t="s">
        <v>82</v>
      </c>
      <c r="AV925" s="14" t="s">
        <v>80</v>
      </c>
      <c r="AW925" s="14" t="s">
        <v>33</v>
      </c>
      <c r="AX925" s="14" t="s">
        <v>72</v>
      </c>
      <c r="AY925" s="254" t="s">
        <v>180</v>
      </c>
    </row>
    <row r="926" s="13" customFormat="1">
      <c r="A926" s="13"/>
      <c r="B926" s="233"/>
      <c r="C926" s="234"/>
      <c r="D926" s="235" t="s">
        <v>191</v>
      </c>
      <c r="E926" s="236" t="s">
        <v>19</v>
      </c>
      <c r="F926" s="237" t="s">
        <v>1325</v>
      </c>
      <c r="G926" s="234"/>
      <c r="H926" s="238">
        <v>8.3000000000000007</v>
      </c>
      <c r="I926" s="239"/>
      <c r="J926" s="234"/>
      <c r="K926" s="234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191</v>
      </c>
      <c r="AU926" s="244" t="s">
        <v>82</v>
      </c>
      <c r="AV926" s="13" t="s">
        <v>82</v>
      </c>
      <c r="AW926" s="13" t="s">
        <v>33</v>
      </c>
      <c r="AX926" s="13" t="s">
        <v>72</v>
      </c>
      <c r="AY926" s="244" t="s">
        <v>180</v>
      </c>
    </row>
    <row r="927" s="14" customFormat="1">
      <c r="A927" s="14"/>
      <c r="B927" s="245"/>
      <c r="C927" s="246"/>
      <c r="D927" s="235" t="s">
        <v>191</v>
      </c>
      <c r="E927" s="247" t="s">
        <v>19</v>
      </c>
      <c r="F927" s="248" t="s">
        <v>1300</v>
      </c>
      <c r="G927" s="246"/>
      <c r="H927" s="247" t="s">
        <v>19</v>
      </c>
      <c r="I927" s="249"/>
      <c r="J927" s="246"/>
      <c r="K927" s="246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191</v>
      </c>
      <c r="AU927" s="254" t="s">
        <v>82</v>
      </c>
      <c r="AV927" s="14" t="s">
        <v>80</v>
      </c>
      <c r="AW927" s="14" t="s">
        <v>33</v>
      </c>
      <c r="AX927" s="14" t="s">
        <v>72</v>
      </c>
      <c r="AY927" s="254" t="s">
        <v>180</v>
      </c>
    </row>
    <row r="928" s="13" customFormat="1">
      <c r="A928" s="13"/>
      <c r="B928" s="233"/>
      <c r="C928" s="234"/>
      <c r="D928" s="235" t="s">
        <v>191</v>
      </c>
      <c r="E928" s="236" t="s">
        <v>19</v>
      </c>
      <c r="F928" s="237" t="s">
        <v>1336</v>
      </c>
      <c r="G928" s="234"/>
      <c r="H928" s="238">
        <v>36</v>
      </c>
      <c r="I928" s="239"/>
      <c r="J928" s="234"/>
      <c r="K928" s="234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191</v>
      </c>
      <c r="AU928" s="244" t="s">
        <v>82</v>
      </c>
      <c r="AV928" s="13" t="s">
        <v>82</v>
      </c>
      <c r="AW928" s="13" t="s">
        <v>33</v>
      </c>
      <c r="AX928" s="13" t="s">
        <v>72</v>
      </c>
      <c r="AY928" s="244" t="s">
        <v>180</v>
      </c>
    </row>
    <row r="929" s="16" customFormat="1">
      <c r="A929" s="16"/>
      <c r="B929" s="266"/>
      <c r="C929" s="267"/>
      <c r="D929" s="235" t="s">
        <v>191</v>
      </c>
      <c r="E929" s="268" t="s">
        <v>19</v>
      </c>
      <c r="F929" s="269" t="s">
        <v>436</v>
      </c>
      <c r="G929" s="267"/>
      <c r="H929" s="270">
        <v>76.242999999999995</v>
      </c>
      <c r="I929" s="271"/>
      <c r="J929" s="267"/>
      <c r="K929" s="267"/>
      <c r="L929" s="272"/>
      <c r="M929" s="273"/>
      <c r="N929" s="274"/>
      <c r="O929" s="274"/>
      <c r="P929" s="274"/>
      <c r="Q929" s="274"/>
      <c r="R929" s="274"/>
      <c r="S929" s="274"/>
      <c r="T929" s="275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T929" s="276" t="s">
        <v>191</v>
      </c>
      <c r="AU929" s="276" t="s">
        <v>82</v>
      </c>
      <c r="AV929" s="16" t="s">
        <v>100</v>
      </c>
      <c r="AW929" s="16" t="s">
        <v>33</v>
      </c>
      <c r="AX929" s="16" t="s">
        <v>72</v>
      </c>
      <c r="AY929" s="276" t="s">
        <v>180</v>
      </c>
    </row>
    <row r="930" s="15" customFormat="1">
      <c r="A930" s="15"/>
      <c r="B930" s="255"/>
      <c r="C930" s="256"/>
      <c r="D930" s="235" t="s">
        <v>191</v>
      </c>
      <c r="E930" s="257" t="s">
        <v>19</v>
      </c>
      <c r="F930" s="258" t="s">
        <v>327</v>
      </c>
      <c r="G930" s="256"/>
      <c r="H930" s="259">
        <v>556.84799999999996</v>
      </c>
      <c r="I930" s="260"/>
      <c r="J930" s="256"/>
      <c r="K930" s="256"/>
      <c r="L930" s="261"/>
      <c r="M930" s="262"/>
      <c r="N930" s="263"/>
      <c r="O930" s="263"/>
      <c r="P930" s="263"/>
      <c r="Q930" s="263"/>
      <c r="R930" s="263"/>
      <c r="S930" s="263"/>
      <c r="T930" s="264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5" t="s">
        <v>191</v>
      </c>
      <c r="AU930" s="265" t="s">
        <v>82</v>
      </c>
      <c r="AV930" s="15" t="s">
        <v>187</v>
      </c>
      <c r="AW930" s="15" t="s">
        <v>33</v>
      </c>
      <c r="AX930" s="15" t="s">
        <v>80</v>
      </c>
      <c r="AY930" s="265" t="s">
        <v>180</v>
      </c>
    </row>
    <row r="931" s="2" customFormat="1" ht="16.5" customHeight="1">
      <c r="A931" s="40"/>
      <c r="B931" s="41"/>
      <c r="C931" s="215" t="s">
        <v>1337</v>
      </c>
      <c r="D931" s="215" t="s">
        <v>182</v>
      </c>
      <c r="E931" s="216" t="s">
        <v>1338</v>
      </c>
      <c r="F931" s="217" t="s">
        <v>1339</v>
      </c>
      <c r="G931" s="218" t="s">
        <v>227</v>
      </c>
      <c r="H931" s="219">
        <v>4.9850000000000003</v>
      </c>
      <c r="I931" s="220"/>
      <c r="J931" s="221">
        <f>ROUND(I931*H931,2)</f>
        <v>0</v>
      </c>
      <c r="K931" s="217" t="s">
        <v>186</v>
      </c>
      <c r="L931" s="46"/>
      <c r="M931" s="222" t="s">
        <v>19</v>
      </c>
      <c r="N931" s="223" t="s">
        <v>43</v>
      </c>
      <c r="O931" s="86"/>
      <c r="P931" s="224">
        <f>O931*H931</f>
        <v>0</v>
      </c>
      <c r="Q931" s="224">
        <v>0.01856</v>
      </c>
      <c r="R931" s="224">
        <f>Q931*H931</f>
        <v>0.092521600000000009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187</v>
      </c>
      <c r="AT931" s="226" t="s">
        <v>182</v>
      </c>
      <c r="AU931" s="226" t="s">
        <v>82</v>
      </c>
      <c r="AY931" s="19" t="s">
        <v>180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80</v>
      </c>
      <c r="BK931" s="227">
        <f>ROUND(I931*H931,2)</f>
        <v>0</v>
      </c>
      <c r="BL931" s="19" t="s">
        <v>187</v>
      </c>
      <c r="BM931" s="226" t="s">
        <v>1340</v>
      </c>
    </row>
    <row r="932" s="2" customFormat="1">
      <c r="A932" s="40"/>
      <c r="B932" s="41"/>
      <c r="C932" s="42"/>
      <c r="D932" s="228" t="s">
        <v>189</v>
      </c>
      <c r="E932" s="42"/>
      <c r="F932" s="229" t="s">
        <v>1341</v>
      </c>
      <c r="G932" s="42"/>
      <c r="H932" s="42"/>
      <c r="I932" s="230"/>
      <c r="J932" s="42"/>
      <c r="K932" s="42"/>
      <c r="L932" s="46"/>
      <c r="M932" s="231"/>
      <c r="N932" s="232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189</v>
      </c>
      <c r="AU932" s="19" t="s">
        <v>82</v>
      </c>
    </row>
    <row r="933" s="14" customFormat="1">
      <c r="A933" s="14"/>
      <c r="B933" s="245"/>
      <c r="C933" s="246"/>
      <c r="D933" s="235" t="s">
        <v>191</v>
      </c>
      <c r="E933" s="247" t="s">
        <v>19</v>
      </c>
      <c r="F933" s="248" t="s">
        <v>1264</v>
      </c>
      <c r="G933" s="246"/>
      <c r="H933" s="247" t="s">
        <v>19</v>
      </c>
      <c r="I933" s="249"/>
      <c r="J933" s="246"/>
      <c r="K933" s="246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191</v>
      </c>
      <c r="AU933" s="254" t="s">
        <v>82</v>
      </c>
      <c r="AV933" s="14" t="s">
        <v>80</v>
      </c>
      <c r="AW933" s="14" t="s">
        <v>33</v>
      </c>
      <c r="AX933" s="14" t="s">
        <v>72</v>
      </c>
      <c r="AY933" s="254" t="s">
        <v>180</v>
      </c>
    </row>
    <row r="934" s="13" customFormat="1">
      <c r="A934" s="13"/>
      <c r="B934" s="233"/>
      <c r="C934" s="234"/>
      <c r="D934" s="235" t="s">
        <v>191</v>
      </c>
      <c r="E934" s="236" t="s">
        <v>19</v>
      </c>
      <c r="F934" s="237" t="s">
        <v>1342</v>
      </c>
      <c r="G934" s="234"/>
      <c r="H934" s="238">
        <v>4.9850000000000003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191</v>
      </c>
      <c r="AU934" s="244" t="s">
        <v>82</v>
      </c>
      <c r="AV934" s="13" t="s">
        <v>82</v>
      </c>
      <c r="AW934" s="13" t="s">
        <v>33</v>
      </c>
      <c r="AX934" s="13" t="s">
        <v>80</v>
      </c>
      <c r="AY934" s="244" t="s">
        <v>180</v>
      </c>
    </row>
    <row r="935" s="2" customFormat="1" ht="24.15" customHeight="1">
      <c r="A935" s="40"/>
      <c r="B935" s="41"/>
      <c r="C935" s="215" t="s">
        <v>1343</v>
      </c>
      <c r="D935" s="215" t="s">
        <v>182</v>
      </c>
      <c r="E935" s="216" t="s">
        <v>1344</v>
      </c>
      <c r="F935" s="217" t="s">
        <v>1345</v>
      </c>
      <c r="G935" s="218" t="s">
        <v>185</v>
      </c>
      <c r="H935" s="219">
        <v>0.90000000000000002</v>
      </c>
      <c r="I935" s="220"/>
      <c r="J935" s="221">
        <f>ROUND(I935*H935,2)</f>
        <v>0</v>
      </c>
      <c r="K935" s="217" t="s">
        <v>186</v>
      </c>
      <c r="L935" s="46"/>
      <c r="M935" s="222" t="s">
        <v>19</v>
      </c>
      <c r="N935" s="223" t="s">
        <v>43</v>
      </c>
      <c r="O935" s="86"/>
      <c r="P935" s="224">
        <f>O935*H935</f>
        <v>0</v>
      </c>
      <c r="Q935" s="224">
        <v>0.15273999999999999</v>
      </c>
      <c r="R935" s="224">
        <f>Q935*H935</f>
        <v>0.13746600000000001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187</v>
      </c>
      <c r="AT935" s="226" t="s">
        <v>182</v>
      </c>
      <c r="AU935" s="226" t="s">
        <v>82</v>
      </c>
      <c r="AY935" s="19" t="s">
        <v>180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187</v>
      </c>
      <c r="BM935" s="226" t="s">
        <v>1346</v>
      </c>
    </row>
    <row r="936" s="2" customFormat="1">
      <c r="A936" s="40"/>
      <c r="B936" s="41"/>
      <c r="C936" s="42"/>
      <c r="D936" s="228" t="s">
        <v>189</v>
      </c>
      <c r="E936" s="42"/>
      <c r="F936" s="229" t="s">
        <v>1347</v>
      </c>
      <c r="G936" s="42"/>
      <c r="H936" s="42"/>
      <c r="I936" s="230"/>
      <c r="J936" s="42"/>
      <c r="K936" s="42"/>
      <c r="L936" s="46"/>
      <c r="M936" s="231"/>
      <c r="N936" s="232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189</v>
      </c>
      <c r="AU936" s="19" t="s">
        <v>82</v>
      </c>
    </row>
    <row r="937" s="14" customFormat="1">
      <c r="A937" s="14"/>
      <c r="B937" s="245"/>
      <c r="C937" s="246"/>
      <c r="D937" s="235" t="s">
        <v>191</v>
      </c>
      <c r="E937" s="247" t="s">
        <v>19</v>
      </c>
      <c r="F937" s="248" t="s">
        <v>1348</v>
      </c>
      <c r="G937" s="246"/>
      <c r="H937" s="247" t="s">
        <v>19</v>
      </c>
      <c r="I937" s="249"/>
      <c r="J937" s="246"/>
      <c r="K937" s="246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191</v>
      </c>
      <c r="AU937" s="254" t="s">
        <v>82</v>
      </c>
      <c r="AV937" s="14" t="s">
        <v>80</v>
      </c>
      <c r="AW937" s="14" t="s">
        <v>33</v>
      </c>
      <c r="AX937" s="14" t="s">
        <v>72</v>
      </c>
      <c r="AY937" s="254" t="s">
        <v>180</v>
      </c>
    </row>
    <row r="938" s="13" customFormat="1">
      <c r="A938" s="13"/>
      <c r="B938" s="233"/>
      <c r="C938" s="234"/>
      <c r="D938" s="235" t="s">
        <v>191</v>
      </c>
      <c r="E938" s="236" t="s">
        <v>19</v>
      </c>
      <c r="F938" s="237" t="s">
        <v>1349</v>
      </c>
      <c r="G938" s="234"/>
      <c r="H938" s="238">
        <v>0.90000000000000002</v>
      </c>
      <c r="I938" s="239"/>
      <c r="J938" s="234"/>
      <c r="K938" s="234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191</v>
      </c>
      <c r="AU938" s="244" t="s">
        <v>82</v>
      </c>
      <c r="AV938" s="13" t="s">
        <v>82</v>
      </c>
      <c r="AW938" s="13" t="s">
        <v>33</v>
      </c>
      <c r="AX938" s="13" t="s">
        <v>80</v>
      </c>
      <c r="AY938" s="244" t="s">
        <v>180</v>
      </c>
    </row>
    <row r="939" s="2" customFormat="1" ht="21.75" customHeight="1">
      <c r="A939" s="40"/>
      <c r="B939" s="41"/>
      <c r="C939" s="215" t="s">
        <v>1350</v>
      </c>
      <c r="D939" s="215" t="s">
        <v>182</v>
      </c>
      <c r="E939" s="216" t="s">
        <v>1351</v>
      </c>
      <c r="F939" s="217" t="s">
        <v>1352</v>
      </c>
      <c r="G939" s="218" t="s">
        <v>240</v>
      </c>
      <c r="H939" s="219">
        <v>11.597</v>
      </c>
      <c r="I939" s="220"/>
      <c r="J939" s="221">
        <f>ROUND(I939*H939,2)</f>
        <v>0</v>
      </c>
      <c r="K939" s="217" t="s">
        <v>186</v>
      </c>
      <c r="L939" s="46"/>
      <c r="M939" s="222" t="s">
        <v>19</v>
      </c>
      <c r="N939" s="223" t="s">
        <v>43</v>
      </c>
      <c r="O939" s="86"/>
      <c r="P939" s="224">
        <f>O939*H939</f>
        <v>0</v>
      </c>
      <c r="Q939" s="224">
        <v>2.5018699999999998</v>
      </c>
      <c r="R939" s="224">
        <f>Q939*H939</f>
        <v>29.014186389999995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187</v>
      </c>
      <c r="AT939" s="226" t="s">
        <v>182</v>
      </c>
      <c r="AU939" s="226" t="s">
        <v>82</v>
      </c>
      <c r="AY939" s="19" t="s">
        <v>180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187</v>
      </c>
      <c r="BM939" s="226" t="s">
        <v>1353</v>
      </c>
    </row>
    <row r="940" s="2" customFormat="1">
      <c r="A940" s="40"/>
      <c r="B940" s="41"/>
      <c r="C940" s="42"/>
      <c r="D940" s="228" t="s">
        <v>189</v>
      </c>
      <c r="E940" s="42"/>
      <c r="F940" s="229" t="s">
        <v>1354</v>
      </c>
      <c r="G940" s="42"/>
      <c r="H940" s="42"/>
      <c r="I940" s="230"/>
      <c r="J940" s="42"/>
      <c r="K940" s="42"/>
      <c r="L940" s="46"/>
      <c r="M940" s="231"/>
      <c r="N940" s="232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189</v>
      </c>
      <c r="AU940" s="19" t="s">
        <v>82</v>
      </c>
    </row>
    <row r="941" s="14" customFormat="1">
      <c r="A941" s="14"/>
      <c r="B941" s="245"/>
      <c r="C941" s="246"/>
      <c r="D941" s="235" t="s">
        <v>191</v>
      </c>
      <c r="E941" s="247" t="s">
        <v>19</v>
      </c>
      <c r="F941" s="248" t="s">
        <v>1355</v>
      </c>
      <c r="G941" s="246"/>
      <c r="H941" s="247" t="s">
        <v>19</v>
      </c>
      <c r="I941" s="249"/>
      <c r="J941" s="246"/>
      <c r="K941" s="246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191</v>
      </c>
      <c r="AU941" s="254" t="s">
        <v>82</v>
      </c>
      <c r="AV941" s="14" t="s">
        <v>80</v>
      </c>
      <c r="AW941" s="14" t="s">
        <v>33</v>
      </c>
      <c r="AX941" s="14" t="s">
        <v>72</v>
      </c>
      <c r="AY941" s="254" t="s">
        <v>180</v>
      </c>
    </row>
    <row r="942" s="13" customFormat="1">
      <c r="A942" s="13"/>
      <c r="B942" s="233"/>
      <c r="C942" s="234"/>
      <c r="D942" s="235" t="s">
        <v>191</v>
      </c>
      <c r="E942" s="236" t="s">
        <v>19</v>
      </c>
      <c r="F942" s="237" t="s">
        <v>1356</v>
      </c>
      <c r="G942" s="234"/>
      <c r="H942" s="238">
        <v>0.74399999999999999</v>
      </c>
      <c r="I942" s="239"/>
      <c r="J942" s="234"/>
      <c r="K942" s="234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191</v>
      </c>
      <c r="AU942" s="244" t="s">
        <v>82</v>
      </c>
      <c r="AV942" s="13" t="s">
        <v>82</v>
      </c>
      <c r="AW942" s="13" t="s">
        <v>33</v>
      </c>
      <c r="AX942" s="13" t="s">
        <v>72</v>
      </c>
      <c r="AY942" s="244" t="s">
        <v>180</v>
      </c>
    </row>
    <row r="943" s="14" customFormat="1">
      <c r="A943" s="14"/>
      <c r="B943" s="245"/>
      <c r="C943" s="246"/>
      <c r="D943" s="235" t="s">
        <v>191</v>
      </c>
      <c r="E943" s="247" t="s">
        <v>19</v>
      </c>
      <c r="F943" s="248" t="s">
        <v>1357</v>
      </c>
      <c r="G943" s="246"/>
      <c r="H943" s="247" t="s">
        <v>19</v>
      </c>
      <c r="I943" s="249"/>
      <c r="J943" s="246"/>
      <c r="K943" s="246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191</v>
      </c>
      <c r="AU943" s="254" t="s">
        <v>82</v>
      </c>
      <c r="AV943" s="14" t="s">
        <v>80</v>
      </c>
      <c r="AW943" s="14" t="s">
        <v>33</v>
      </c>
      <c r="AX943" s="14" t="s">
        <v>72</v>
      </c>
      <c r="AY943" s="254" t="s">
        <v>180</v>
      </c>
    </row>
    <row r="944" s="13" customFormat="1">
      <c r="A944" s="13"/>
      <c r="B944" s="233"/>
      <c r="C944" s="234"/>
      <c r="D944" s="235" t="s">
        <v>191</v>
      </c>
      <c r="E944" s="236" t="s">
        <v>19</v>
      </c>
      <c r="F944" s="237" t="s">
        <v>1358</v>
      </c>
      <c r="G944" s="234"/>
      <c r="H944" s="238">
        <v>6.5190000000000001</v>
      </c>
      <c r="I944" s="239"/>
      <c r="J944" s="234"/>
      <c r="K944" s="234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191</v>
      </c>
      <c r="AU944" s="244" t="s">
        <v>82</v>
      </c>
      <c r="AV944" s="13" t="s">
        <v>82</v>
      </c>
      <c r="AW944" s="13" t="s">
        <v>33</v>
      </c>
      <c r="AX944" s="13" t="s">
        <v>72</v>
      </c>
      <c r="AY944" s="244" t="s">
        <v>180</v>
      </c>
    </row>
    <row r="945" s="16" customFormat="1">
      <c r="A945" s="16"/>
      <c r="B945" s="266"/>
      <c r="C945" s="267"/>
      <c r="D945" s="235" t="s">
        <v>191</v>
      </c>
      <c r="E945" s="268" t="s">
        <v>19</v>
      </c>
      <c r="F945" s="269" t="s">
        <v>436</v>
      </c>
      <c r="G945" s="267"/>
      <c r="H945" s="270">
        <v>7.2629999999999999</v>
      </c>
      <c r="I945" s="271"/>
      <c r="J945" s="267"/>
      <c r="K945" s="267"/>
      <c r="L945" s="272"/>
      <c r="M945" s="273"/>
      <c r="N945" s="274"/>
      <c r="O945" s="274"/>
      <c r="P945" s="274"/>
      <c r="Q945" s="274"/>
      <c r="R945" s="274"/>
      <c r="S945" s="274"/>
      <c r="T945" s="275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T945" s="276" t="s">
        <v>191</v>
      </c>
      <c r="AU945" s="276" t="s">
        <v>82</v>
      </c>
      <c r="AV945" s="16" t="s">
        <v>100</v>
      </c>
      <c r="AW945" s="16" t="s">
        <v>33</v>
      </c>
      <c r="AX945" s="16" t="s">
        <v>72</v>
      </c>
      <c r="AY945" s="276" t="s">
        <v>180</v>
      </c>
    </row>
    <row r="946" s="14" customFormat="1">
      <c r="A946" s="14"/>
      <c r="B946" s="245"/>
      <c r="C946" s="246"/>
      <c r="D946" s="235" t="s">
        <v>191</v>
      </c>
      <c r="E946" s="247" t="s">
        <v>19</v>
      </c>
      <c r="F946" s="248" t="s">
        <v>1359</v>
      </c>
      <c r="G946" s="246"/>
      <c r="H946" s="247" t="s">
        <v>19</v>
      </c>
      <c r="I946" s="249"/>
      <c r="J946" s="246"/>
      <c r="K946" s="246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191</v>
      </c>
      <c r="AU946" s="254" t="s">
        <v>82</v>
      </c>
      <c r="AV946" s="14" t="s">
        <v>80</v>
      </c>
      <c r="AW946" s="14" t="s">
        <v>33</v>
      </c>
      <c r="AX946" s="14" t="s">
        <v>72</v>
      </c>
      <c r="AY946" s="254" t="s">
        <v>180</v>
      </c>
    </row>
    <row r="947" s="13" customFormat="1">
      <c r="A947" s="13"/>
      <c r="B947" s="233"/>
      <c r="C947" s="234"/>
      <c r="D947" s="235" t="s">
        <v>191</v>
      </c>
      <c r="E947" s="236" t="s">
        <v>19</v>
      </c>
      <c r="F947" s="237" t="s">
        <v>1360</v>
      </c>
      <c r="G947" s="234"/>
      <c r="H947" s="238">
        <v>1.956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191</v>
      </c>
      <c r="AU947" s="244" t="s">
        <v>82</v>
      </c>
      <c r="AV947" s="13" t="s">
        <v>82</v>
      </c>
      <c r="AW947" s="13" t="s">
        <v>33</v>
      </c>
      <c r="AX947" s="13" t="s">
        <v>72</v>
      </c>
      <c r="AY947" s="244" t="s">
        <v>180</v>
      </c>
    </row>
    <row r="948" s="13" customFormat="1">
      <c r="A948" s="13"/>
      <c r="B948" s="233"/>
      <c r="C948" s="234"/>
      <c r="D948" s="235" t="s">
        <v>191</v>
      </c>
      <c r="E948" s="236" t="s">
        <v>19</v>
      </c>
      <c r="F948" s="237" t="s">
        <v>1361</v>
      </c>
      <c r="G948" s="234"/>
      <c r="H948" s="238">
        <v>2.3780000000000001</v>
      </c>
      <c r="I948" s="239"/>
      <c r="J948" s="234"/>
      <c r="K948" s="234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191</v>
      </c>
      <c r="AU948" s="244" t="s">
        <v>82</v>
      </c>
      <c r="AV948" s="13" t="s">
        <v>82</v>
      </c>
      <c r="AW948" s="13" t="s">
        <v>33</v>
      </c>
      <c r="AX948" s="13" t="s">
        <v>72</v>
      </c>
      <c r="AY948" s="244" t="s">
        <v>180</v>
      </c>
    </row>
    <row r="949" s="16" customFormat="1">
      <c r="A949" s="16"/>
      <c r="B949" s="266"/>
      <c r="C949" s="267"/>
      <c r="D949" s="235" t="s">
        <v>191</v>
      </c>
      <c r="E949" s="268" t="s">
        <v>19</v>
      </c>
      <c r="F949" s="269" t="s">
        <v>436</v>
      </c>
      <c r="G949" s="267"/>
      <c r="H949" s="270">
        <v>4.3339999999999996</v>
      </c>
      <c r="I949" s="271"/>
      <c r="J949" s="267"/>
      <c r="K949" s="267"/>
      <c r="L949" s="272"/>
      <c r="M949" s="273"/>
      <c r="N949" s="274"/>
      <c r="O949" s="274"/>
      <c r="P949" s="274"/>
      <c r="Q949" s="274"/>
      <c r="R949" s="274"/>
      <c r="S949" s="274"/>
      <c r="T949" s="275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76" t="s">
        <v>191</v>
      </c>
      <c r="AU949" s="276" t="s">
        <v>82</v>
      </c>
      <c r="AV949" s="16" t="s">
        <v>100</v>
      </c>
      <c r="AW949" s="16" t="s">
        <v>33</v>
      </c>
      <c r="AX949" s="16" t="s">
        <v>72</v>
      </c>
      <c r="AY949" s="276" t="s">
        <v>180</v>
      </c>
    </row>
    <row r="950" s="15" customFormat="1">
      <c r="A950" s="15"/>
      <c r="B950" s="255"/>
      <c r="C950" s="256"/>
      <c r="D950" s="235" t="s">
        <v>191</v>
      </c>
      <c r="E950" s="257" t="s">
        <v>19</v>
      </c>
      <c r="F950" s="258" t="s">
        <v>327</v>
      </c>
      <c r="G950" s="256"/>
      <c r="H950" s="259">
        <v>11.597</v>
      </c>
      <c r="I950" s="260"/>
      <c r="J950" s="256"/>
      <c r="K950" s="256"/>
      <c r="L950" s="261"/>
      <c r="M950" s="262"/>
      <c r="N950" s="263"/>
      <c r="O950" s="263"/>
      <c r="P950" s="263"/>
      <c r="Q950" s="263"/>
      <c r="R950" s="263"/>
      <c r="S950" s="263"/>
      <c r="T950" s="264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5" t="s">
        <v>191</v>
      </c>
      <c r="AU950" s="265" t="s">
        <v>82</v>
      </c>
      <c r="AV950" s="15" t="s">
        <v>187</v>
      </c>
      <c r="AW950" s="15" t="s">
        <v>33</v>
      </c>
      <c r="AX950" s="15" t="s">
        <v>80</v>
      </c>
      <c r="AY950" s="265" t="s">
        <v>180</v>
      </c>
    </row>
    <row r="951" s="2" customFormat="1" ht="21.75" customHeight="1">
      <c r="A951" s="40"/>
      <c r="B951" s="41"/>
      <c r="C951" s="215" t="s">
        <v>1362</v>
      </c>
      <c r="D951" s="215" t="s">
        <v>182</v>
      </c>
      <c r="E951" s="216" t="s">
        <v>1363</v>
      </c>
      <c r="F951" s="217" t="s">
        <v>1364</v>
      </c>
      <c r="G951" s="218" t="s">
        <v>240</v>
      </c>
      <c r="H951" s="219">
        <v>15.352</v>
      </c>
      <c r="I951" s="220"/>
      <c r="J951" s="221">
        <f>ROUND(I951*H951,2)</f>
        <v>0</v>
      </c>
      <c r="K951" s="217" t="s">
        <v>186</v>
      </c>
      <c r="L951" s="46"/>
      <c r="M951" s="222" t="s">
        <v>19</v>
      </c>
      <c r="N951" s="223" t="s">
        <v>43</v>
      </c>
      <c r="O951" s="86"/>
      <c r="P951" s="224">
        <f>O951*H951</f>
        <v>0</v>
      </c>
      <c r="Q951" s="224">
        <v>2.5018699999999998</v>
      </c>
      <c r="R951" s="224">
        <f>Q951*H951</f>
        <v>38.408708239999996</v>
      </c>
      <c r="S951" s="224">
        <v>0</v>
      </c>
      <c r="T951" s="225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6" t="s">
        <v>187</v>
      </c>
      <c r="AT951" s="226" t="s">
        <v>182</v>
      </c>
      <c r="AU951" s="226" t="s">
        <v>82</v>
      </c>
      <c r="AY951" s="19" t="s">
        <v>180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19" t="s">
        <v>80</v>
      </c>
      <c r="BK951" s="227">
        <f>ROUND(I951*H951,2)</f>
        <v>0</v>
      </c>
      <c r="BL951" s="19" t="s">
        <v>187</v>
      </c>
      <c r="BM951" s="226" t="s">
        <v>1365</v>
      </c>
    </row>
    <row r="952" s="2" customFormat="1">
      <c r="A952" s="40"/>
      <c r="B952" s="41"/>
      <c r="C952" s="42"/>
      <c r="D952" s="228" t="s">
        <v>189</v>
      </c>
      <c r="E952" s="42"/>
      <c r="F952" s="229" t="s">
        <v>1366</v>
      </c>
      <c r="G952" s="42"/>
      <c r="H952" s="42"/>
      <c r="I952" s="230"/>
      <c r="J952" s="42"/>
      <c r="K952" s="42"/>
      <c r="L952" s="46"/>
      <c r="M952" s="231"/>
      <c r="N952" s="232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189</v>
      </c>
      <c r="AU952" s="19" t="s">
        <v>82</v>
      </c>
    </row>
    <row r="953" s="14" customFormat="1">
      <c r="A953" s="14"/>
      <c r="B953" s="245"/>
      <c r="C953" s="246"/>
      <c r="D953" s="235" t="s">
        <v>191</v>
      </c>
      <c r="E953" s="247" t="s">
        <v>19</v>
      </c>
      <c r="F953" s="248" t="s">
        <v>1367</v>
      </c>
      <c r="G953" s="246"/>
      <c r="H953" s="247" t="s">
        <v>19</v>
      </c>
      <c r="I953" s="249"/>
      <c r="J953" s="246"/>
      <c r="K953" s="246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191</v>
      </c>
      <c r="AU953" s="254" t="s">
        <v>82</v>
      </c>
      <c r="AV953" s="14" t="s">
        <v>80</v>
      </c>
      <c r="AW953" s="14" t="s">
        <v>33</v>
      </c>
      <c r="AX953" s="14" t="s">
        <v>72</v>
      </c>
      <c r="AY953" s="254" t="s">
        <v>180</v>
      </c>
    </row>
    <row r="954" s="13" customFormat="1">
      <c r="A954" s="13"/>
      <c r="B954" s="233"/>
      <c r="C954" s="234"/>
      <c r="D954" s="235" t="s">
        <v>191</v>
      </c>
      <c r="E954" s="236" t="s">
        <v>19</v>
      </c>
      <c r="F954" s="237" t="s">
        <v>1368</v>
      </c>
      <c r="G954" s="234"/>
      <c r="H954" s="238">
        <v>16.582999999999998</v>
      </c>
      <c r="I954" s="239"/>
      <c r="J954" s="234"/>
      <c r="K954" s="234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191</v>
      </c>
      <c r="AU954" s="244" t="s">
        <v>82</v>
      </c>
      <c r="AV954" s="13" t="s">
        <v>82</v>
      </c>
      <c r="AW954" s="13" t="s">
        <v>33</v>
      </c>
      <c r="AX954" s="13" t="s">
        <v>72</v>
      </c>
      <c r="AY954" s="244" t="s">
        <v>180</v>
      </c>
    </row>
    <row r="955" s="13" customFormat="1">
      <c r="A955" s="13"/>
      <c r="B955" s="233"/>
      <c r="C955" s="234"/>
      <c r="D955" s="235" t="s">
        <v>191</v>
      </c>
      <c r="E955" s="236" t="s">
        <v>19</v>
      </c>
      <c r="F955" s="237" t="s">
        <v>1369</v>
      </c>
      <c r="G955" s="234"/>
      <c r="H955" s="238">
        <v>-1.2310000000000001</v>
      </c>
      <c r="I955" s="239"/>
      <c r="J955" s="234"/>
      <c r="K955" s="234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191</v>
      </c>
      <c r="AU955" s="244" t="s">
        <v>82</v>
      </c>
      <c r="AV955" s="13" t="s">
        <v>82</v>
      </c>
      <c r="AW955" s="13" t="s">
        <v>33</v>
      </c>
      <c r="AX955" s="13" t="s">
        <v>72</v>
      </c>
      <c r="AY955" s="244" t="s">
        <v>180</v>
      </c>
    </row>
    <row r="956" s="15" customFormat="1">
      <c r="A956" s="15"/>
      <c r="B956" s="255"/>
      <c r="C956" s="256"/>
      <c r="D956" s="235" t="s">
        <v>191</v>
      </c>
      <c r="E956" s="257" t="s">
        <v>19</v>
      </c>
      <c r="F956" s="258" t="s">
        <v>327</v>
      </c>
      <c r="G956" s="256"/>
      <c r="H956" s="259">
        <v>15.352</v>
      </c>
      <c r="I956" s="260"/>
      <c r="J956" s="256"/>
      <c r="K956" s="256"/>
      <c r="L956" s="261"/>
      <c r="M956" s="262"/>
      <c r="N956" s="263"/>
      <c r="O956" s="263"/>
      <c r="P956" s="263"/>
      <c r="Q956" s="263"/>
      <c r="R956" s="263"/>
      <c r="S956" s="263"/>
      <c r="T956" s="26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5" t="s">
        <v>191</v>
      </c>
      <c r="AU956" s="265" t="s">
        <v>82</v>
      </c>
      <c r="AV956" s="15" t="s">
        <v>187</v>
      </c>
      <c r="AW956" s="15" t="s">
        <v>33</v>
      </c>
      <c r="AX956" s="15" t="s">
        <v>80</v>
      </c>
      <c r="AY956" s="265" t="s">
        <v>180</v>
      </c>
    </row>
    <row r="957" s="2" customFormat="1" ht="16.5" customHeight="1">
      <c r="A957" s="40"/>
      <c r="B957" s="41"/>
      <c r="C957" s="215" t="s">
        <v>1370</v>
      </c>
      <c r="D957" s="215" t="s">
        <v>182</v>
      </c>
      <c r="E957" s="216" t="s">
        <v>1371</v>
      </c>
      <c r="F957" s="217" t="s">
        <v>1372</v>
      </c>
      <c r="G957" s="218" t="s">
        <v>185</v>
      </c>
      <c r="H957" s="219">
        <v>239.43100000000001</v>
      </c>
      <c r="I957" s="220"/>
      <c r="J957" s="221">
        <f>ROUND(I957*H957,2)</f>
        <v>0</v>
      </c>
      <c r="K957" s="217" t="s">
        <v>186</v>
      </c>
      <c r="L957" s="46"/>
      <c r="M957" s="222" t="s">
        <v>19</v>
      </c>
      <c r="N957" s="223" t="s">
        <v>43</v>
      </c>
      <c r="O957" s="86"/>
      <c r="P957" s="224">
        <f>O957*H957</f>
        <v>0</v>
      </c>
      <c r="Q957" s="224">
        <v>0.0027499999999999998</v>
      </c>
      <c r="R957" s="224">
        <f>Q957*H957</f>
        <v>0.65843525000000003</v>
      </c>
      <c r="S957" s="224">
        <v>0</v>
      </c>
      <c r="T957" s="225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6" t="s">
        <v>187</v>
      </c>
      <c r="AT957" s="226" t="s">
        <v>182</v>
      </c>
      <c r="AU957" s="226" t="s">
        <v>82</v>
      </c>
      <c r="AY957" s="19" t="s">
        <v>180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19" t="s">
        <v>80</v>
      </c>
      <c r="BK957" s="227">
        <f>ROUND(I957*H957,2)</f>
        <v>0</v>
      </c>
      <c r="BL957" s="19" t="s">
        <v>187</v>
      </c>
      <c r="BM957" s="226" t="s">
        <v>1373</v>
      </c>
    </row>
    <row r="958" s="2" customFormat="1">
      <c r="A958" s="40"/>
      <c r="B958" s="41"/>
      <c r="C958" s="42"/>
      <c r="D958" s="228" t="s">
        <v>189</v>
      </c>
      <c r="E958" s="42"/>
      <c r="F958" s="229" t="s">
        <v>1374</v>
      </c>
      <c r="G958" s="42"/>
      <c r="H958" s="42"/>
      <c r="I958" s="230"/>
      <c r="J958" s="42"/>
      <c r="K958" s="42"/>
      <c r="L958" s="46"/>
      <c r="M958" s="231"/>
      <c r="N958" s="232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189</v>
      </c>
      <c r="AU958" s="19" t="s">
        <v>82</v>
      </c>
    </row>
    <row r="959" s="14" customFormat="1">
      <c r="A959" s="14"/>
      <c r="B959" s="245"/>
      <c r="C959" s="246"/>
      <c r="D959" s="235" t="s">
        <v>191</v>
      </c>
      <c r="E959" s="247" t="s">
        <v>19</v>
      </c>
      <c r="F959" s="248" t="s">
        <v>1375</v>
      </c>
      <c r="G959" s="246"/>
      <c r="H959" s="247" t="s">
        <v>19</v>
      </c>
      <c r="I959" s="249"/>
      <c r="J959" s="246"/>
      <c r="K959" s="246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191</v>
      </c>
      <c r="AU959" s="254" t="s">
        <v>82</v>
      </c>
      <c r="AV959" s="14" t="s">
        <v>80</v>
      </c>
      <c r="AW959" s="14" t="s">
        <v>33</v>
      </c>
      <c r="AX959" s="14" t="s">
        <v>72</v>
      </c>
      <c r="AY959" s="254" t="s">
        <v>180</v>
      </c>
    </row>
    <row r="960" s="13" customFormat="1">
      <c r="A960" s="13"/>
      <c r="B960" s="233"/>
      <c r="C960" s="234"/>
      <c r="D960" s="235" t="s">
        <v>191</v>
      </c>
      <c r="E960" s="236" t="s">
        <v>19</v>
      </c>
      <c r="F960" s="237" t="s">
        <v>1376</v>
      </c>
      <c r="G960" s="234"/>
      <c r="H960" s="238">
        <v>165.83199999999999</v>
      </c>
      <c r="I960" s="239"/>
      <c r="J960" s="234"/>
      <c r="K960" s="234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191</v>
      </c>
      <c r="AU960" s="244" t="s">
        <v>82</v>
      </c>
      <c r="AV960" s="13" t="s">
        <v>82</v>
      </c>
      <c r="AW960" s="13" t="s">
        <v>33</v>
      </c>
      <c r="AX960" s="13" t="s">
        <v>72</v>
      </c>
      <c r="AY960" s="244" t="s">
        <v>180</v>
      </c>
    </row>
    <row r="961" s="13" customFormat="1">
      <c r="A961" s="13"/>
      <c r="B961" s="233"/>
      <c r="C961" s="234"/>
      <c r="D961" s="235" t="s">
        <v>191</v>
      </c>
      <c r="E961" s="236" t="s">
        <v>19</v>
      </c>
      <c r="F961" s="237" t="s">
        <v>1377</v>
      </c>
      <c r="G961" s="234"/>
      <c r="H961" s="238">
        <v>-9.0359999999999996</v>
      </c>
      <c r="I961" s="239"/>
      <c r="J961" s="234"/>
      <c r="K961" s="234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191</v>
      </c>
      <c r="AU961" s="244" t="s">
        <v>82</v>
      </c>
      <c r="AV961" s="13" t="s">
        <v>82</v>
      </c>
      <c r="AW961" s="13" t="s">
        <v>33</v>
      </c>
      <c r="AX961" s="13" t="s">
        <v>72</v>
      </c>
      <c r="AY961" s="244" t="s">
        <v>180</v>
      </c>
    </row>
    <row r="962" s="14" customFormat="1">
      <c r="A962" s="14"/>
      <c r="B962" s="245"/>
      <c r="C962" s="246"/>
      <c r="D962" s="235" t="s">
        <v>191</v>
      </c>
      <c r="E962" s="247" t="s">
        <v>19</v>
      </c>
      <c r="F962" s="248" t="s">
        <v>1359</v>
      </c>
      <c r="G962" s="246"/>
      <c r="H962" s="247" t="s">
        <v>19</v>
      </c>
      <c r="I962" s="249"/>
      <c r="J962" s="246"/>
      <c r="K962" s="246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191</v>
      </c>
      <c r="AU962" s="254" t="s">
        <v>82</v>
      </c>
      <c r="AV962" s="14" t="s">
        <v>80</v>
      </c>
      <c r="AW962" s="14" t="s">
        <v>33</v>
      </c>
      <c r="AX962" s="14" t="s">
        <v>72</v>
      </c>
      <c r="AY962" s="254" t="s">
        <v>180</v>
      </c>
    </row>
    <row r="963" s="13" customFormat="1">
      <c r="A963" s="13"/>
      <c r="B963" s="233"/>
      <c r="C963" s="234"/>
      <c r="D963" s="235" t="s">
        <v>191</v>
      </c>
      <c r="E963" s="236" t="s">
        <v>19</v>
      </c>
      <c r="F963" s="237" t="s">
        <v>1378</v>
      </c>
      <c r="G963" s="234"/>
      <c r="H963" s="238">
        <v>17.501000000000001</v>
      </c>
      <c r="I963" s="239"/>
      <c r="J963" s="234"/>
      <c r="K963" s="234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191</v>
      </c>
      <c r="AU963" s="244" t="s">
        <v>82</v>
      </c>
      <c r="AV963" s="13" t="s">
        <v>82</v>
      </c>
      <c r="AW963" s="13" t="s">
        <v>33</v>
      </c>
      <c r="AX963" s="13" t="s">
        <v>72</v>
      </c>
      <c r="AY963" s="244" t="s">
        <v>180</v>
      </c>
    </row>
    <row r="964" s="13" customFormat="1">
      <c r="A964" s="13"/>
      <c r="B964" s="233"/>
      <c r="C964" s="234"/>
      <c r="D964" s="235" t="s">
        <v>191</v>
      </c>
      <c r="E964" s="236" t="s">
        <v>19</v>
      </c>
      <c r="F964" s="237" t="s">
        <v>1379</v>
      </c>
      <c r="G964" s="234"/>
      <c r="H964" s="238">
        <v>21.074000000000002</v>
      </c>
      <c r="I964" s="239"/>
      <c r="J964" s="234"/>
      <c r="K964" s="234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191</v>
      </c>
      <c r="AU964" s="244" t="s">
        <v>82</v>
      </c>
      <c r="AV964" s="13" t="s">
        <v>82</v>
      </c>
      <c r="AW964" s="13" t="s">
        <v>33</v>
      </c>
      <c r="AX964" s="13" t="s">
        <v>72</v>
      </c>
      <c r="AY964" s="244" t="s">
        <v>180</v>
      </c>
    </row>
    <row r="965" s="16" customFormat="1">
      <c r="A965" s="16"/>
      <c r="B965" s="266"/>
      <c r="C965" s="267"/>
      <c r="D965" s="235" t="s">
        <v>191</v>
      </c>
      <c r="E965" s="268" t="s">
        <v>19</v>
      </c>
      <c r="F965" s="269" t="s">
        <v>436</v>
      </c>
      <c r="G965" s="267"/>
      <c r="H965" s="270">
        <v>195.37100000000001</v>
      </c>
      <c r="I965" s="271"/>
      <c r="J965" s="267"/>
      <c r="K965" s="267"/>
      <c r="L965" s="272"/>
      <c r="M965" s="273"/>
      <c r="N965" s="274"/>
      <c r="O965" s="274"/>
      <c r="P965" s="274"/>
      <c r="Q965" s="274"/>
      <c r="R965" s="274"/>
      <c r="S965" s="274"/>
      <c r="T965" s="275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T965" s="276" t="s">
        <v>191</v>
      </c>
      <c r="AU965" s="276" t="s">
        <v>82</v>
      </c>
      <c r="AV965" s="16" t="s">
        <v>100</v>
      </c>
      <c r="AW965" s="16" t="s">
        <v>33</v>
      </c>
      <c r="AX965" s="16" t="s">
        <v>72</v>
      </c>
      <c r="AY965" s="276" t="s">
        <v>180</v>
      </c>
    </row>
    <row r="966" s="14" customFormat="1">
      <c r="A966" s="14"/>
      <c r="B966" s="245"/>
      <c r="C966" s="246"/>
      <c r="D966" s="235" t="s">
        <v>191</v>
      </c>
      <c r="E966" s="247" t="s">
        <v>19</v>
      </c>
      <c r="F966" s="248" t="s">
        <v>1357</v>
      </c>
      <c r="G966" s="246"/>
      <c r="H966" s="247" t="s">
        <v>19</v>
      </c>
      <c r="I966" s="249"/>
      <c r="J966" s="246"/>
      <c r="K966" s="246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191</v>
      </c>
      <c r="AU966" s="254" t="s">
        <v>82</v>
      </c>
      <c r="AV966" s="14" t="s">
        <v>80</v>
      </c>
      <c r="AW966" s="14" t="s">
        <v>33</v>
      </c>
      <c r="AX966" s="14" t="s">
        <v>72</v>
      </c>
      <c r="AY966" s="254" t="s">
        <v>180</v>
      </c>
    </row>
    <row r="967" s="13" customFormat="1">
      <c r="A967" s="13"/>
      <c r="B967" s="233"/>
      <c r="C967" s="234"/>
      <c r="D967" s="235" t="s">
        <v>191</v>
      </c>
      <c r="E967" s="236" t="s">
        <v>19</v>
      </c>
      <c r="F967" s="237" t="s">
        <v>1380</v>
      </c>
      <c r="G967" s="234"/>
      <c r="H967" s="238">
        <v>44.060000000000002</v>
      </c>
      <c r="I967" s="239"/>
      <c r="J967" s="234"/>
      <c r="K967" s="234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191</v>
      </c>
      <c r="AU967" s="244" t="s">
        <v>82</v>
      </c>
      <c r="AV967" s="13" t="s">
        <v>82</v>
      </c>
      <c r="AW967" s="13" t="s">
        <v>33</v>
      </c>
      <c r="AX967" s="13" t="s">
        <v>72</v>
      </c>
      <c r="AY967" s="244" t="s">
        <v>180</v>
      </c>
    </row>
    <row r="968" s="16" customFormat="1">
      <c r="A968" s="16"/>
      <c r="B968" s="266"/>
      <c r="C968" s="267"/>
      <c r="D968" s="235" t="s">
        <v>191</v>
      </c>
      <c r="E968" s="268" t="s">
        <v>19</v>
      </c>
      <c r="F968" s="269" t="s">
        <v>436</v>
      </c>
      <c r="G968" s="267"/>
      <c r="H968" s="270">
        <v>44.060000000000002</v>
      </c>
      <c r="I968" s="271"/>
      <c r="J968" s="267"/>
      <c r="K968" s="267"/>
      <c r="L968" s="272"/>
      <c r="M968" s="273"/>
      <c r="N968" s="274"/>
      <c r="O968" s="274"/>
      <c r="P968" s="274"/>
      <c r="Q968" s="274"/>
      <c r="R968" s="274"/>
      <c r="S968" s="274"/>
      <c r="T968" s="27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76" t="s">
        <v>191</v>
      </c>
      <c r="AU968" s="276" t="s">
        <v>82</v>
      </c>
      <c r="AV968" s="16" t="s">
        <v>100</v>
      </c>
      <c r="AW968" s="16" t="s">
        <v>33</v>
      </c>
      <c r="AX968" s="16" t="s">
        <v>72</v>
      </c>
      <c r="AY968" s="276" t="s">
        <v>180</v>
      </c>
    </row>
    <row r="969" s="15" customFormat="1">
      <c r="A969" s="15"/>
      <c r="B969" s="255"/>
      <c r="C969" s="256"/>
      <c r="D969" s="235" t="s">
        <v>191</v>
      </c>
      <c r="E969" s="257" t="s">
        <v>19</v>
      </c>
      <c r="F969" s="258" t="s">
        <v>327</v>
      </c>
      <c r="G969" s="256"/>
      <c r="H969" s="259">
        <v>239.43100000000001</v>
      </c>
      <c r="I969" s="260"/>
      <c r="J969" s="256"/>
      <c r="K969" s="256"/>
      <c r="L969" s="261"/>
      <c r="M969" s="262"/>
      <c r="N969" s="263"/>
      <c r="O969" s="263"/>
      <c r="P969" s="263"/>
      <c r="Q969" s="263"/>
      <c r="R969" s="263"/>
      <c r="S969" s="263"/>
      <c r="T969" s="264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5" t="s">
        <v>191</v>
      </c>
      <c r="AU969" s="265" t="s">
        <v>82</v>
      </c>
      <c r="AV969" s="15" t="s">
        <v>187</v>
      </c>
      <c r="AW969" s="15" t="s">
        <v>33</v>
      </c>
      <c r="AX969" s="15" t="s">
        <v>80</v>
      </c>
      <c r="AY969" s="265" t="s">
        <v>180</v>
      </c>
    </row>
    <row r="970" s="2" customFormat="1" ht="16.5" customHeight="1">
      <c r="A970" s="40"/>
      <c r="B970" s="41"/>
      <c r="C970" s="215" t="s">
        <v>1381</v>
      </c>
      <c r="D970" s="215" t="s">
        <v>182</v>
      </c>
      <c r="E970" s="216" t="s">
        <v>1382</v>
      </c>
      <c r="F970" s="217" t="s">
        <v>1383</v>
      </c>
      <c r="G970" s="218" t="s">
        <v>185</v>
      </c>
      <c r="H970" s="219">
        <v>239.43100000000001</v>
      </c>
      <c r="I970" s="220"/>
      <c r="J970" s="221">
        <f>ROUND(I970*H970,2)</f>
        <v>0</v>
      </c>
      <c r="K970" s="217" t="s">
        <v>186</v>
      </c>
      <c r="L970" s="46"/>
      <c r="M970" s="222" t="s">
        <v>19</v>
      </c>
      <c r="N970" s="223" t="s">
        <v>43</v>
      </c>
      <c r="O970" s="86"/>
      <c r="P970" s="224">
        <f>O970*H970</f>
        <v>0</v>
      </c>
      <c r="Q970" s="224">
        <v>0</v>
      </c>
      <c r="R970" s="224">
        <f>Q970*H970</f>
        <v>0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187</v>
      </c>
      <c r="AT970" s="226" t="s">
        <v>182</v>
      </c>
      <c r="AU970" s="226" t="s">
        <v>82</v>
      </c>
      <c r="AY970" s="19" t="s">
        <v>180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80</v>
      </c>
      <c r="BK970" s="227">
        <f>ROUND(I970*H970,2)</f>
        <v>0</v>
      </c>
      <c r="BL970" s="19" t="s">
        <v>187</v>
      </c>
      <c r="BM970" s="226" t="s">
        <v>1384</v>
      </c>
    </row>
    <row r="971" s="2" customFormat="1">
      <c r="A971" s="40"/>
      <c r="B971" s="41"/>
      <c r="C971" s="42"/>
      <c r="D971" s="228" t="s">
        <v>189</v>
      </c>
      <c r="E971" s="42"/>
      <c r="F971" s="229" t="s">
        <v>1385</v>
      </c>
      <c r="G971" s="42"/>
      <c r="H971" s="42"/>
      <c r="I971" s="230"/>
      <c r="J971" s="42"/>
      <c r="K971" s="42"/>
      <c r="L971" s="46"/>
      <c r="M971" s="231"/>
      <c r="N971" s="232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189</v>
      </c>
      <c r="AU971" s="19" t="s">
        <v>82</v>
      </c>
    </row>
    <row r="972" s="2" customFormat="1" ht="24.15" customHeight="1">
      <c r="A972" s="40"/>
      <c r="B972" s="41"/>
      <c r="C972" s="215" t="s">
        <v>1386</v>
      </c>
      <c r="D972" s="215" t="s">
        <v>182</v>
      </c>
      <c r="E972" s="216" t="s">
        <v>1387</v>
      </c>
      <c r="F972" s="217" t="s">
        <v>1388</v>
      </c>
      <c r="G972" s="218" t="s">
        <v>185</v>
      </c>
      <c r="H972" s="219">
        <v>3.383</v>
      </c>
      <c r="I972" s="220"/>
      <c r="J972" s="221">
        <f>ROUND(I972*H972,2)</f>
        <v>0</v>
      </c>
      <c r="K972" s="217" t="s">
        <v>186</v>
      </c>
      <c r="L972" s="46"/>
      <c r="M972" s="222" t="s">
        <v>19</v>
      </c>
      <c r="N972" s="223" t="s">
        <v>43</v>
      </c>
      <c r="O972" s="86"/>
      <c r="P972" s="224">
        <f>O972*H972</f>
        <v>0</v>
      </c>
      <c r="Q972" s="224">
        <v>0.0034199999999999999</v>
      </c>
      <c r="R972" s="224">
        <f>Q972*H972</f>
        <v>0.01156986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187</v>
      </c>
      <c r="AT972" s="226" t="s">
        <v>182</v>
      </c>
      <c r="AU972" s="226" t="s">
        <v>82</v>
      </c>
      <c r="AY972" s="19" t="s">
        <v>180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80</v>
      </c>
      <c r="BK972" s="227">
        <f>ROUND(I972*H972,2)</f>
        <v>0</v>
      </c>
      <c r="BL972" s="19" t="s">
        <v>187</v>
      </c>
      <c r="BM972" s="226" t="s">
        <v>1389</v>
      </c>
    </row>
    <row r="973" s="2" customFormat="1">
      <c r="A973" s="40"/>
      <c r="B973" s="41"/>
      <c r="C973" s="42"/>
      <c r="D973" s="228" t="s">
        <v>189</v>
      </c>
      <c r="E973" s="42"/>
      <c r="F973" s="229" t="s">
        <v>1390</v>
      </c>
      <c r="G973" s="42"/>
      <c r="H973" s="42"/>
      <c r="I973" s="230"/>
      <c r="J973" s="42"/>
      <c r="K973" s="42"/>
      <c r="L973" s="46"/>
      <c r="M973" s="231"/>
      <c r="N973" s="232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189</v>
      </c>
      <c r="AU973" s="19" t="s">
        <v>82</v>
      </c>
    </row>
    <row r="974" s="14" customFormat="1">
      <c r="A974" s="14"/>
      <c r="B974" s="245"/>
      <c r="C974" s="246"/>
      <c r="D974" s="235" t="s">
        <v>191</v>
      </c>
      <c r="E974" s="247" t="s">
        <v>19</v>
      </c>
      <c r="F974" s="248" t="s">
        <v>1391</v>
      </c>
      <c r="G974" s="246"/>
      <c r="H974" s="247" t="s">
        <v>19</v>
      </c>
      <c r="I974" s="249"/>
      <c r="J974" s="246"/>
      <c r="K974" s="246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191</v>
      </c>
      <c r="AU974" s="254" t="s">
        <v>82</v>
      </c>
      <c r="AV974" s="14" t="s">
        <v>80</v>
      </c>
      <c r="AW974" s="14" t="s">
        <v>33</v>
      </c>
      <c r="AX974" s="14" t="s">
        <v>72</v>
      </c>
      <c r="AY974" s="254" t="s">
        <v>180</v>
      </c>
    </row>
    <row r="975" s="13" customFormat="1">
      <c r="A975" s="13"/>
      <c r="B975" s="233"/>
      <c r="C975" s="234"/>
      <c r="D975" s="235" t="s">
        <v>191</v>
      </c>
      <c r="E975" s="236" t="s">
        <v>19</v>
      </c>
      <c r="F975" s="237" t="s">
        <v>1392</v>
      </c>
      <c r="G975" s="234"/>
      <c r="H975" s="238">
        <v>3.383</v>
      </c>
      <c r="I975" s="239"/>
      <c r="J975" s="234"/>
      <c r="K975" s="234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191</v>
      </c>
      <c r="AU975" s="244" t="s">
        <v>82</v>
      </c>
      <c r="AV975" s="13" t="s">
        <v>82</v>
      </c>
      <c r="AW975" s="13" t="s">
        <v>33</v>
      </c>
      <c r="AX975" s="13" t="s">
        <v>80</v>
      </c>
      <c r="AY975" s="244" t="s">
        <v>180</v>
      </c>
    </row>
    <row r="976" s="2" customFormat="1" ht="24.15" customHeight="1">
      <c r="A976" s="40"/>
      <c r="B976" s="41"/>
      <c r="C976" s="215" t="s">
        <v>1393</v>
      </c>
      <c r="D976" s="215" t="s">
        <v>182</v>
      </c>
      <c r="E976" s="216" t="s">
        <v>1394</v>
      </c>
      <c r="F976" s="217" t="s">
        <v>1395</v>
      </c>
      <c r="G976" s="218" t="s">
        <v>185</v>
      </c>
      <c r="H976" s="219">
        <v>3.383</v>
      </c>
      <c r="I976" s="220"/>
      <c r="J976" s="221">
        <f>ROUND(I976*H976,2)</f>
        <v>0</v>
      </c>
      <c r="K976" s="217" t="s">
        <v>186</v>
      </c>
      <c r="L976" s="46"/>
      <c r="M976" s="222" t="s">
        <v>19</v>
      </c>
      <c r="N976" s="223" t="s">
        <v>43</v>
      </c>
      <c r="O976" s="86"/>
      <c r="P976" s="224">
        <f>O976*H976</f>
        <v>0</v>
      </c>
      <c r="Q976" s="224">
        <v>0</v>
      </c>
      <c r="R976" s="224">
        <f>Q976*H976</f>
        <v>0</v>
      </c>
      <c r="S976" s="224">
        <v>0</v>
      </c>
      <c r="T976" s="225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6" t="s">
        <v>187</v>
      </c>
      <c r="AT976" s="226" t="s">
        <v>182</v>
      </c>
      <c r="AU976" s="226" t="s">
        <v>82</v>
      </c>
      <c r="AY976" s="19" t="s">
        <v>180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19" t="s">
        <v>80</v>
      </c>
      <c r="BK976" s="227">
        <f>ROUND(I976*H976,2)</f>
        <v>0</v>
      </c>
      <c r="BL976" s="19" t="s">
        <v>187</v>
      </c>
      <c r="BM976" s="226" t="s">
        <v>1396</v>
      </c>
    </row>
    <row r="977" s="2" customFormat="1">
      <c r="A977" s="40"/>
      <c r="B977" s="41"/>
      <c r="C977" s="42"/>
      <c r="D977" s="228" t="s">
        <v>189</v>
      </c>
      <c r="E977" s="42"/>
      <c r="F977" s="229" t="s">
        <v>1397</v>
      </c>
      <c r="G977" s="42"/>
      <c r="H977" s="42"/>
      <c r="I977" s="230"/>
      <c r="J977" s="42"/>
      <c r="K977" s="42"/>
      <c r="L977" s="46"/>
      <c r="M977" s="231"/>
      <c r="N977" s="232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189</v>
      </c>
      <c r="AU977" s="19" t="s">
        <v>82</v>
      </c>
    </row>
    <row r="978" s="2" customFormat="1" ht="16.5" customHeight="1">
      <c r="A978" s="40"/>
      <c r="B978" s="41"/>
      <c r="C978" s="215" t="s">
        <v>1398</v>
      </c>
      <c r="D978" s="215" t="s">
        <v>182</v>
      </c>
      <c r="E978" s="216" t="s">
        <v>1399</v>
      </c>
      <c r="F978" s="217" t="s">
        <v>1400</v>
      </c>
      <c r="G978" s="218" t="s">
        <v>185</v>
      </c>
      <c r="H978" s="219">
        <v>3.383</v>
      </c>
      <c r="I978" s="220"/>
      <c r="J978" s="221">
        <f>ROUND(I978*H978,2)</f>
        <v>0</v>
      </c>
      <c r="K978" s="217" t="s">
        <v>186</v>
      </c>
      <c r="L978" s="46"/>
      <c r="M978" s="222" t="s">
        <v>19</v>
      </c>
      <c r="N978" s="223" t="s">
        <v>43</v>
      </c>
      <c r="O978" s="86"/>
      <c r="P978" s="224">
        <f>O978*H978</f>
        <v>0</v>
      </c>
      <c r="Q978" s="224">
        <v>0.0025000000000000001</v>
      </c>
      <c r="R978" s="224">
        <f>Q978*H978</f>
        <v>0.0084574999999999997</v>
      </c>
      <c r="S978" s="224">
        <v>0</v>
      </c>
      <c r="T978" s="225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6" t="s">
        <v>187</v>
      </c>
      <c r="AT978" s="226" t="s">
        <v>182</v>
      </c>
      <c r="AU978" s="226" t="s">
        <v>82</v>
      </c>
      <c r="AY978" s="19" t="s">
        <v>180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19" t="s">
        <v>80</v>
      </c>
      <c r="BK978" s="227">
        <f>ROUND(I978*H978,2)</f>
        <v>0</v>
      </c>
      <c r="BL978" s="19" t="s">
        <v>187</v>
      </c>
      <c r="BM978" s="226" t="s">
        <v>1401</v>
      </c>
    </row>
    <row r="979" s="2" customFormat="1">
      <c r="A979" s="40"/>
      <c r="B979" s="41"/>
      <c r="C979" s="42"/>
      <c r="D979" s="228" t="s">
        <v>189</v>
      </c>
      <c r="E979" s="42"/>
      <c r="F979" s="229" t="s">
        <v>1402</v>
      </c>
      <c r="G979" s="42"/>
      <c r="H979" s="42"/>
      <c r="I979" s="230"/>
      <c r="J979" s="42"/>
      <c r="K979" s="42"/>
      <c r="L979" s="46"/>
      <c r="M979" s="231"/>
      <c r="N979" s="232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189</v>
      </c>
      <c r="AU979" s="19" t="s">
        <v>82</v>
      </c>
    </row>
    <row r="980" s="14" customFormat="1">
      <c r="A980" s="14"/>
      <c r="B980" s="245"/>
      <c r="C980" s="246"/>
      <c r="D980" s="235" t="s">
        <v>191</v>
      </c>
      <c r="E980" s="247" t="s">
        <v>19</v>
      </c>
      <c r="F980" s="248" t="s">
        <v>1391</v>
      </c>
      <c r="G980" s="246"/>
      <c r="H980" s="247" t="s">
        <v>19</v>
      </c>
      <c r="I980" s="249"/>
      <c r="J980" s="246"/>
      <c r="K980" s="246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191</v>
      </c>
      <c r="AU980" s="254" t="s">
        <v>82</v>
      </c>
      <c r="AV980" s="14" t="s">
        <v>80</v>
      </c>
      <c r="AW980" s="14" t="s">
        <v>33</v>
      </c>
      <c r="AX980" s="14" t="s">
        <v>72</v>
      </c>
      <c r="AY980" s="254" t="s">
        <v>180</v>
      </c>
    </row>
    <row r="981" s="13" customFormat="1">
      <c r="A981" s="13"/>
      <c r="B981" s="233"/>
      <c r="C981" s="234"/>
      <c r="D981" s="235" t="s">
        <v>191</v>
      </c>
      <c r="E981" s="236" t="s">
        <v>19</v>
      </c>
      <c r="F981" s="237" t="s">
        <v>1392</v>
      </c>
      <c r="G981" s="234"/>
      <c r="H981" s="238">
        <v>3.383</v>
      </c>
      <c r="I981" s="239"/>
      <c r="J981" s="234"/>
      <c r="K981" s="234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191</v>
      </c>
      <c r="AU981" s="244" t="s">
        <v>82</v>
      </c>
      <c r="AV981" s="13" t="s">
        <v>82</v>
      </c>
      <c r="AW981" s="13" t="s">
        <v>33</v>
      </c>
      <c r="AX981" s="13" t="s">
        <v>80</v>
      </c>
      <c r="AY981" s="244" t="s">
        <v>180</v>
      </c>
    </row>
    <row r="982" s="2" customFormat="1" ht="24.15" customHeight="1">
      <c r="A982" s="40"/>
      <c r="B982" s="41"/>
      <c r="C982" s="215" t="s">
        <v>1403</v>
      </c>
      <c r="D982" s="215" t="s">
        <v>182</v>
      </c>
      <c r="E982" s="216" t="s">
        <v>1404</v>
      </c>
      <c r="F982" s="217" t="s">
        <v>1405</v>
      </c>
      <c r="G982" s="218" t="s">
        <v>340</v>
      </c>
      <c r="H982" s="219">
        <v>11.33</v>
      </c>
      <c r="I982" s="220"/>
      <c r="J982" s="221">
        <f>ROUND(I982*H982,2)</f>
        <v>0</v>
      </c>
      <c r="K982" s="217" t="s">
        <v>186</v>
      </c>
      <c r="L982" s="46"/>
      <c r="M982" s="222" t="s">
        <v>19</v>
      </c>
      <c r="N982" s="223" t="s">
        <v>43</v>
      </c>
      <c r="O982" s="86"/>
      <c r="P982" s="224">
        <f>O982*H982</f>
        <v>0</v>
      </c>
      <c r="Q982" s="224">
        <v>1.04922</v>
      </c>
      <c r="R982" s="224">
        <f>Q982*H982</f>
        <v>11.887662600000001</v>
      </c>
      <c r="S982" s="224">
        <v>0</v>
      </c>
      <c r="T982" s="225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6" t="s">
        <v>187</v>
      </c>
      <c r="AT982" s="226" t="s">
        <v>182</v>
      </c>
      <c r="AU982" s="226" t="s">
        <v>82</v>
      </c>
      <c r="AY982" s="19" t="s">
        <v>180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19" t="s">
        <v>80</v>
      </c>
      <c r="BK982" s="227">
        <f>ROUND(I982*H982,2)</f>
        <v>0</v>
      </c>
      <c r="BL982" s="19" t="s">
        <v>187</v>
      </c>
      <c r="BM982" s="226" t="s">
        <v>1406</v>
      </c>
    </row>
    <row r="983" s="2" customFormat="1">
      <c r="A983" s="40"/>
      <c r="B983" s="41"/>
      <c r="C983" s="42"/>
      <c r="D983" s="228" t="s">
        <v>189</v>
      </c>
      <c r="E983" s="42"/>
      <c r="F983" s="229" t="s">
        <v>1407</v>
      </c>
      <c r="G983" s="42"/>
      <c r="H983" s="42"/>
      <c r="I983" s="230"/>
      <c r="J983" s="42"/>
      <c r="K983" s="42"/>
      <c r="L983" s="46"/>
      <c r="M983" s="231"/>
      <c r="N983" s="232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189</v>
      </c>
      <c r="AU983" s="19" t="s">
        <v>82</v>
      </c>
    </row>
    <row r="984" s="14" customFormat="1">
      <c r="A984" s="14"/>
      <c r="B984" s="245"/>
      <c r="C984" s="246"/>
      <c r="D984" s="235" t="s">
        <v>191</v>
      </c>
      <c r="E984" s="247" t="s">
        <v>19</v>
      </c>
      <c r="F984" s="248" t="s">
        <v>1408</v>
      </c>
      <c r="G984" s="246"/>
      <c r="H984" s="247" t="s">
        <v>19</v>
      </c>
      <c r="I984" s="249"/>
      <c r="J984" s="246"/>
      <c r="K984" s="246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191</v>
      </c>
      <c r="AU984" s="254" t="s">
        <v>82</v>
      </c>
      <c r="AV984" s="14" t="s">
        <v>80</v>
      </c>
      <c r="AW984" s="14" t="s">
        <v>33</v>
      </c>
      <c r="AX984" s="14" t="s">
        <v>72</v>
      </c>
      <c r="AY984" s="254" t="s">
        <v>180</v>
      </c>
    </row>
    <row r="985" s="13" customFormat="1">
      <c r="A985" s="13"/>
      <c r="B985" s="233"/>
      <c r="C985" s="234"/>
      <c r="D985" s="235" t="s">
        <v>191</v>
      </c>
      <c r="E985" s="236" t="s">
        <v>19</v>
      </c>
      <c r="F985" s="237" t="s">
        <v>1409</v>
      </c>
      <c r="G985" s="234"/>
      <c r="H985" s="238">
        <v>0.61899999999999999</v>
      </c>
      <c r="I985" s="239"/>
      <c r="J985" s="234"/>
      <c r="K985" s="234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191</v>
      </c>
      <c r="AU985" s="244" t="s">
        <v>82</v>
      </c>
      <c r="AV985" s="13" t="s">
        <v>82</v>
      </c>
      <c r="AW985" s="13" t="s">
        <v>33</v>
      </c>
      <c r="AX985" s="13" t="s">
        <v>72</v>
      </c>
      <c r="AY985" s="244" t="s">
        <v>180</v>
      </c>
    </row>
    <row r="986" s="14" customFormat="1">
      <c r="A986" s="14"/>
      <c r="B986" s="245"/>
      <c r="C986" s="246"/>
      <c r="D986" s="235" t="s">
        <v>191</v>
      </c>
      <c r="E986" s="247" t="s">
        <v>19</v>
      </c>
      <c r="F986" s="248" t="s">
        <v>1410</v>
      </c>
      <c r="G986" s="246"/>
      <c r="H986" s="247" t="s">
        <v>19</v>
      </c>
      <c r="I986" s="249"/>
      <c r="J986" s="246"/>
      <c r="K986" s="246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191</v>
      </c>
      <c r="AU986" s="254" t="s">
        <v>82</v>
      </c>
      <c r="AV986" s="14" t="s">
        <v>80</v>
      </c>
      <c r="AW986" s="14" t="s">
        <v>33</v>
      </c>
      <c r="AX986" s="14" t="s">
        <v>72</v>
      </c>
      <c r="AY986" s="254" t="s">
        <v>180</v>
      </c>
    </row>
    <row r="987" s="13" customFormat="1">
      <c r="A987" s="13"/>
      <c r="B987" s="233"/>
      <c r="C987" s="234"/>
      <c r="D987" s="235" t="s">
        <v>191</v>
      </c>
      <c r="E987" s="236" t="s">
        <v>19</v>
      </c>
      <c r="F987" s="237" t="s">
        <v>1411</v>
      </c>
      <c r="G987" s="234"/>
      <c r="H987" s="238">
        <v>0.070999999999999994</v>
      </c>
      <c r="I987" s="239"/>
      <c r="J987" s="234"/>
      <c r="K987" s="234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191</v>
      </c>
      <c r="AU987" s="244" t="s">
        <v>82</v>
      </c>
      <c r="AV987" s="13" t="s">
        <v>82</v>
      </c>
      <c r="AW987" s="13" t="s">
        <v>33</v>
      </c>
      <c r="AX987" s="13" t="s">
        <v>72</v>
      </c>
      <c r="AY987" s="244" t="s">
        <v>180</v>
      </c>
    </row>
    <row r="988" s="16" customFormat="1">
      <c r="A988" s="16"/>
      <c r="B988" s="266"/>
      <c r="C988" s="267"/>
      <c r="D988" s="235" t="s">
        <v>191</v>
      </c>
      <c r="E988" s="268" t="s">
        <v>19</v>
      </c>
      <c r="F988" s="269" t="s">
        <v>436</v>
      </c>
      <c r="G988" s="267"/>
      <c r="H988" s="270">
        <v>0.68999999999999995</v>
      </c>
      <c r="I988" s="271"/>
      <c r="J988" s="267"/>
      <c r="K988" s="267"/>
      <c r="L988" s="272"/>
      <c r="M988" s="273"/>
      <c r="N988" s="274"/>
      <c r="O988" s="274"/>
      <c r="P988" s="274"/>
      <c r="Q988" s="274"/>
      <c r="R988" s="274"/>
      <c r="S988" s="274"/>
      <c r="T988" s="275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76" t="s">
        <v>191</v>
      </c>
      <c r="AU988" s="276" t="s">
        <v>82</v>
      </c>
      <c r="AV988" s="16" t="s">
        <v>100</v>
      </c>
      <c r="AW988" s="16" t="s">
        <v>33</v>
      </c>
      <c r="AX988" s="16" t="s">
        <v>72</v>
      </c>
      <c r="AY988" s="276" t="s">
        <v>180</v>
      </c>
    </row>
    <row r="989" s="14" customFormat="1">
      <c r="A989" s="14"/>
      <c r="B989" s="245"/>
      <c r="C989" s="246"/>
      <c r="D989" s="235" t="s">
        <v>191</v>
      </c>
      <c r="E989" s="247" t="s">
        <v>19</v>
      </c>
      <c r="F989" s="248" t="s">
        <v>1412</v>
      </c>
      <c r="G989" s="246"/>
      <c r="H989" s="247" t="s">
        <v>19</v>
      </c>
      <c r="I989" s="249"/>
      <c r="J989" s="246"/>
      <c r="K989" s="246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191</v>
      </c>
      <c r="AU989" s="254" t="s">
        <v>82</v>
      </c>
      <c r="AV989" s="14" t="s">
        <v>80</v>
      </c>
      <c r="AW989" s="14" t="s">
        <v>33</v>
      </c>
      <c r="AX989" s="14" t="s">
        <v>72</v>
      </c>
      <c r="AY989" s="254" t="s">
        <v>180</v>
      </c>
    </row>
    <row r="990" s="13" customFormat="1">
      <c r="A990" s="13"/>
      <c r="B990" s="233"/>
      <c r="C990" s="234"/>
      <c r="D990" s="235" t="s">
        <v>191</v>
      </c>
      <c r="E990" s="236" t="s">
        <v>19</v>
      </c>
      <c r="F990" s="237" t="s">
        <v>1413</v>
      </c>
      <c r="G990" s="234"/>
      <c r="H990" s="238">
        <v>1.9870000000000001</v>
      </c>
      <c r="I990" s="239"/>
      <c r="J990" s="234"/>
      <c r="K990" s="234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191</v>
      </c>
      <c r="AU990" s="244" t="s">
        <v>82</v>
      </c>
      <c r="AV990" s="13" t="s">
        <v>82</v>
      </c>
      <c r="AW990" s="13" t="s">
        <v>33</v>
      </c>
      <c r="AX990" s="13" t="s">
        <v>72</v>
      </c>
      <c r="AY990" s="244" t="s">
        <v>180</v>
      </c>
    </row>
    <row r="991" s="13" customFormat="1">
      <c r="A991" s="13"/>
      <c r="B991" s="233"/>
      <c r="C991" s="234"/>
      <c r="D991" s="235" t="s">
        <v>191</v>
      </c>
      <c r="E991" s="236" t="s">
        <v>19</v>
      </c>
      <c r="F991" s="237" t="s">
        <v>1414</v>
      </c>
      <c r="G991" s="234"/>
      <c r="H991" s="238">
        <v>6.399</v>
      </c>
      <c r="I991" s="239"/>
      <c r="J991" s="234"/>
      <c r="K991" s="234"/>
      <c r="L991" s="240"/>
      <c r="M991" s="241"/>
      <c r="N991" s="242"/>
      <c r="O991" s="242"/>
      <c r="P991" s="242"/>
      <c r="Q991" s="242"/>
      <c r="R991" s="242"/>
      <c r="S991" s="242"/>
      <c r="T991" s="24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4" t="s">
        <v>191</v>
      </c>
      <c r="AU991" s="244" t="s">
        <v>82</v>
      </c>
      <c r="AV991" s="13" t="s">
        <v>82</v>
      </c>
      <c r="AW991" s="13" t="s">
        <v>33</v>
      </c>
      <c r="AX991" s="13" t="s">
        <v>72</v>
      </c>
      <c r="AY991" s="244" t="s">
        <v>180</v>
      </c>
    </row>
    <row r="992" s="14" customFormat="1">
      <c r="A992" s="14"/>
      <c r="B992" s="245"/>
      <c r="C992" s="246"/>
      <c r="D992" s="235" t="s">
        <v>191</v>
      </c>
      <c r="E992" s="247" t="s">
        <v>19</v>
      </c>
      <c r="F992" s="248" t="s">
        <v>1415</v>
      </c>
      <c r="G992" s="246"/>
      <c r="H992" s="247" t="s">
        <v>19</v>
      </c>
      <c r="I992" s="249"/>
      <c r="J992" s="246"/>
      <c r="K992" s="246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191</v>
      </c>
      <c r="AU992" s="254" t="s">
        <v>82</v>
      </c>
      <c r="AV992" s="14" t="s">
        <v>80</v>
      </c>
      <c r="AW992" s="14" t="s">
        <v>33</v>
      </c>
      <c r="AX992" s="14" t="s">
        <v>72</v>
      </c>
      <c r="AY992" s="254" t="s">
        <v>180</v>
      </c>
    </row>
    <row r="993" s="13" customFormat="1">
      <c r="A993" s="13"/>
      <c r="B993" s="233"/>
      <c r="C993" s="234"/>
      <c r="D993" s="235" t="s">
        <v>191</v>
      </c>
      <c r="E993" s="236" t="s">
        <v>19</v>
      </c>
      <c r="F993" s="237" t="s">
        <v>1416</v>
      </c>
      <c r="G993" s="234"/>
      <c r="H993" s="238">
        <v>1.8420000000000001</v>
      </c>
      <c r="I993" s="239"/>
      <c r="J993" s="234"/>
      <c r="K993" s="234"/>
      <c r="L993" s="240"/>
      <c r="M993" s="241"/>
      <c r="N993" s="242"/>
      <c r="O993" s="242"/>
      <c r="P993" s="242"/>
      <c r="Q993" s="242"/>
      <c r="R993" s="242"/>
      <c r="S993" s="242"/>
      <c r="T993" s="24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4" t="s">
        <v>191</v>
      </c>
      <c r="AU993" s="244" t="s">
        <v>82</v>
      </c>
      <c r="AV993" s="13" t="s">
        <v>82</v>
      </c>
      <c r="AW993" s="13" t="s">
        <v>33</v>
      </c>
      <c r="AX993" s="13" t="s">
        <v>72</v>
      </c>
      <c r="AY993" s="244" t="s">
        <v>180</v>
      </c>
    </row>
    <row r="994" s="14" customFormat="1">
      <c r="A994" s="14"/>
      <c r="B994" s="245"/>
      <c r="C994" s="246"/>
      <c r="D994" s="235" t="s">
        <v>191</v>
      </c>
      <c r="E994" s="247" t="s">
        <v>19</v>
      </c>
      <c r="F994" s="248" t="s">
        <v>1417</v>
      </c>
      <c r="G994" s="246"/>
      <c r="H994" s="247" t="s">
        <v>19</v>
      </c>
      <c r="I994" s="249"/>
      <c r="J994" s="246"/>
      <c r="K994" s="246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191</v>
      </c>
      <c r="AU994" s="254" t="s">
        <v>82</v>
      </c>
      <c r="AV994" s="14" t="s">
        <v>80</v>
      </c>
      <c r="AW994" s="14" t="s">
        <v>33</v>
      </c>
      <c r="AX994" s="14" t="s">
        <v>72</v>
      </c>
      <c r="AY994" s="254" t="s">
        <v>180</v>
      </c>
    </row>
    <row r="995" s="13" customFormat="1">
      <c r="A995" s="13"/>
      <c r="B995" s="233"/>
      <c r="C995" s="234"/>
      <c r="D995" s="235" t="s">
        <v>191</v>
      </c>
      <c r="E995" s="236" t="s">
        <v>19</v>
      </c>
      <c r="F995" s="237" t="s">
        <v>1418</v>
      </c>
      <c r="G995" s="234"/>
      <c r="H995" s="238">
        <v>0.41199999999999998</v>
      </c>
      <c r="I995" s="239"/>
      <c r="J995" s="234"/>
      <c r="K995" s="234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191</v>
      </c>
      <c r="AU995" s="244" t="s">
        <v>82</v>
      </c>
      <c r="AV995" s="13" t="s">
        <v>82</v>
      </c>
      <c r="AW995" s="13" t="s">
        <v>33</v>
      </c>
      <c r="AX995" s="13" t="s">
        <v>72</v>
      </c>
      <c r="AY995" s="244" t="s">
        <v>180</v>
      </c>
    </row>
    <row r="996" s="16" customFormat="1">
      <c r="A996" s="16"/>
      <c r="B996" s="266"/>
      <c r="C996" s="267"/>
      <c r="D996" s="235" t="s">
        <v>191</v>
      </c>
      <c r="E996" s="268" t="s">
        <v>19</v>
      </c>
      <c r="F996" s="269" t="s">
        <v>436</v>
      </c>
      <c r="G996" s="267"/>
      <c r="H996" s="270">
        <v>10.640000000000001</v>
      </c>
      <c r="I996" s="271"/>
      <c r="J996" s="267"/>
      <c r="K996" s="267"/>
      <c r="L996" s="272"/>
      <c r="M996" s="273"/>
      <c r="N996" s="274"/>
      <c r="O996" s="274"/>
      <c r="P996" s="274"/>
      <c r="Q996" s="274"/>
      <c r="R996" s="274"/>
      <c r="S996" s="274"/>
      <c r="T996" s="275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76" t="s">
        <v>191</v>
      </c>
      <c r="AU996" s="276" t="s">
        <v>82</v>
      </c>
      <c r="AV996" s="16" t="s">
        <v>100</v>
      </c>
      <c r="AW996" s="16" t="s">
        <v>33</v>
      </c>
      <c r="AX996" s="16" t="s">
        <v>72</v>
      </c>
      <c r="AY996" s="276" t="s">
        <v>180</v>
      </c>
    </row>
    <row r="997" s="15" customFormat="1">
      <c r="A997" s="15"/>
      <c r="B997" s="255"/>
      <c r="C997" s="256"/>
      <c r="D997" s="235" t="s">
        <v>191</v>
      </c>
      <c r="E997" s="257" t="s">
        <v>19</v>
      </c>
      <c r="F997" s="258" t="s">
        <v>327</v>
      </c>
      <c r="G997" s="256"/>
      <c r="H997" s="259">
        <v>11.33</v>
      </c>
      <c r="I997" s="260"/>
      <c r="J997" s="256"/>
      <c r="K997" s="256"/>
      <c r="L997" s="261"/>
      <c r="M997" s="262"/>
      <c r="N997" s="263"/>
      <c r="O997" s="263"/>
      <c r="P997" s="263"/>
      <c r="Q997" s="263"/>
      <c r="R997" s="263"/>
      <c r="S997" s="263"/>
      <c r="T997" s="264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5" t="s">
        <v>191</v>
      </c>
      <c r="AU997" s="265" t="s">
        <v>82</v>
      </c>
      <c r="AV997" s="15" t="s">
        <v>187</v>
      </c>
      <c r="AW997" s="15" t="s">
        <v>33</v>
      </c>
      <c r="AX997" s="15" t="s">
        <v>80</v>
      </c>
      <c r="AY997" s="265" t="s">
        <v>180</v>
      </c>
    </row>
    <row r="998" s="2" customFormat="1" ht="21.75" customHeight="1">
      <c r="A998" s="40"/>
      <c r="B998" s="41"/>
      <c r="C998" s="215" t="s">
        <v>1419</v>
      </c>
      <c r="D998" s="215" t="s">
        <v>182</v>
      </c>
      <c r="E998" s="216" t="s">
        <v>1420</v>
      </c>
      <c r="F998" s="217" t="s">
        <v>1421</v>
      </c>
      <c r="G998" s="218" t="s">
        <v>195</v>
      </c>
      <c r="H998" s="219">
        <v>23</v>
      </c>
      <c r="I998" s="220"/>
      <c r="J998" s="221">
        <f>ROUND(I998*H998,2)</f>
        <v>0</v>
      </c>
      <c r="K998" s="217" t="s">
        <v>186</v>
      </c>
      <c r="L998" s="46"/>
      <c r="M998" s="222" t="s">
        <v>19</v>
      </c>
      <c r="N998" s="223" t="s">
        <v>43</v>
      </c>
      <c r="O998" s="86"/>
      <c r="P998" s="224">
        <f>O998*H998</f>
        <v>0</v>
      </c>
      <c r="Q998" s="224">
        <v>0.017940000000000001</v>
      </c>
      <c r="R998" s="224">
        <f>Q998*H998</f>
        <v>0.41262000000000004</v>
      </c>
      <c r="S998" s="224">
        <v>0</v>
      </c>
      <c r="T998" s="225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6" t="s">
        <v>187</v>
      </c>
      <c r="AT998" s="226" t="s">
        <v>182</v>
      </c>
      <c r="AU998" s="226" t="s">
        <v>82</v>
      </c>
      <c r="AY998" s="19" t="s">
        <v>180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19" t="s">
        <v>80</v>
      </c>
      <c r="BK998" s="227">
        <f>ROUND(I998*H998,2)</f>
        <v>0</v>
      </c>
      <c r="BL998" s="19" t="s">
        <v>187</v>
      </c>
      <c r="BM998" s="226" t="s">
        <v>1422</v>
      </c>
    </row>
    <row r="999" s="2" customFormat="1">
      <c r="A999" s="40"/>
      <c r="B999" s="41"/>
      <c r="C999" s="42"/>
      <c r="D999" s="228" t="s">
        <v>189</v>
      </c>
      <c r="E999" s="42"/>
      <c r="F999" s="229" t="s">
        <v>1423</v>
      </c>
      <c r="G999" s="42"/>
      <c r="H999" s="42"/>
      <c r="I999" s="230"/>
      <c r="J999" s="42"/>
      <c r="K999" s="42"/>
      <c r="L999" s="46"/>
      <c r="M999" s="231"/>
      <c r="N999" s="232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189</v>
      </c>
      <c r="AU999" s="19" t="s">
        <v>82</v>
      </c>
    </row>
    <row r="1000" s="14" customFormat="1">
      <c r="A1000" s="14"/>
      <c r="B1000" s="245"/>
      <c r="C1000" s="246"/>
      <c r="D1000" s="235" t="s">
        <v>191</v>
      </c>
      <c r="E1000" s="247" t="s">
        <v>19</v>
      </c>
      <c r="F1000" s="248" t="s">
        <v>1424</v>
      </c>
      <c r="G1000" s="246"/>
      <c r="H1000" s="247" t="s">
        <v>19</v>
      </c>
      <c r="I1000" s="249"/>
      <c r="J1000" s="246"/>
      <c r="K1000" s="246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191</v>
      </c>
      <c r="AU1000" s="254" t="s">
        <v>82</v>
      </c>
      <c r="AV1000" s="14" t="s">
        <v>80</v>
      </c>
      <c r="AW1000" s="14" t="s">
        <v>33</v>
      </c>
      <c r="AX1000" s="14" t="s">
        <v>72</v>
      </c>
      <c r="AY1000" s="254" t="s">
        <v>180</v>
      </c>
    </row>
    <row r="1001" s="14" customFormat="1">
      <c r="A1001" s="14"/>
      <c r="B1001" s="245"/>
      <c r="C1001" s="246"/>
      <c r="D1001" s="235" t="s">
        <v>191</v>
      </c>
      <c r="E1001" s="247" t="s">
        <v>19</v>
      </c>
      <c r="F1001" s="248" t="s">
        <v>1425</v>
      </c>
      <c r="G1001" s="246"/>
      <c r="H1001" s="247" t="s">
        <v>19</v>
      </c>
      <c r="I1001" s="249"/>
      <c r="J1001" s="246"/>
      <c r="K1001" s="246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191</v>
      </c>
      <c r="AU1001" s="254" t="s">
        <v>82</v>
      </c>
      <c r="AV1001" s="14" t="s">
        <v>80</v>
      </c>
      <c r="AW1001" s="14" t="s">
        <v>33</v>
      </c>
      <c r="AX1001" s="14" t="s">
        <v>72</v>
      </c>
      <c r="AY1001" s="254" t="s">
        <v>180</v>
      </c>
    </row>
    <row r="1002" s="13" customFormat="1">
      <c r="A1002" s="13"/>
      <c r="B1002" s="233"/>
      <c r="C1002" s="234"/>
      <c r="D1002" s="235" t="s">
        <v>191</v>
      </c>
      <c r="E1002" s="236" t="s">
        <v>19</v>
      </c>
      <c r="F1002" s="237" t="s">
        <v>261</v>
      </c>
      <c r="G1002" s="234"/>
      <c r="H1002" s="238">
        <v>14</v>
      </c>
      <c r="I1002" s="239"/>
      <c r="J1002" s="234"/>
      <c r="K1002" s="234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191</v>
      </c>
      <c r="AU1002" s="244" t="s">
        <v>82</v>
      </c>
      <c r="AV1002" s="13" t="s">
        <v>82</v>
      </c>
      <c r="AW1002" s="13" t="s">
        <v>33</v>
      </c>
      <c r="AX1002" s="13" t="s">
        <v>72</v>
      </c>
      <c r="AY1002" s="244" t="s">
        <v>180</v>
      </c>
    </row>
    <row r="1003" s="14" customFormat="1">
      <c r="A1003" s="14"/>
      <c r="B1003" s="245"/>
      <c r="C1003" s="246"/>
      <c r="D1003" s="235" t="s">
        <v>191</v>
      </c>
      <c r="E1003" s="247" t="s">
        <v>19</v>
      </c>
      <c r="F1003" s="248" t="s">
        <v>1426</v>
      </c>
      <c r="G1003" s="246"/>
      <c r="H1003" s="247" t="s">
        <v>19</v>
      </c>
      <c r="I1003" s="249"/>
      <c r="J1003" s="246"/>
      <c r="K1003" s="246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191</v>
      </c>
      <c r="AU1003" s="254" t="s">
        <v>82</v>
      </c>
      <c r="AV1003" s="14" t="s">
        <v>80</v>
      </c>
      <c r="AW1003" s="14" t="s">
        <v>33</v>
      </c>
      <c r="AX1003" s="14" t="s">
        <v>72</v>
      </c>
      <c r="AY1003" s="254" t="s">
        <v>180</v>
      </c>
    </row>
    <row r="1004" s="14" customFormat="1">
      <c r="A1004" s="14"/>
      <c r="B1004" s="245"/>
      <c r="C1004" s="246"/>
      <c r="D1004" s="235" t="s">
        <v>191</v>
      </c>
      <c r="E1004" s="247" t="s">
        <v>19</v>
      </c>
      <c r="F1004" s="248" t="s">
        <v>1427</v>
      </c>
      <c r="G1004" s="246"/>
      <c r="H1004" s="247" t="s">
        <v>19</v>
      </c>
      <c r="I1004" s="249"/>
      <c r="J1004" s="246"/>
      <c r="K1004" s="246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191</v>
      </c>
      <c r="AU1004" s="254" t="s">
        <v>82</v>
      </c>
      <c r="AV1004" s="14" t="s">
        <v>80</v>
      </c>
      <c r="AW1004" s="14" t="s">
        <v>33</v>
      </c>
      <c r="AX1004" s="14" t="s">
        <v>72</v>
      </c>
      <c r="AY1004" s="254" t="s">
        <v>180</v>
      </c>
    </row>
    <row r="1005" s="13" customFormat="1">
      <c r="A1005" s="13"/>
      <c r="B1005" s="233"/>
      <c r="C1005" s="234"/>
      <c r="D1005" s="235" t="s">
        <v>191</v>
      </c>
      <c r="E1005" s="236" t="s">
        <v>19</v>
      </c>
      <c r="F1005" s="237" t="s">
        <v>231</v>
      </c>
      <c r="G1005" s="234"/>
      <c r="H1005" s="238">
        <v>9</v>
      </c>
      <c r="I1005" s="239"/>
      <c r="J1005" s="234"/>
      <c r="K1005" s="234"/>
      <c r="L1005" s="240"/>
      <c r="M1005" s="241"/>
      <c r="N1005" s="242"/>
      <c r="O1005" s="242"/>
      <c r="P1005" s="242"/>
      <c r="Q1005" s="242"/>
      <c r="R1005" s="242"/>
      <c r="S1005" s="242"/>
      <c r="T1005" s="24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4" t="s">
        <v>191</v>
      </c>
      <c r="AU1005" s="244" t="s">
        <v>82</v>
      </c>
      <c r="AV1005" s="13" t="s">
        <v>82</v>
      </c>
      <c r="AW1005" s="13" t="s">
        <v>33</v>
      </c>
      <c r="AX1005" s="13" t="s">
        <v>72</v>
      </c>
      <c r="AY1005" s="244" t="s">
        <v>180</v>
      </c>
    </row>
    <row r="1006" s="15" customFormat="1">
      <c r="A1006" s="15"/>
      <c r="B1006" s="255"/>
      <c r="C1006" s="256"/>
      <c r="D1006" s="235" t="s">
        <v>191</v>
      </c>
      <c r="E1006" s="257" t="s">
        <v>19</v>
      </c>
      <c r="F1006" s="258" t="s">
        <v>327</v>
      </c>
      <c r="G1006" s="256"/>
      <c r="H1006" s="259">
        <v>23</v>
      </c>
      <c r="I1006" s="260"/>
      <c r="J1006" s="256"/>
      <c r="K1006" s="256"/>
      <c r="L1006" s="261"/>
      <c r="M1006" s="262"/>
      <c r="N1006" s="263"/>
      <c r="O1006" s="263"/>
      <c r="P1006" s="263"/>
      <c r="Q1006" s="263"/>
      <c r="R1006" s="263"/>
      <c r="S1006" s="263"/>
      <c r="T1006" s="264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5" t="s">
        <v>191</v>
      </c>
      <c r="AU1006" s="265" t="s">
        <v>82</v>
      </c>
      <c r="AV1006" s="15" t="s">
        <v>187</v>
      </c>
      <c r="AW1006" s="15" t="s">
        <v>33</v>
      </c>
      <c r="AX1006" s="15" t="s">
        <v>80</v>
      </c>
      <c r="AY1006" s="265" t="s">
        <v>180</v>
      </c>
    </row>
    <row r="1007" s="2" customFormat="1" ht="21.75" customHeight="1">
      <c r="A1007" s="40"/>
      <c r="B1007" s="41"/>
      <c r="C1007" s="215" t="s">
        <v>1428</v>
      </c>
      <c r="D1007" s="215" t="s">
        <v>182</v>
      </c>
      <c r="E1007" s="216" t="s">
        <v>1429</v>
      </c>
      <c r="F1007" s="217" t="s">
        <v>1430</v>
      </c>
      <c r="G1007" s="218" t="s">
        <v>195</v>
      </c>
      <c r="H1007" s="219">
        <v>21</v>
      </c>
      <c r="I1007" s="220"/>
      <c r="J1007" s="221">
        <f>ROUND(I1007*H1007,2)</f>
        <v>0</v>
      </c>
      <c r="K1007" s="217" t="s">
        <v>186</v>
      </c>
      <c r="L1007" s="46"/>
      <c r="M1007" s="222" t="s">
        <v>19</v>
      </c>
      <c r="N1007" s="223" t="s">
        <v>43</v>
      </c>
      <c r="O1007" s="86"/>
      <c r="P1007" s="224">
        <f>O1007*H1007</f>
        <v>0</v>
      </c>
      <c r="Q1007" s="224">
        <v>0.022780000000000002</v>
      </c>
      <c r="R1007" s="224">
        <f>Q1007*H1007</f>
        <v>0.47838000000000003</v>
      </c>
      <c r="S1007" s="224">
        <v>0</v>
      </c>
      <c r="T1007" s="225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6" t="s">
        <v>187</v>
      </c>
      <c r="AT1007" s="226" t="s">
        <v>182</v>
      </c>
      <c r="AU1007" s="226" t="s">
        <v>82</v>
      </c>
      <c r="AY1007" s="19" t="s">
        <v>180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19" t="s">
        <v>80</v>
      </c>
      <c r="BK1007" s="227">
        <f>ROUND(I1007*H1007,2)</f>
        <v>0</v>
      </c>
      <c r="BL1007" s="19" t="s">
        <v>187</v>
      </c>
      <c r="BM1007" s="226" t="s">
        <v>1431</v>
      </c>
    </row>
    <row r="1008" s="2" customFormat="1">
      <c r="A1008" s="40"/>
      <c r="B1008" s="41"/>
      <c r="C1008" s="42"/>
      <c r="D1008" s="228" t="s">
        <v>189</v>
      </c>
      <c r="E1008" s="42"/>
      <c r="F1008" s="229" t="s">
        <v>1432</v>
      </c>
      <c r="G1008" s="42"/>
      <c r="H1008" s="42"/>
      <c r="I1008" s="230"/>
      <c r="J1008" s="42"/>
      <c r="K1008" s="42"/>
      <c r="L1008" s="46"/>
      <c r="M1008" s="231"/>
      <c r="N1008" s="232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189</v>
      </c>
      <c r="AU1008" s="19" t="s">
        <v>82</v>
      </c>
    </row>
    <row r="1009" s="14" customFormat="1">
      <c r="A1009" s="14"/>
      <c r="B1009" s="245"/>
      <c r="C1009" s="246"/>
      <c r="D1009" s="235" t="s">
        <v>191</v>
      </c>
      <c r="E1009" s="247" t="s">
        <v>19</v>
      </c>
      <c r="F1009" s="248" t="s">
        <v>1433</v>
      </c>
      <c r="G1009" s="246"/>
      <c r="H1009" s="247" t="s">
        <v>19</v>
      </c>
      <c r="I1009" s="249"/>
      <c r="J1009" s="246"/>
      <c r="K1009" s="246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191</v>
      </c>
      <c r="AU1009" s="254" t="s">
        <v>82</v>
      </c>
      <c r="AV1009" s="14" t="s">
        <v>80</v>
      </c>
      <c r="AW1009" s="14" t="s">
        <v>33</v>
      </c>
      <c r="AX1009" s="14" t="s">
        <v>72</v>
      </c>
      <c r="AY1009" s="254" t="s">
        <v>180</v>
      </c>
    </row>
    <row r="1010" s="13" customFormat="1">
      <c r="A1010" s="13"/>
      <c r="B1010" s="233"/>
      <c r="C1010" s="234"/>
      <c r="D1010" s="235" t="s">
        <v>191</v>
      </c>
      <c r="E1010" s="236" t="s">
        <v>19</v>
      </c>
      <c r="F1010" s="237" t="s">
        <v>187</v>
      </c>
      <c r="G1010" s="234"/>
      <c r="H1010" s="238">
        <v>4</v>
      </c>
      <c r="I1010" s="239"/>
      <c r="J1010" s="234"/>
      <c r="K1010" s="234"/>
      <c r="L1010" s="240"/>
      <c r="M1010" s="241"/>
      <c r="N1010" s="242"/>
      <c r="O1010" s="242"/>
      <c r="P1010" s="242"/>
      <c r="Q1010" s="242"/>
      <c r="R1010" s="242"/>
      <c r="S1010" s="242"/>
      <c r="T1010" s="24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4" t="s">
        <v>191</v>
      </c>
      <c r="AU1010" s="244" t="s">
        <v>82</v>
      </c>
      <c r="AV1010" s="13" t="s">
        <v>82</v>
      </c>
      <c r="AW1010" s="13" t="s">
        <v>33</v>
      </c>
      <c r="AX1010" s="13" t="s">
        <v>72</v>
      </c>
      <c r="AY1010" s="244" t="s">
        <v>180</v>
      </c>
    </row>
    <row r="1011" s="14" customFormat="1">
      <c r="A1011" s="14"/>
      <c r="B1011" s="245"/>
      <c r="C1011" s="246"/>
      <c r="D1011" s="235" t="s">
        <v>191</v>
      </c>
      <c r="E1011" s="247" t="s">
        <v>19</v>
      </c>
      <c r="F1011" s="248" t="s">
        <v>1424</v>
      </c>
      <c r="G1011" s="246"/>
      <c r="H1011" s="247" t="s">
        <v>19</v>
      </c>
      <c r="I1011" s="249"/>
      <c r="J1011" s="246"/>
      <c r="K1011" s="246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191</v>
      </c>
      <c r="AU1011" s="254" t="s">
        <v>82</v>
      </c>
      <c r="AV1011" s="14" t="s">
        <v>80</v>
      </c>
      <c r="AW1011" s="14" t="s">
        <v>33</v>
      </c>
      <c r="AX1011" s="14" t="s">
        <v>72</v>
      </c>
      <c r="AY1011" s="254" t="s">
        <v>180</v>
      </c>
    </row>
    <row r="1012" s="14" customFormat="1">
      <c r="A1012" s="14"/>
      <c r="B1012" s="245"/>
      <c r="C1012" s="246"/>
      <c r="D1012" s="235" t="s">
        <v>191</v>
      </c>
      <c r="E1012" s="247" t="s">
        <v>19</v>
      </c>
      <c r="F1012" s="248" t="s">
        <v>1434</v>
      </c>
      <c r="G1012" s="246"/>
      <c r="H1012" s="247" t="s">
        <v>19</v>
      </c>
      <c r="I1012" s="249"/>
      <c r="J1012" s="246"/>
      <c r="K1012" s="246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191</v>
      </c>
      <c r="AU1012" s="254" t="s">
        <v>82</v>
      </c>
      <c r="AV1012" s="14" t="s">
        <v>80</v>
      </c>
      <c r="AW1012" s="14" t="s">
        <v>33</v>
      </c>
      <c r="AX1012" s="14" t="s">
        <v>72</v>
      </c>
      <c r="AY1012" s="254" t="s">
        <v>180</v>
      </c>
    </row>
    <row r="1013" s="13" customFormat="1">
      <c r="A1013" s="13"/>
      <c r="B1013" s="233"/>
      <c r="C1013" s="234"/>
      <c r="D1013" s="235" t="s">
        <v>191</v>
      </c>
      <c r="E1013" s="236" t="s">
        <v>19</v>
      </c>
      <c r="F1013" s="237" t="s">
        <v>231</v>
      </c>
      <c r="G1013" s="234"/>
      <c r="H1013" s="238">
        <v>9</v>
      </c>
      <c r="I1013" s="239"/>
      <c r="J1013" s="234"/>
      <c r="K1013" s="234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191</v>
      </c>
      <c r="AU1013" s="244" t="s">
        <v>82</v>
      </c>
      <c r="AV1013" s="13" t="s">
        <v>82</v>
      </c>
      <c r="AW1013" s="13" t="s">
        <v>33</v>
      </c>
      <c r="AX1013" s="13" t="s">
        <v>72</v>
      </c>
      <c r="AY1013" s="244" t="s">
        <v>180</v>
      </c>
    </row>
    <row r="1014" s="14" customFormat="1">
      <c r="A1014" s="14"/>
      <c r="B1014" s="245"/>
      <c r="C1014" s="246"/>
      <c r="D1014" s="235" t="s">
        <v>191</v>
      </c>
      <c r="E1014" s="247" t="s">
        <v>19</v>
      </c>
      <c r="F1014" s="248" t="s">
        <v>1426</v>
      </c>
      <c r="G1014" s="246"/>
      <c r="H1014" s="247" t="s">
        <v>19</v>
      </c>
      <c r="I1014" s="249"/>
      <c r="J1014" s="246"/>
      <c r="K1014" s="246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191</v>
      </c>
      <c r="AU1014" s="254" t="s">
        <v>82</v>
      </c>
      <c r="AV1014" s="14" t="s">
        <v>80</v>
      </c>
      <c r="AW1014" s="14" t="s">
        <v>33</v>
      </c>
      <c r="AX1014" s="14" t="s">
        <v>72</v>
      </c>
      <c r="AY1014" s="254" t="s">
        <v>180</v>
      </c>
    </row>
    <row r="1015" s="14" customFormat="1">
      <c r="A1015" s="14"/>
      <c r="B1015" s="245"/>
      <c r="C1015" s="246"/>
      <c r="D1015" s="235" t="s">
        <v>191</v>
      </c>
      <c r="E1015" s="247" t="s">
        <v>19</v>
      </c>
      <c r="F1015" s="248" t="s">
        <v>1435</v>
      </c>
      <c r="G1015" s="246"/>
      <c r="H1015" s="247" t="s">
        <v>19</v>
      </c>
      <c r="I1015" s="249"/>
      <c r="J1015" s="246"/>
      <c r="K1015" s="246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191</v>
      </c>
      <c r="AU1015" s="254" t="s">
        <v>82</v>
      </c>
      <c r="AV1015" s="14" t="s">
        <v>80</v>
      </c>
      <c r="AW1015" s="14" t="s">
        <v>33</v>
      </c>
      <c r="AX1015" s="14" t="s">
        <v>72</v>
      </c>
      <c r="AY1015" s="254" t="s">
        <v>180</v>
      </c>
    </row>
    <row r="1016" s="13" customFormat="1">
      <c r="A1016" s="13"/>
      <c r="B1016" s="233"/>
      <c r="C1016" s="234"/>
      <c r="D1016" s="235" t="s">
        <v>191</v>
      </c>
      <c r="E1016" s="236" t="s">
        <v>19</v>
      </c>
      <c r="F1016" s="237" t="s">
        <v>224</v>
      </c>
      <c r="G1016" s="234"/>
      <c r="H1016" s="238">
        <v>8</v>
      </c>
      <c r="I1016" s="239"/>
      <c r="J1016" s="234"/>
      <c r="K1016" s="234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191</v>
      </c>
      <c r="AU1016" s="244" t="s">
        <v>82</v>
      </c>
      <c r="AV1016" s="13" t="s">
        <v>82</v>
      </c>
      <c r="AW1016" s="13" t="s">
        <v>33</v>
      </c>
      <c r="AX1016" s="13" t="s">
        <v>72</v>
      </c>
      <c r="AY1016" s="244" t="s">
        <v>180</v>
      </c>
    </row>
    <row r="1017" s="15" customFormat="1">
      <c r="A1017" s="15"/>
      <c r="B1017" s="255"/>
      <c r="C1017" s="256"/>
      <c r="D1017" s="235" t="s">
        <v>191</v>
      </c>
      <c r="E1017" s="257" t="s">
        <v>19</v>
      </c>
      <c r="F1017" s="258" t="s">
        <v>327</v>
      </c>
      <c r="G1017" s="256"/>
      <c r="H1017" s="259">
        <v>21</v>
      </c>
      <c r="I1017" s="260"/>
      <c r="J1017" s="256"/>
      <c r="K1017" s="256"/>
      <c r="L1017" s="261"/>
      <c r="M1017" s="262"/>
      <c r="N1017" s="263"/>
      <c r="O1017" s="263"/>
      <c r="P1017" s="263"/>
      <c r="Q1017" s="263"/>
      <c r="R1017" s="263"/>
      <c r="S1017" s="263"/>
      <c r="T1017" s="264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5" t="s">
        <v>191</v>
      </c>
      <c r="AU1017" s="265" t="s">
        <v>82</v>
      </c>
      <c r="AV1017" s="15" t="s">
        <v>187</v>
      </c>
      <c r="AW1017" s="15" t="s">
        <v>33</v>
      </c>
      <c r="AX1017" s="15" t="s">
        <v>80</v>
      </c>
      <c r="AY1017" s="265" t="s">
        <v>180</v>
      </c>
    </row>
    <row r="1018" s="2" customFormat="1" ht="21.75" customHeight="1">
      <c r="A1018" s="40"/>
      <c r="B1018" s="41"/>
      <c r="C1018" s="215" t="s">
        <v>1436</v>
      </c>
      <c r="D1018" s="215" t="s">
        <v>182</v>
      </c>
      <c r="E1018" s="216" t="s">
        <v>1437</v>
      </c>
      <c r="F1018" s="217" t="s">
        <v>1438</v>
      </c>
      <c r="G1018" s="218" t="s">
        <v>195</v>
      </c>
      <c r="H1018" s="219">
        <v>1</v>
      </c>
      <c r="I1018" s="220"/>
      <c r="J1018" s="221">
        <f>ROUND(I1018*H1018,2)</f>
        <v>0</v>
      </c>
      <c r="K1018" s="217" t="s">
        <v>186</v>
      </c>
      <c r="L1018" s="46"/>
      <c r="M1018" s="222" t="s">
        <v>19</v>
      </c>
      <c r="N1018" s="223" t="s">
        <v>43</v>
      </c>
      <c r="O1018" s="86"/>
      <c r="P1018" s="224">
        <f>O1018*H1018</f>
        <v>0</v>
      </c>
      <c r="Q1018" s="224">
        <v>0.027109999999999999</v>
      </c>
      <c r="R1018" s="224">
        <f>Q1018*H1018</f>
        <v>0.027109999999999999</v>
      </c>
      <c r="S1018" s="224">
        <v>0</v>
      </c>
      <c r="T1018" s="225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6" t="s">
        <v>187</v>
      </c>
      <c r="AT1018" s="226" t="s">
        <v>182</v>
      </c>
      <c r="AU1018" s="226" t="s">
        <v>82</v>
      </c>
      <c r="AY1018" s="19" t="s">
        <v>180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19" t="s">
        <v>80</v>
      </c>
      <c r="BK1018" s="227">
        <f>ROUND(I1018*H1018,2)</f>
        <v>0</v>
      </c>
      <c r="BL1018" s="19" t="s">
        <v>187</v>
      </c>
      <c r="BM1018" s="226" t="s">
        <v>1439</v>
      </c>
    </row>
    <row r="1019" s="2" customFormat="1">
      <c r="A1019" s="40"/>
      <c r="B1019" s="41"/>
      <c r="C1019" s="42"/>
      <c r="D1019" s="228" t="s">
        <v>189</v>
      </c>
      <c r="E1019" s="42"/>
      <c r="F1019" s="229" t="s">
        <v>1440</v>
      </c>
      <c r="G1019" s="42"/>
      <c r="H1019" s="42"/>
      <c r="I1019" s="230"/>
      <c r="J1019" s="42"/>
      <c r="K1019" s="42"/>
      <c r="L1019" s="46"/>
      <c r="M1019" s="231"/>
      <c r="N1019" s="232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189</v>
      </c>
      <c r="AU1019" s="19" t="s">
        <v>82</v>
      </c>
    </row>
    <row r="1020" s="14" customFormat="1">
      <c r="A1020" s="14"/>
      <c r="B1020" s="245"/>
      <c r="C1020" s="246"/>
      <c r="D1020" s="235" t="s">
        <v>191</v>
      </c>
      <c r="E1020" s="247" t="s">
        <v>19</v>
      </c>
      <c r="F1020" s="248" t="s">
        <v>1441</v>
      </c>
      <c r="G1020" s="246"/>
      <c r="H1020" s="247" t="s">
        <v>19</v>
      </c>
      <c r="I1020" s="249"/>
      <c r="J1020" s="246"/>
      <c r="K1020" s="246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191</v>
      </c>
      <c r="AU1020" s="254" t="s">
        <v>82</v>
      </c>
      <c r="AV1020" s="14" t="s">
        <v>80</v>
      </c>
      <c r="AW1020" s="14" t="s">
        <v>33</v>
      </c>
      <c r="AX1020" s="14" t="s">
        <v>72</v>
      </c>
      <c r="AY1020" s="254" t="s">
        <v>180</v>
      </c>
    </row>
    <row r="1021" s="13" customFormat="1">
      <c r="A1021" s="13"/>
      <c r="B1021" s="233"/>
      <c r="C1021" s="234"/>
      <c r="D1021" s="235" t="s">
        <v>191</v>
      </c>
      <c r="E1021" s="236" t="s">
        <v>19</v>
      </c>
      <c r="F1021" s="237" t="s">
        <v>80</v>
      </c>
      <c r="G1021" s="234"/>
      <c r="H1021" s="238">
        <v>1</v>
      </c>
      <c r="I1021" s="239"/>
      <c r="J1021" s="234"/>
      <c r="K1021" s="234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191</v>
      </c>
      <c r="AU1021" s="244" t="s">
        <v>82</v>
      </c>
      <c r="AV1021" s="13" t="s">
        <v>82</v>
      </c>
      <c r="AW1021" s="13" t="s">
        <v>33</v>
      </c>
      <c r="AX1021" s="13" t="s">
        <v>80</v>
      </c>
      <c r="AY1021" s="244" t="s">
        <v>180</v>
      </c>
    </row>
    <row r="1022" s="2" customFormat="1" ht="21.75" customHeight="1">
      <c r="A1022" s="40"/>
      <c r="B1022" s="41"/>
      <c r="C1022" s="215" t="s">
        <v>1442</v>
      </c>
      <c r="D1022" s="215" t="s">
        <v>182</v>
      </c>
      <c r="E1022" s="216" t="s">
        <v>1443</v>
      </c>
      <c r="F1022" s="217" t="s">
        <v>1444</v>
      </c>
      <c r="G1022" s="218" t="s">
        <v>195</v>
      </c>
      <c r="H1022" s="219">
        <v>12</v>
      </c>
      <c r="I1022" s="220"/>
      <c r="J1022" s="221">
        <f>ROUND(I1022*H1022,2)</f>
        <v>0</v>
      </c>
      <c r="K1022" s="217" t="s">
        <v>186</v>
      </c>
      <c r="L1022" s="46"/>
      <c r="M1022" s="222" t="s">
        <v>19</v>
      </c>
      <c r="N1022" s="223" t="s">
        <v>43</v>
      </c>
      <c r="O1022" s="86"/>
      <c r="P1022" s="224">
        <f>O1022*H1022</f>
        <v>0</v>
      </c>
      <c r="Q1022" s="224">
        <v>0.036549999999999999</v>
      </c>
      <c r="R1022" s="224">
        <f>Q1022*H1022</f>
        <v>0.43859999999999999</v>
      </c>
      <c r="S1022" s="224">
        <v>0</v>
      </c>
      <c r="T1022" s="225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6" t="s">
        <v>187</v>
      </c>
      <c r="AT1022" s="226" t="s">
        <v>182</v>
      </c>
      <c r="AU1022" s="226" t="s">
        <v>82</v>
      </c>
      <c r="AY1022" s="19" t="s">
        <v>180</v>
      </c>
      <c r="BE1022" s="227">
        <f>IF(N1022="základní",J1022,0)</f>
        <v>0</v>
      </c>
      <c r="BF1022" s="227">
        <f>IF(N1022="snížená",J1022,0)</f>
        <v>0</v>
      </c>
      <c r="BG1022" s="227">
        <f>IF(N1022="zákl. přenesená",J1022,0)</f>
        <v>0</v>
      </c>
      <c r="BH1022" s="227">
        <f>IF(N1022="sníž. přenesená",J1022,0)</f>
        <v>0</v>
      </c>
      <c r="BI1022" s="227">
        <f>IF(N1022="nulová",J1022,0)</f>
        <v>0</v>
      </c>
      <c r="BJ1022" s="19" t="s">
        <v>80</v>
      </c>
      <c r="BK1022" s="227">
        <f>ROUND(I1022*H1022,2)</f>
        <v>0</v>
      </c>
      <c r="BL1022" s="19" t="s">
        <v>187</v>
      </c>
      <c r="BM1022" s="226" t="s">
        <v>1445</v>
      </c>
    </row>
    <row r="1023" s="2" customFormat="1">
      <c r="A1023" s="40"/>
      <c r="B1023" s="41"/>
      <c r="C1023" s="42"/>
      <c r="D1023" s="228" t="s">
        <v>189</v>
      </c>
      <c r="E1023" s="42"/>
      <c r="F1023" s="229" t="s">
        <v>1446</v>
      </c>
      <c r="G1023" s="42"/>
      <c r="H1023" s="42"/>
      <c r="I1023" s="230"/>
      <c r="J1023" s="42"/>
      <c r="K1023" s="42"/>
      <c r="L1023" s="46"/>
      <c r="M1023" s="231"/>
      <c r="N1023" s="232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189</v>
      </c>
      <c r="AU1023" s="19" t="s">
        <v>82</v>
      </c>
    </row>
    <row r="1024" s="14" customFormat="1">
      <c r="A1024" s="14"/>
      <c r="B1024" s="245"/>
      <c r="C1024" s="246"/>
      <c r="D1024" s="235" t="s">
        <v>191</v>
      </c>
      <c r="E1024" s="247" t="s">
        <v>19</v>
      </c>
      <c r="F1024" s="248" t="s">
        <v>1424</v>
      </c>
      <c r="G1024" s="246"/>
      <c r="H1024" s="247" t="s">
        <v>19</v>
      </c>
      <c r="I1024" s="249"/>
      <c r="J1024" s="246"/>
      <c r="K1024" s="246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191</v>
      </c>
      <c r="AU1024" s="254" t="s">
        <v>82</v>
      </c>
      <c r="AV1024" s="14" t="s">
        <v>80</v>
      </c>
      <c r="AW1024" s="14" t="s">
        <v>33</v>
      </c>
      <c r="AX1024" s="14" t="s">
        <v>72</v>
      </c>
      <c r="AY1024" s="254" t="s">
        <v>180</v>
      </c>
    </row>
    <row r="1025" s="14" customFormat="1">
      <c r="A1025" s="14"/>
      <c r="B1025" s="245"/>
      <c r="C1025" s="246"/>
      <c r="D1025" s="235" t="s">
        <v>191</v>
      </c>
      <c r="E1025" s="247" t="s">
        <v>19</v>
      </c>
      <c r="F1025" s="248" t="s">
        <v>1447</v>
      </c>
      <c r="G1025" s="246"/>
      <c r="H1025" s="247" t="s">
        <v>19</v>
      </c>
      <c r="I1025" s="249"/>
      <c r="J1025" s="246"/>
      <c r="K1025" s="246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191</v>
      </c>
      <c r="AU1025" s="254" t="s">
        <v>82</v>
      </c>
      <c r="AV1025" s="14" t="s">
        <v>80</v>
      </c>
      <c r="AW1025" s="14" t="s">
        <v>33</v>
      </c>
      <c r="AX1025" s="14" t="s">
        <v>72</v>
      </c>
      <c r="AY1025" s="254" t="s">
        <v>180</v>
      </c>
    </row>
    <row r="1026" s="13" customFormat="1">
      <c r="A1026" s="13"/>
      <c r="B1026" s="233"/>
      <c r="C1026" s="234"/>
      <c r="D1026" s="235" t="s">
        <v>191</v>
      </c>
      <c r="E1026" s="236" t="s">
        <v>19</v>
      </c>
      <c r="F1026" s="237" t="s">
        <v>82</v>
      </c>
      <c r="G1026" s="234"/>
      <c r="H1026" s="238">
        <v>2</v>
      </c>
      <c r="I1026" s="239"/>
      <c r="J1026" s="234"/>
      <c r="K1026" s="234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191</v>
      </c>
      <c r="AU1026" s="244" t="s">
        <v>82</v>
      </c>
      <c r="AV1026" s="13" t="s">
        <v>82</v>
      </c>
      <c r="AW1026" s="13" t="s">
        <v>33</v>
      </c>
      <c r="AX1026" s="13" t="s">
        <v>72</v>
      </c>
      <c r="AY1026" s="244" t="s">
        <v>180</v>
      </c>
    </row>
    <row r="1027" s="14" customFormat="1">
      <c r="A1027" s="14"/>
      <c r="B1027" s="245"/>
      <c r="C1027" s="246"/>
      <c r="D1027" s="235" t="s">
        <v>191</v>
      </c>
      <c r="E1027" s="247" t="s">
        <v>19</v>
      </c>
      <c r="F1027" s="248" t="s">
        <v>1448</v>
      </c>
      <c r="G1027" s="246"/>
      <c r="H1027" s="247" t="s">
        <v>19</v>
      </c>
      <c r="I1027" s="249"/>
      <c r="J1027" s="246"/>
      <c r="K1027" s="246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191</v>
      </c>
      <c r="AU1027" s="254" t="s">
        <v>82</v>
      </c>
      <c r="AV1027" s="14" t="s">
        <v>80</v>
      </c>
      <c r="AW1027" s="14" t="s">
        <v>33</v>
      </c>
      <c r="AX1027" s="14" t="s">
        <v>72</v>
      </c>
      <c r="AY1027" s="254" t="s">
        <v>180</v>
      </c>
    </row>
    <row r="1028" s="13" customFormat="1">
      <c r="A1028" s="13"/>
      <c r="B1028" s="233"/>
      <c r="C1028" s="234"/>
      <c r="D1028" s="235" t="s">
        <v>191</v>
      </c>
      <c r="E1028" s="236" t="s">
        <v>19</v>
      </c>
      <c r="F1028" s="237" t="s">
        <v>1449</v>
      </c>
      <c r="G1028" s="234"/>
      <c r="H1028" s="238">
        <v>10</v>
      </c>
      <c r="I1028" s="239"/>
      <c r="J1028" s="234"/>
      <c r="K1028" s="234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191</v>
      </c>
      <c r="AU1028" s="244" t="s">
        <v>82</v>
      </c>
      <c r="AV1028" s="13" t="s">
        <v>82</v>
      </c>
      <c r="AW1028" s="13" t="s">
        <v>33</v>
      </c>
      <c r="AX1028" s="13" t="s">
        <v>72</v>
      </c>
      <c r="AY1028" s="244" t="s">
        <v>180</v>
      </c>
    </row>
    <row r="1029" s="15" customFormat="1">
      <c r="A1029" s="15"/>
      <c r="B1029" s="255"/>
      <c r="C1029" s="256"/>
      <c r="D1029" s="235" t="s">
        <v>191</v>
      </c>
      <c r="E1029" s="257" t="s">
        <v>19</v>
      </c>
      <c r="F1029" s="258" t="s">
        <v>327</v>
      </c>
      <c r="G1029" s="256"/>
      <c r="H1029" s="259">
        <v>12</v>
      </c>
      <c r="I1029" s="260"/>
      <c r="J1029" s="256"/>
      <c r="K1029" s="256"/>
      <c r="L1029" s="261"/>
      <c r="M1029" s="262"/>
      <c r="N1029" s="263"/>
      <c r="O1029" s="263"/>
      <c r="P1029" s="263"/>
      <c r="Q1029" s="263"/>
      <c r="R1029" s="263"/>
      <c r="S1029" s="263"/>
      <c r="T1029" s="264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65" t="s">
        <v>191</v>
      </c>
      <c r="AU1029" s="265" t="s">
        <v>82</v>
      </c>
      <c r="AV1029" s="15" t="s">
        <v>187</v>
      </c>
      <c r="AW1029" s="15" t="s">
        <v>33</v>
      </c>
      <c r="AX1029" s="15" t="s">
        <v>80</v>
      </c>
      <c r="AY1029" s="265" t="s">
        <v>180</v>
      </c>
    </row>
    <row r="1030" s="2" customFormat="1" ht="21.75" customHeight="1">
      <c r="A1030" s="40"/>
      <c r="B1030" s="41"/>
      <c r="C1030" s="215" t="s">
        <v>1450</v>
      </c>
      <c r="D1030" s="215" t="s">
        <v>182</v>
      </c>
      <c r="E1030" s="216" t="s">
        <v>1451</v>
      </c>
      <c r="F1030" s="217" t="s">
        <v>1452</v>
      </c>
      <c r="G1030" s="218" t="s">
        <v>195</v>
      </c>
      <c r="H1030" s="219">
        <v>93</v>
      </c>
      <c r="I1030" s="220"/>
      <c r="J1030" s="221">
        <f>ROUND(I1030*H1030,2)</f>
        <v>0</v>
      </c>
      <c r="K1030" s="217" t="s">
        <v>186</v>
      </c>
      <c r="L1030" s="46"/>
      <c r="M1030" s="222" t="s">
        <v>19</v>
      </c>
      <c r="N1030" s="223" t="s">
        <v>43</v>
      </c>
      <c r="O1030" s="86"/>
      <c r="P1030" s="224">
        <f>O1030*H1030</f>
        <v>0</v>
      </c>
      <c r="Q1030" s="224">
        <v>0.04555</v>
      </c>
      <c r="R1030" s="224">
        <f>Q1030*H1030</f>
        <v>4.2361500000000003</v>
      </c>
      <c r="S1030" s="224">
        <v>0</v>
      </c>
      <c r="T1030" s="225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6" t="s">
        <v>187</v>
      </c>
      <c r="AT1030" s="226" t="s">
        <v>182</v>
      </c>
      <c r="AU1030" s="226" t="s">
        <v>82</v>
      </c>
      <c r="AY1030" s="19" t="s">
        <v>180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19" t="s">
        <v>80</v>
      </c>
      <c r="BK1030" s="227">
        <f>ROUND(I1030*H1030,2)</f>
        <v>0</v>
      </c>
      <c r="BL1030" s="19" t="s">
        <v>187</v>
      </c>
      <c r="BM1030" s="226" t="s">
        <v>1453</v>
      </c>
    </row>
    <row r="1031" s="2" customFormat="1">
      <c r="A1031" s="40"/>
      <c r="B1031" s="41"/>
      <c r="C1031" s="42"/>
      <c r="D1031" s="228" t="s">
        <v>189</v>
      </c>
      <c r="E1031" s="42"/>
      <c r="F1031" s="229" t="s">
        <v>1454</v>
      </c>
      <c r="G1031" s="42"/>
      <c r="H1031" s="42"/>
      <c r="I1031" s="230"/>
      <c r="J1031" s="42"/>
      <c r="K1031" s="42"/>
      <c r="L1031" s="46"/>
      <c r="M1031" s="231"/>
      <c r="N1031" s="232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189</v>
      </c>
      <c r="AU1031" s="19" t="s">
        <v>82</v>
      </c>
    </row>
    <row r="1032" s="14" customFormat="1">
      <c r="A1032" s="14"/>
      <c r="B1032" s="245"/>
      <c r="C1032" s="246"/>
      <c r="D1032" s="235" t="s">
        <v>191</v>
      </c>
      <c r="E1032" s="247" t="s">
        <v>19</v>
      </c>
      <c r="F1032" s="248" t="s">
        <v>1455</v>
      </c>
      <c r="G1032" s="246"/>
      <c r="H1032" s="247" t="s">
        <v>19</v>
      </c>
      <c r="I1032" s="249"/>
      <c r="J1032" s="246"/>
      <c r="K1032" s="246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191</v>
      </c>
      <c r="AU1032" s="254" t="s">
        <v>82</v>
      </c>
      <c r="AV1032" s="14" t="s">
        <v>80</v>
      </c>
      <c r="AW1032" s="14" t="s">
        <v>33</v>
      </c>
      <c r="AX1032" s="14" t="s">
        <v>72</v>
      </c>
      <c r="AY1032" s="254" t="s">
        <v>180</v>
      </c>
    </row>
    <row r="1033" s="13" customFormat="1">
      <c r="A1033" s="13"/>
      <c r="B1033" s="233"/>
      <c r="C1033" s="234"/>
      <c r="D1033" s="235" t="s">
        <v>191</v>
      </c>
      <c r="E1033" s="236" t="s">
        <v>19</v>
      </c>
      <c r="F1033" s="237" t="s">
        <v>100</v>
      </c>
      <c r="G1033" s="234"/>
      <c r="H1033" s="238">
        <v>3</v>
      </c>
      <c r="I1033" s="239"/>
      <c r="J1033" s="234"/>
      <c r="K1033" s="234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191</v>
      </c>
      <c r="AU1033" s="244" t="s">
        <v>82</v>
      </c>
      <c r="AV1033" s="13" t="s">
        <v>82</v>
      </c>
      <c r="AW1033" s="13" t="s">
        <v>33</v>
      </c>
      <c r="AX1033" s="13" t="s">
        <v>72</v>
      </c>
      <c r="AY1033" s="244" t="s">
        <v>180</v>
      </c>
    </row>
    <row r="1034" s="14" customFormat="1">
      <c r="A1034" s="14"/>
      <c r="B1034" s="245"/>
      <c r="C1034" s="246"/>
      <c r="D1034" s="235" t="s">
        <v>191</v>
      </c>
      <c r="E1034" s="247" t="s">
        <v>19</v>
      </c>
      <c r="F1034" s="248" t="s">
        <v>1424</v>
      </c>
      <c r="G1034" s="246"/>
      <c r="H1034" s="247" t="s">
        <v>19</v>
      </c>
      <c r="I1034" s="249"/>
      <c r="J1034" s="246"/>
      <c r="K1034" s="246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191</v>
      </c>
      <c r="AU1034" s="254" t="s">
        <v>82</v>
      </c>
      <c r="AV1034" s="14" t="s">
        <v>80</v>
      </c>
      <c r="AW1034" s="14" t="s">
        <v>33</v>
      </c>
      <c r="AX1034" s="14" t="s">
        <v>72</v>
      </c>
      <c r="AY1034" s="254" t="s">
        <v>180</v>
      </c>
    </row>
    <row r="1035" s="14" customFormat="1">
      <c r="A1035" s="14"/>
      <c r="B1035" s="245"/>
      <c r="C1035" s="246"/>
      <c r="D1035" s="235" t="s">
        <v>191</v>
      </c>
      <c r="E1035" s="247" t="s">
        <v>19</v>
      </c>
      <c r="F1035" s="248" t="s">
        <v>1456</v>
      </c>
      <c r="G1035" s="246"/>
      <c r="H1035" s="247" t="s">
        <v>19</v>
      </c>
      <c r="I1035" s="249"/>
      <c r="J1035" s="246"/>
      <c r="K1035" s="246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191</v>
      </c>
      <c r="AU1035" s="254" t="s">
        <v>82</v>
      </c>
      <c r="AV1035" s="14" t="s">
        <v>80</v>
      </c>
      <c r="AW1035" s="14" t="s">
        <v>33</v>
      </c>
      <c r="AX1035" s="14" t="s">
        <v>72</v>
      </c>
      <c r="AY1035" s="254" t="s">
        <v>180</v>
      </c>
    </row>
    <row r="1036" s="13" customFormat="1">
      <c r="A1036" s="13"/>
      <c r="B1036" s="233"/>
      <c r="C1036" s="234"/>
      <c r="D1036" s="235" t="s">
        <v>191</v>
      </c>
      <c r="E1036" s="236" t="s">
        <v>19</v>
      </c>
      <c r="F1036" s="237" t="s">
        <v>1457</v>
      </c>
      <c r="G1036" s="234"/>
      <c r="H1036" s="238">
        <v>27</v>
      </c>
      <c r="I1036" s="239"/>
      <c r="J1036" s="234"/>
      <c r="K1036" s="234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191</v>
      </c>
      <c r="AU1036" s="244" t="s">
        <v>82</v>
      </c>
      <c r="AV1036" s="13" t="s">
        <v>82</v>
      </c>
      <c r="AW1036" s="13" t="s">
        <v>33</v>
      </c>
      <c r="AX1036" s="13" t="s">
        <v>72</v>
      </c>
      <c r="AY1036" s="244" t="s">
        <v>180</v>
      </c>
    </row>
    <row r="1037" s="14" customFormat="1">
      <c r="A1037" s="14"/>
      <c r="B1037" s="245"/>
      <c r="C1037" s="246"/>
      <c r="D1037" s="235" t="s">
        <v>191</v>
      </c>
      <c r="E1037" s="247" t="s">
        <v>19</v>
      </c>
      <c r="F1037" s="248" t="s">
        <v>1426</v>
      </c>
      <c r="G1037" s="246"/>
      <c r="H1037" s="247" t="s">
        <v>19</v>
      </c>
      <c r="I1037" s="249"/>
      <c r="J1037" s="246"/>
      <c r="K1037" s="246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191</v>
      </c>
      <c r="AU1037" s="254" t="s">
        <v>82</v>
      </c>
      <c r="AV1037" s="14" t="s">
        <v>80</v>
      </c>
      <c r="AW1037" s="14" t="s">
        <v>33</v>
      </c>
      <c r="AX1037" s="14" t="s">
        <v>72</v>
      </c>
      <c r="AY1037" s="254" t="s">
        <v>180</v>
      </c>
    </row>
    <row r="1038" s="14" customFormat="1">
      <c r="A1038" s="14"/>
      <c r="B1038" s="245"/>
      <c r="C1038" s="246"/>
      <c r="D1038" s="235" t="s">
        <v>191</v>
      </c>
      <c r="E1038" s="247" t="s">
        <v>19</v>
      </c>
      <c r="F1038" s="248" t="s">
        <v>1458</v>
      </c>
      <c r="G1038" s="246"/>
      <c r="H1038" s="247" t="s">
        <v>19</v>
      </c>
      <c r="I1038" s="249"/>
      <c r="J1038" s="246"/>
      <c r="K1038" s="246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191</v>
      </c>
      <c r="AU1038" s="254" t="s">
        <v>82</v>
      </c>
      <c r="AV1038" s="14" t="s">
        <v>80</v>
      </c>
      <c r="AW1038" s="14" t="s">
        <v>33</v>
      </c>
      <c r="AX1038" s="14" t="s">
        <v>72</v>
      </c>
      <c r="AY1038" s="254" t="s">
        <v>180</v>
      </c>
    </row>
    <row r="1039" s="13" customFormat="1">
      <c r="A1039" s="13"/>
      <c r="B1039" s="233"/>
      <c r="C1039" s="234"/>
      <c r="D1039" s="235" t="s">
        <v>191</v>
      </c>
      <c r="E1039" s="236" t="s">
        <v>19</v>
      </c>
      <c r="F1039" s="237" t="s">
        <v>1459</v>
      </c>
      <c r="G1039" s="234"/>
      <c r="H1039" s="238">
        <v>63</v>
      </c>
      <c r="I1039" s="239"/>
      <c r="J1039" s="234"/>
      <c r="K1039" s="234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4" t="s">
        <v>191</v>
      </c>
      <c r="AU1039" s="244" t="s">
        <v>82</v>
      </c>
      <c r="AV1039" s="13" t="s">
        <v>82</v>
      </c>
      <c r="AW1039" s="13" t="s">
        <v>33</v>
      </c>
      <c r="AX1039" s="13" t="s">
        <v>72</v>
      </c>
      <c r="AY1039" s="244" t="s">
        <v>180</v>
      </c>
    </row>
    <row r="1040" s="15" customFormat="1">
      <c r="A1040" s="15"/>
      <c r="B1040" s="255"/>
      <c r="C1040" s="256"/>
      <c r="D1040" s="235" t="s">
        <v>191</v>
      </c>
      <c r="E1040" s="257" t="s">
        <v>19</v>
      </c>
      <c r="F1040" s="258" t="s">
        <v>327</v>
      </c>
      <c r="G1040" s="256"/>
      <c r="H1040" s="259">
        <v>93</v>
      </c>
      <c r="I1040" s="260"/>
      <c r="J1040" s="256"/>
      <c r="K1040" s="256"/>
      <c r="L1040" s="261"/>
      <c r="M1040" s="262"/>
      <c r="N1040" s="263"/>
      <c r="O1040" s="263"/>
      <c r="P1040" s="263"/>
      <c r="Q1040" s="263"/>
      <c r="R1040" s="263"/>
      <c r="S1040" s="263"/>
      <c r="T1040" s="264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5" t="s">
        <v>191</v>
      </c>
      <c r="AU1040" s="265" t="s">
        <v>82</v>
      </c>
      <c r="AV1040" s="15" t="s">
        <v>187</v>
      </c>
      <c r="AW1040" s="15" t="s">
        <v>33</v>
      </c>
      <c r="AX1040" s="15" t="s">
        <v>80</v>
      </c>
      <c r="AY1040" s="265" t="s">
        <v>180</v>
      </c>
    </row>
    <row r="1041" s="2" customFormat="1" ht="21.75" customHeight="1">
      <c r="A1041" s="40"/>
      <c r="B1041" s="41"/>
      <c r="C1041" s="215" t="s">
        <v>1460</v>
      </c>
      <c r="D1041" s="215" t="s">
        <v>182</v>
      </c>
      <c r="E1041" s="216" t="s">
        <v>1461</v>
      </c>
      <c r="F1041" s="217" t="s">
        <v>1462</v>
      </c>
      <c r="G1041" s="218" t="s">
        <v>195</v>
      </c>
      <c r="H1041" s="219">
        <v>6</v>
      </c>
      <c r="I1041" s="220"/>
      <c r="J1041" s="221">
        <f>ROUND(I1041*H1041,2)</f>
        <v>0</v>
      </c>
      <c r="K1041" s="217" t="s">
        <v>186</v>
      </c>
      <c r="L1041" s="46"/>
      <c r="M1041" s="222" t="s">
        <v>19</v>
      </c>
      <c r="N1041" s="223" t="s">
        <v>43</v>
      </c>
      <c r="O1041" s="86"/>
      <c r="P1041" s="224">
        <f>O1041*H1041</f>
        <v>0</v>
      </c>
      <c r="Q1041" s="224">
        <v>0.054550000000000001</v>
      </c>
      <c r="R1041" s="224">
        <f>Q1041*H1041</f>
        <v>0.32730000000000004</v>
      </c>
      <c r="S1041" s="224">
        <v>0</v>
      </c>
      <c r="T1041" s="225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6" t="s">
        <v>187</v>
      </c>
      <c r="AT1041" s="226" t="s">
        <v>182</v>
      </c>
      <c r="AU1041" s="226" t="s">
        <v>82</v>
      </c>
      <c r="AY1041" s="19" t="s">
        <v>180</v>
      </c>
      <c r="BE1041" s="227">
        <f>IF(N1041="základní",J1041,0)</f>
        <v>0</v>
      </c>
      <c r="BF1041" s="227">
        <f>IF(N1041="snížená",J1041,0)</f>
        <v>0</v>
      </c>
      <c r="BG1041" s="227">
        <f>IF(N1041="zákl. přenesená",J1041,0)</f>
        <v>0</v>
      </c>
      <c r="BH1041" s="227">
        <f>IF(N1041="sníž. přenesená",J1041,0)</f>
        <v>0</v>
      </c>
      <c r="BI1041" s="227">
        <f>IF(N1041="nulová",J1041,0)</f>
        <v>0</v>
      </c>
      <c r="BJ1041" s="19" t="s">
        <v>80</v>
      </c>
      <c r="BK1041" s="227">
        <f>ROUND(I1041*H1041,2)</f>
        <v>0</v>
      </c>
      <c r="BL1041" s="19" t="s">
        <v>187</v>
      </c>
      <c r="BM1041" s="226" t="s">
        <v>1463</v>
      </c>
    </row>
    <row r="1042" s="2" customFormat="1">
      <c r="A1042" s="40"/>
      <c r="B1042" s="41"/>
      <c r="C1042" s="42"/>
      <c r="D1042" s="228" t="s">
        <v>189</v>
      </c>
      <c r="E1042" s="42"/>
      <c r="F1042" s="229" t="s">
        <v>1464</v>
      </c>
      <c r="G1042" s="42"/>
      <c r="H1042" s="42"/>
      <c r="I1042" s="230"/>
      <c r="J1042" s="42"/>
      <c r="K1042" s="42"/>
      <c r="L1042" s="46"/>
      <c r="M1042" s="231"/>
      <c r="N1042" s="232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189</v>
      </c>
      <c r="AU1042" s="19" t="s">
        <v>82</v>
      </c>
    </row>
    <row r="1043" s="14" customFormat="1">
      <c r="A1043" s="14"/>
      <c r="B1043" s="245"/>
      <c r="C1043" s="246"/>
      <c r="D1043" s="235" t="s">
        <v>191</v>
      </c>
      <c r="E1043" s="247" t="s">
        <v>19</v>
      </c>
      <c r="F1043" s="248" t="s">
        <v>1424</v>
      </c>
      <c r="G1043" s="246"/>
      <c r="H1043" s="247" t="s">
        <v>19</v>
      </c>
      <c r="I1043" s="249"/>
      <c r="J1043" s="246"/>
      <c r="K1043" s="246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191</v>
      </c>
      <c r="AU1043" s="254" t="s">
        <v>82</v>
      </c>
      <c r="AV1043" s="14" t="s">
        <v>80</v>
      </c>
      <c r="AW1043" s="14" t="s">
        <v>33</v>
      </c>
      <c r="AX1043" s="14" t="s">
        <v>72</v>
      </c>
      <c r="AY1043" s="254" t="s">
        <v>180</v>
      </c>
    </row>
    <row r="1044" s="14" customFormat="1">
      <c r="A1044" s="14"/>
      <c r="B1044" s="245"/>
      <c r="C1044" s="246"/>
      <c r="D1044" s="235" t="s">
        <v>191</v>
      </c>
      <c r="E1044" s="247" t="s">
        <v>19</v>
      </c>
      <c r="F1044" s="248" t="s">
        <v>1465</v>
      </c>
      <c r="G1044" s="246"/>
      <c r="H1044" s="247" t="s">
        <v>19</v>
      </c>
      <c r="I1044" s="249"/>
      <c r="J1044" s="246"/>
      <c r="K1044" s="246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191</v>
      </c>
      <c r="AU1044" s="254" t="s">
        <v>82</v>
      </c>
      <c r="AV1044" s="14" t="s">
        <v>80</v>
      </c>
      <c r="AW1044" s="14" t="s">
        <v>33</v>
      </c>
      <c r="AX1044" s="14" t="s">
        <v>72</v>
      </c>
      <c r="AY1044" s="254" t="s">
        <v>180</v>
      </c>
    </row>
    <row r="1045" s="13" customFormat="1">
      <c r="A1045" s="13"/>
      <c r="B1045" s="233"/>
      <c r="C1045" s="234"/>
      <c r="D1045" s="235" t="s">
        <v>191</v>
      </c>
      <c r="E1045" s="236" t="s">
        <v>19</v>
      </c>
      <c r="F1045" s="237" t="s">
        <v>100</v>
      </c>
      <c r="G1045" s="234"/>
      <c r="H1045" s="238">
        <v>3</v>
      </c>
      <c r="I1045" s="239"/>
      <c r="J1045" s="234"/>
      <c r="K1045" s="234"/>
      <c r="L1045" s="240"/>
      <c r="M1045" s="241"/>
      <c r="N1045" s="242"/>
      <c r="O1045" s="242"/>
      <c r="P1045" s="242"/>
      <c r="Q1045" s="242"/>
      <c r="R1045" s="242"/>
      <c r="S1045" s="242"/>
      <c r="T1045" s="24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4" t="s">
        <v>191</v>
      </c>
      <c r="AU1045" s="244" t="s">
        <v>82</v>
      </c>
      <c r="AV1045" s="13" t="s">
        <v>82</v>
      </c>
      <c r="AW1045" s="13" t="s">
        <v>33</v>
      </c>
      <c r="AX1045" s="13" t="s">
        <v>72</v>
      </c>
      <c r="AY1045" s="244" t="s">
        <v>180</v>
      </c>
    </row>
    <row r="1046" s="14" customFormat="1">
      <c r="A1046" s="14"/>
      <c r="B1046" s="245"/>
      <c r="C1046" s="246"/>
      <c r="D1046" s="235" t="s">
        <v>191</v>
      </c>
      <c r="E1046" s="247" t="s">
        <v>19</v>
      </c>
      <c r="F1046" s="248" t="s">
        <v>1466</v>
      </c>
      <c r="G1046" s="246"/>
      <c r="H1046" s="247" t="s">
        <v>19</v>
      </c>
      <c r="I1046" s="249"/>
      <c r="J1046" s="246"/>
      <c r="K1046" s="246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191</v>
      </c>
      <c r="AU1046" s="254" t="s">
        <v>82</v>
      </c>
      <c r="AV1046" s="14" t="s">
        <v>80</v>
      </c>
      <c r="AW1046" s="14" t="s">
        <v>33</v>
      </c>
      <c r="AX1046" s="14" t="s">
        <v>72</v>
      </c>
      <c r="AY1046" s="254" t="s">
        <v>180</v>
      </c>
    </row>
    <row r="1047" s="13" customFormat="1">
      <c r="A1047" s="13"/>
      <c r="B1047" s="233"/>
      <c r="C1047" s="234"/>
      <c r="D1047" s="235" t="s">
        <v>191</v>
      </c>
      <c r="E1047" s="236" t="s">
        <v>19</v>
      </c>
      <c r="F1047" s="237" t="s">
        <v>1467</v>
      </c>
      <c r="G1047" s="234"/>
      <c r="H1047" s="238">
        <v>3</v>
      </c>
      <c r="I1047" s="239"/>
      <c r="J1047" s="234"/>
      <c r="K1047" s="234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191</v>
      </c>
      <c r="AU1047" s="244" t="s">
        <v>82</v>
      </c>
      <c r="AV1047" s="13" t="s">
        <v>82</v>
      </c>
      <c r="AW1047" s="13" t="s">
        <v>33</v>
      </c>
      <c r="AX1047" s="13" t="s">
        <v>72</v>
      </c>
      <c r="AY1047" s="244" t="s">
        <v>180</v>
      </c>
    </row>
    <row r="1048" s="15" customFormat="1">
      <c r="A1048" s="15"/>
      <c r="B1048" s="255"/>
      <c r="C1048" s="256"/>
      <c r="D1048" s="235" t="s">
        <v>191</v>
      </c>
      <c r="E1048" s="257" t="s">
        <v>19</v>
      </c>
      <c r="F1048" s="258" t="s">
        <v>327</v>
      </c>
      <c r="G1048" s="256"/>
      <c r="H1048" s="259">
        <v>6</v>
      </c>
      <c r="I1048" s="260"/>
      <c r="J1048" s="256"/>
      <c r="K1048" s="256"/>
      <c r="L1048" s="261"/>
      <c r="M1048" s="262"/>
      <c r="N1048" s="263"/>
      <c r="O1048" s="263"/>
      <c r="P1048" s="263"/>
      <c r="Q1048" s="263"/>
      <c r="R1048" s="263"/>
      <c r="S1048" s="263"/>
      <c r="T1048" s="264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5" t="s">
        <v>191</v>
      </c>
      <c r="AU1048" s="265" t="s">
        <v>82</v>
      </c>
      <c r="AV1048" s="15" t="s">
        <v>187</v>
      </c>
      <c r="AW1048" s="15" t="s">
        <v>33</v>
      </c>
      <c r="AX1048" s="15" t="s">
        <v>80</v>
      </c>
      <c r="AY1048" s="265" t="s">
        <v>180</v>
      </c>
    </row>
    <row r="1049" s="2" customFormat="1" ht="21.75" customHeight="1">
      <c r="A1049" s="40"/>
      <c r="B1049" s="41"/>
      <c r="C1049" s="215" t="s">
        <v>1468</v>
      </c>
      <c r="D1049" s="215" t="s">
        <v>182</v>
      </c>
      <c r="E1049" s="216" t="s">
        <v>1469</v>
      </c>
      <c r="F1049" s="217" t="s">
        <v>1470</v>
      </c>
      <c r="G1049" s="218" t="s">
        <v>195</v>
      </c>
      <c r="H1049" s="219">
        <v>34</v>
      </c>
      <c r="I1049" s="220"/>
      <c r="J1049" s="221">
        <f>ROUND(I1049*H1049,2)</f>
        <v>0</v>
      </c>
      <c r="K1049" s="217" t="s">
        <v>186</v>
      </c>
      <c r="L1049" s="46"/>
      <c r="M1049" s="222" t="s">
        <v>19</v>
      </c>
      <c r="N1049" s="223" t="s">
        <v>43</v>
      </c>
      <c r="O1049" s="86"/>
      <c r="P1049" s="224">
        <f>O1049*H1049</f>
        <v>0</v>
      </c>
      <c r="Q1049" s="224">
        <v>0.063549999999999995</v>
      </c>
      <c r="R1049" s="224">
        <f>Q1049*H1049</f>
        <v>2.1606999999999998</v>
      </c>
      <c r="S1049" s="224">
        <v>0</v>
      </c>
      <c r="T1049" s="225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6" t="s">
        <v>187</v>
      </c>
      <c r="AT1049" s="226" t="s">
        <v>182</v>
      </c>
      <c r="AU1049" s="226" t="s">
        <v>82</v>
      </c>
      <c r="AY1049" s="19" t="s">
        <v>180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19" t="s">
        <v>80</v>
      </c>
      <c r="BK1049" s="227">
        <f>ROUND(I1049*H1049,2)</f>
        <v>0</v>
      </c>
      <c r="BL1049" s="19" t="s">
        <v>187</v>
      </c>
      <c r="BM1049" s="226" t="s">
        <v>1471</v>
      </c>
    </row>
    <row r="1050" s="2" customFormat="1">
      <c r="A1050" s="40"/>
      <c r="B1050" s="41"/>
      <c r="C1050" s="42"/>
      <c r="D1050" s="228" t="s">
        <v>189</v>
      </c>
      <c r="E1050" s="42"/>
      <c r="F1050" s="229" t="s">
        <v>1472</v>
      </c>
      <c r="G1050" s="42"/>
      <c r="H1050" s="42"/>
      <c r="I1050" s="230"/>
      <c r="J1050" s="42"/>
      <c r="K1050" s="42"/>
      <c r="L1050" s="46"/>
      <c r="M1050" s="231"/>
      <c r="N1050" s="232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189</v>
      </c>
      <c r="AU1050" s="19" t="s">
        <v>82</v>
      </c>
    </row>
    <row r="1051" s="14" customFormat="1">
      <c r="A1051" s="14"/>
      <c r="B1051" s="245"/>
      <c r="C1051" s="246"/>
      <c r="D1051" s="235" t="s">
        <v>191</v>
      </c>
      <c r="E1051" s="247" t="s">
        <v>19</v>
      </c>
      <c r="F1051" s="248" t="s">
        <v>1424</v>
      </c>
      <c r="G1051" s="246"/>
      <c r="H1051" s="247" t="s">
        <v>19</v>
      </c>
      <c r="I1051" s="249"/>
      <c r="J1051" s="246"/>
      <c r="K1051" s="246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191</v>
      </c>
      <c r="AU1051" s="254" t="s">
        <v>82</v>
      </c>
      <c r="AV1051" s="14" t="s">
        <v>80</v>
      </c>
      <c r="AW1051" s="14" t="s">
        <v>33</v>
      </c>
      <c r="AX1051" s="14" t="s">
        <v>72</v>
      </c>
      <c r="AY1051" s="254" t="s">
        <v>180</v>
      </c>
    </row>
    <row r="1052" s="14" customFormat="1">
      <c r="A1052" s="14"/>
      <c r="B1052" s="245"/>
      <c r="C1052" s="246"/>
      <c r="D1052" s="235" t="s">
        <v>191</v>
      </c>
      <c r="E1052" s="247" t="s">
        <v>19</v>
      </c>
      <c r="F1052" s="248" t="s">
        <v>1473</v>
      </c>
      <c r="G1052" s="246"/>
      <c r="H1052" s="247" t="s">
        <v>19</v>
      </c>
      <c r="I1052" s="249"/>
      <c r="J1052" s="246"/>
      <c r="K1052" s="246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191</v>
      </c>
      <c r="AU1052" s="254" t="s">
        <v>82</v>
      </c>
      <c r="AV1052" s="14" t="s">
        <v>80</v>
      </c>
      <c r="AW1052" s="14" t="s">
        <v>33</v>
      </c>
      <c r="AX1052" s="14" t="s">
        <v>72</v>
      </c>
      <c r="AY1052" s="254" t="s">
        <v>180</v>
      </c>
    </row>
    <row r="1053" s="13" customFormat="1">
      <c r="A1053" s="13"/>
      <c r="B1053" s="233"/>
      <c r="C1053" s="234"/>
      <c r="D1053" s="235" t="s">
        <v>191</v>
      </c>
      <c r="E1053" s="236" t="s">
        <v>19</v>
      </c>
      <c r="F1053" s="237" t="s">
        <v>1474</v>
      </c>
      <c r="G1053" s="234"/>
      <c r="H1053" s="238">
        <v>22</v>
      </c>
      <c r="I1053" s="239"/>
      <c r="J1053" s="234"/>
      <c r="K1053" s="234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191</v>
      </c>
      <c r="AU1053" s="244" t="s">
        <v>82</v>
      </c>
      <c r="AV1053" s="13" t="s">
        <v>82</v>
      </c>
      <c r="AW1053" s="13" t="s">
        <v>33</v>
      </c>
      <c r="AX1053" s="13" t="s">
        <v>72</v>
      </c>
      <c r="AY1053" s="244" t="s">
        <v>180</v>
      </c>
    </row>
    <row r="1054" s="14" customFormat="1">
      <c r="A1054" s="14"/>
      <c r="B1054" s="245"/>
      <c r="C1054" s="246"/>
      <c r="D1054" s="235" t="s">
        <v>191</v>
      </c>
      <c r="E1054" s="247" t="s">
        <v>19</v>
      </c>
      <c r="F1054" s="248" t="s">
        <v>1426</v>
      </c>
      <c r="G1054" s="246"/>
      <c r="H1054" s="247" t="s">
        <v>19</v>
      </c>
      <c r="I1054" s="249"/>
      <c r="J1054" s="246"/>
      <c r="K1054" s="246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191</v>
      </c>
      <c r="AU1054" s="254" t="s">
        <v>82</v>
      </c>
      <c r="AV1054" s="14" t="s">
        <v>80</v>
      </c>
      <c r="AW1054" s="14" t="s">
        <v>33</v>
      </c>
      <c r="AX1054" s="14" t="s">
        <v>72</v>
      </c>
      <c r="AY1054" s="254" t="s">
        <v>180</v>
      </c>
    </row>
    <row r="1055" s="14" customFormat="1">
      <c r="A1055" s="14"/>
      <c r="B1055" s="245"/>
      <c r="C1055" s="246"/>
      <c r="D1055" s="235" t="s">
        <v>191</v>
      </c>
      <c r="E1055" s="247" t="s">
        <v>19</v>
      </c>
      <c r="F1055" s="248" t="s">
        <v>1475</v>
      </c>
      <c r="G1055" s="246"/>
      <c r="H1055" s="247" t="s">
        <v>19</v>
      </c>
      <c r="I1055" s="249"/>
      <c r="J1055" s="246"/>
      <c r="K1055" s="246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191</v>
      </c>
      <c r="AU1055" s="254" t="s">
        <v>82</v>
      </c>
      <c r="AV1055" s="14" t="s">
        <v>80</v>
      </c>
      <c r="AW1055" s="14" t="s">
        <v>33</v>
      </c>
      <c r="AX1055" s="14" t="s">
        <v>72</v>
      </c>
      <c r="AY1055" s="254" t="s">
        <v>180</v>
      </c>
    </row>
    <row r="1056" s="13" customFormat="1">
      <c r="A1056" s="13"/>
      <c r="B1056" s="233"/>
      <c r="C1056" s="234"/>
      <c r="D1056" s="235" t="s">
        <v>191</v>
      </c>
      <c r="E1056" s="236" t="s">
        <v>19</v>
      </c>
      <c r="F1056" s="237" t="s">
        <v>1476</v>
      </c>
      <c r="G1056" s="234"/>
      <c r="H1056" s="238">
        <v>12</v>
      </c>
      <c r="I1056" s="239"/>
      <c r="J1056" s="234"/>
      <c r="K1056" s="234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191</v>
      </c>
      <c r="AU1056" s="244" t="s">
        <v>82</v>
      </c>
      <c r="AV1056" s="13" t="s">
        <v>82</v>
      </c>
      <c r="AW1056" s="13" t="s">
        <v>33</v>
      </c>
      <c r="AX1056" s="13" t="s">
        <v>72</v>
      </c>
      <c r="AY1056" s="244" t="s">
        <v>180</v>
      </c>
    </row>
    <row r="1057" s="15" customFormat="1">
      <c r="A1057" s="15"/>
      <c r="B1057" s="255"/>
      <c r="C1057" s="256"/>
      <c r="D1057" s="235" t="s">
        <v>191</v>
      </c>
      <c r="E1057" s="257" t="s">
        <v>19</v>
      </c>
      <c r="F1057" s="258" t="s">
        <v>327</v>
      </c>
      <c r="G1057" s="256"/>
      <c r="H1057" s="259">
        <v>34</v>
      </c>
      <c r="I1057" s="260"/>
      <c r="J1057" s="256"/>
      <c r="K1057" s="256"/>
      <c r="L1057" s="261"/>
      <c r="M1057" s="262"/>
      <c r="N1057" s="263"/>
      <c r="O1057" s="263"/>
      <c r="P1057" s="263"/>
      <c r="Q1057" s="263"/>
      <c r="R1057" s="263"/>
      <c r="S1057" s="263"/>
      <c r="T1057" s="264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5" t="s">
        <v>191</v>
      </c>
      <c r="AU1057" s="265" t="s">
        <v>82</v>
      </c>
      <c r="AV1057" s="15" t="s">
        <v>187</v>
      </c>
      <c r="AW1057" s="15" t="s">
        <v>33</v>
      </c>
      <c r="AX1057" s="15" t="s">
        <v>80</v>
      </c>
      <c r="AY1057" s="265" t="s">
        <v>180</v>
      </c>
    </row>
    <row r="1058" s="2" customFormat="1" ht="21.75" customHeight="1">
      <c r="A1058" s="40"/>
      <c r="B1058" s="41"/>
      <c r="C1058" s="215" t="s">
        <v>1477</v>
      </c>
      <c r="D1058" s="215" t="s">
        <v>182</v>
      </c>
      <c r="E1058" s="216" t="s">
        <v>1478</v>
      </c>
      <c r="F1058" s="217" t="s">
        <v>1479</v>
      </c>
      <c r="G1058" s="218" t="s">
        <v>195</v>
      </c>
      <c r="H1058" s="219">
        <v>21</v>
      </c>
      <c r="I1058" s="220"/>
      <c r="J1058" s="221">
        <f>ROUND(I1058*H1058,2)</f>
        <v>0</v>
      </c>
      <c r="K1058" s="217" t="s">
        <v>186</v>
      </c>
      <c r="L1058" s="46"/>
      <c r="M1058" s="222" t="s">
        <v>19</v>
      </c>
      <c r="N1058" s="223" t="s">
        <v>43</v>
      </c>
      <c r="O1058" s="86"/>
      <c r="P1058" s="224">
        <f>O1058*H1058</f>
        <v>0</v>
      </c>
      <c r="Q1058" s="224">
        <v>0.081850000000000006</v>
      </c>
      <c r="R1058" s="224">
        <f>Q1058*H1058</f>
        <v>1.7188500000000002</v>
      </c>
      <c r="S1058" s="224">
        <v>0</v>
      </c>
      <c r="T1058" s="225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6" t="s">
        <v>187</v>
      </c>
      <c r="AT1058" s="226" t="s">
        <v>182</v>
      </c>
      <c r="AU1058" s="226" t="s">
        <v>82</v>
      </c>
      <c r="AY1058" s="19" t="s">
        <v>180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19" t="s">
        <v>80</v>
      </c>
      <c r="BK1058" s="227">
        <f>ROUND(I1058*H1058,2)</f>
        <v>0</v>
      </c>
      <c r="BL1058" s="19" t="s">
        <v>187</v>
      </c>
      <c r="BM1058" s="226" t="s">
        <v>1480</v>
      </c>
    </row>
    <row r="1059" s="2" customFormat="1">
      <c r="A1059" s="40"/>
      <c r="B1059" s="41"/>
      <c r="C1059" s="42"/>
      <c r="D1059" s="228" t="s">
        <v>189</v>
      </c>
      <c r="E1059" s="42"/>
      <c r="F1059" s="229" t="s">
        <v>1481</v>
      </c>
      <c r="G1059" s="42"/>
      <c r="H1059" s="42"/>
      <c r="I1059" s="230"/>
      <c r="J1059" s="42"/>
      <c r="K1059" s="42"/>
      <c r="L1059" s="46"/>
      <c r="M1059" s="231"/>
      <c r="N1059" s="232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189</v>
      </c>
      <c r="AU1059" s="19" t="s">
        <v>82</v>
      </c>
    </row>
    <row r="1060" s="14" customFormat="1">
      <c r="A1060" s="14"/>
      <c r="B1060" s="245"/>
      <c r="C1060" s="246"/>
      <c r="D1060" s="235" t="s">
        <v>191</v>
      </c>
      <c r="E1060" s="247" t="s">
        <v>19</v>
      </c>
      <c r="F1060" s="248" t="s">
        <v>1424</v>
      </c>
      <c r="G1060" s="246"/>
      <c r="H1060" s="247" t="s">
        <v>19</v>
      </c>
      <c r="I1060" s="249"/>
      <c r="J1060" s="246"/>
      <c r="K1060" s="246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191</v>
      </c>
      <c r="AU1060" s="254" t="s">
        <v>82</v>
      </c>
      <c r="AV1060" s="14" t="s">
        <v>80</v>
      </c>
      <c r="AW1060" s="14" t="s">
        <v>33</v>
      </c>
      <c r="AX1060" s="14" t="s">
        <v>72</v>
      </c>
      <c r="AY1060" s="254" t="s">
        <v>180</v>
      </c>
    </row>
    <row r="1061" s="14" customFormat="1">
      <c r="A1061" s="14"/>
      <c r="B1061" s="245"/>
      <c r="C1061" s="246"/>
      <c r="D1061" s="235" t="s">
        <v>191</v>
      </c>
      <c r="E1061" s="247" t="s">
        <v>19</v>
      </c>
      <c r="F1061" s="248" t="s">
        <v>1482</v>
      </c>
      <c r="G1061" s="246"/>
      <c r="H1061" s="247" t="s">
        <v>19</v>
      </c>
      <c r="I1061" s="249"/>
      <c r="J1061" s="246"/>
      <c r="K1061" s="246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191</v>
      </c>
      <c r="AU1061" s="254" t="s">
        <v>82</v>
      </c>
      <c r="AV1061" s="14" t="s">
        <v>80</v>
      </c>
      <c r="AW1061" s="14" t="s">
        <v>33</v>
      </c>
      <c r="AX1061" s="14" t="s">
        <v>72</v>
      </c>
      <c r="AY1061" s="254" t="s">
        <v>180</v>
      </c>
    </row>
    <row r="1062" s="13" customFormat="1">
      <c r="A1062" s="13"/>
      <c r="B1062" s="233"/>
      <c r="C1062" s="234"/>
      <c r="D1062" s="235" t="s">
        <v>191</v>
      </c>
      <c r="E1062" s="236" t="s">
        <v>19</v>
      </c>
      <c r="F1062" s="237" t="s">
        <v>1483</v>
      </c>
      <c r="G1062" s="234"/>
      <c r="H1062" s="238">
        <v>15</v>
      </c>
      <c r="I1062" s="239"/>
      <c r="J1062" s="234"/>
      <c r="K1062" s="234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191</v>
      </c>
      <c r="AU1062" s="244" t="s">
        <v>82</v>
      </c>
      <c r="AV1062" s="13" t="s">
        <v>82</v>
      </c>
      <c r="AW1062" s="13" t="s">
        <v>33</v>
      </c>
      <c r="AX1062" s="13" t="s">
        <v>72</v>
      </c>
      <c r="AY1062" s="244" t="s">
        <v>180</v>
      </c>
    </row>
    <row r="1063" s="14" customFormat="1">
      <c r="A1063" s="14"/>
      <c r="B1063" s="245"/>
      <c r="C1063" s="246"/>
      <c r="D1063" s="235" t="s">
        <v>191</v>
      </c>
      <c r="E1063" s="247" t="s">
        <v>19</v>
      </c>
      <c r="F1063" s="248" t="s">
        <v>1484</v>
      </c>
      <c r="G1063" s="246"/>
      <c r="H1063" s="247" t="s">
        <v>19</v>
      </c>
      <c r="I1063" s="249"/>
      <c r="J1063" s="246"/>
      <c r="K1063" s="246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191</v>
      </c>
      <c r="AU1063" s="254" t="s">
        <v>82</v>
      </c>
      <c r="AV1063" s="14" t="s">
        <v>80</v>
      </c>
      <c r="AW1063" s="14" t="s">
        <v>33</v>
      </c>
      <c r="AX1063" s="14" t="s">
        <v>72</v>
      </c>
      <c r="AY1063" s="254" t="s">
        <v>180</v>
      </c>
    </row>
    <row r="1064" s="13" customFormat="1">
      <c r="A1064" s="13"/>
      <c r="B1064" s="233"/>
      <c r="C1064" s="234"/>
      <c r="D1064" s="235" t="s">
        <v>191</v>
      </c>
      <c r="E1064" s="236" t="s">
        <v>19</v>
      </c>
      <c r="F1064" s="237" t="s">
        <v>1485</v>
      </c>
      <c r="G1064" s="234"/>
      <c r="H1064" s="238">
        <v>6</v>
      </c>
      <c r="I1064" s="239"/>
      <c r="J1064" s="234"/>
      <c r="K1064" s="234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191</v>
      </c>
      <c r="AU1064" s="244" t="s">
        <v>82</v>
      </c>
      <c r="AV1064" s="13" t="s">
        <v>82</v>
      </c>
      <c r="AW1064" s="13" t="s">
        <v>33</v>
      </c>
      <c r="AX1064" s="13" t="s">
        <v>72</v>
      </c>
      <c r="AY1064" s="244" t="s">
        <v>180</v>
      </c>
    </row>
    <row r="1065" s="15" customFormat="1">
      <c r="A1065" s="15"/>
      <c r="B1065" s="255"/>
      <c r="C1065" s="256"/>
      <c r="D1065" s="235" t="s">
        <v>191</v>
      </c>
      <c r="E1065" s="257" t="s">
        <v>19</v>
      </c>
      <c r="F1065" s="258" t="s">
        <v>327</v>
      </c>
      <c r="G1065" s="256"/>
      <c r="H1065" s="259">
        <v>21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5" t="s">
        <v>191</v>
      </c>
      <c r="AU1065" s="265" t="s">
        <v>82</v>
      </c>
      <c r="AV1065" s="15" t="s">
        <v>187</v>
      </c>
      <c r="AW1065" s="15" t="s">
        <v>33</v>
      </c>
      <c r="AX1065" s="15" t="s">
        <v>80</v>
      </c>
      <c r="AY1065" s="265" t="s">
        <v>180</v>
      </c>
    </row>
    <row r="1066" s="2" customFormat="1" ht="21.75" customHeight="1">
      <c r="A1066" s="40"/>
      <c r="B1066" s="41"/>
      <c r="C1066" s="215" t="s">
        <v>1486</v>
      </c>
      <c r="D1066" s="215" t="s">
        <v>182</v>
      </c>
      <c r="E1066" s="216" t="s">
        <v>1487</v>
      </c>
      <c r="F1066" s="217" t="s">
        <v>1488</v>
      </c>
      <c r="G1066" s="218" t="s">
        <v>195</v>
      </c>
      <c r="H1066" s="219">
        <v>3</v>
      </c>
      <c r="I1066" s="220"/>
      <c r="J1066" s="221">
        <f>ROUND(I1066*H1066,2)</f>
        <v>0</v>
      </c>
      <c r="K1066" s="217" t="s">
        <v>186</v>
      </c>
      <c r="L1066" s="46"/>
      <c r="M1066" s="222" t="s">
        <v>19</v>
      </c>
      <c r="N1066" s="223" t="s">
        <v>43</v>
      </c>
      <c r="O1066" s="86"/>
      <c r="P1066" s="224">
        <f>O1066*H1066</f>
        <v>0</v>
      </c>
      <c r="Q1066" s="224">
        <v>0.091050000000000006</v>
      </c>
      <c r="R1066" s="224">
        <f>Q1066*H1066</f>
        <v>0.27315</v>
      </c>
      <c r="S1066" s="224">
        <v>0</v>
      </c>
      <c r="T1066" s="225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6" t="s">
        <v>187</v>
      </c>
      <c r="AT1066" s="226" t="s">
        <v>182</v>
      </c>
      <c r="AU1066" s="226" t="s">
        <v>82</v>
      </c>
      <c r="AY1066" s="19" t="s">
        <v>180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9" t="s">
        <v>80</v>
      </c>
      <c r="BK1066" s="227">
        <f>ROUND(I1066*H1066,2)</f>
        <v>0</v>
      </c>
      <c r="BL1066" s="19" t="s">
        <v>187</v>
      </c>
      <c r="BM1066" s="226" t="s">
        <v>1489</v>
      </c>
    </row>
    <row r="1067" s="2" customFormat="1">
      <c r="A1067" s="40"/>
      <c r="B1067" s="41"/>
      <c r="C1067" s="42"/>
      <c r="D1067" s="228" t="s">
        <v>189</v>
      </c>
      <c r="E1067" s="42"/>
      <c r="F1067" s="229" t="s">
        <v>1490</v>
      </c>
      <c r="G1067" s="42"/>
      <c r="H1067" s="42"/>
      <c r="I1067" s="230"/>
      <c r="J1067" s="42"/>
      <c r="K1067" s="42"/>
      <c r="L1067" s="46"/>
      <c r="M1067" s="231"/>
      <c r="N1067" s="232"/>
      <c r="O1067" s="86"/>
      <c r="P1067" s="86"/>
      <c r="Q1067" s="86"/>
      <c r="R1067" s="86"/>
      <c r="S1067" s="86"/>
      <c r="T1067" s="87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189</v>
      </c>
      <c r="AU1067" s="19" t="s">
        <v>82</v>
      </c>
    </row>
    <row r="1068" s="14" customFormat="1">
      <c r="A1068" s="14"/>
      <c r="B1068" s="245"/>
      <c r="C1068" s="246"/>
      <c r="D1068" s="235" t="s">
        <v>191</v>
      </c>
      <c r="E1068" s="247" t="s">
        <v>19</v>
      </c>
      <c r="F1068" s="248" t="s">
        <v>1424</v>
      </c>
      <c r="G1068" s="246"/>
      <c r="H1068" s="247" t="s">
        <v>19</v>
      </c>
      <c r="I1068" s="249"/>
      <c r="J1068" s="246"/>
      <c r="K1068" s="246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191</v>
      </c>
      <c r="AU1068" s="254" t="s">
        <v>82</v>
      </c>
      <c r="AV1068" s="14" t="s">
        <v>80</v>
      </c>
      <c r="AW1068" s="14" t="s">
        <v>33</v>
      </c>
      <c r="AX1068" s="14" t="s">
        <v>72</v>
      </c>
      <c r="AY1068" s="254" t="s">
        <v>180</v>
      </c>
    </row>
    <row r="1069" s="14" customFormat="1">
      <c r="A1069" s="14"/>
      <c r="B1069" s="245"/>
      <c r="C1069" s="246"/>
      <c r="D1069" s="235" t="s">
        <v>191</v>
      </c>
      <c r="E1069" s="247" t="s">
        <v>19</v>
      </c>
      <c r="F1069" s="248" t="s">
        <v>1491</v>
      </c>
      <c r="G1069" s="246"/>
      <c r="H1069" s="247" t="s">
        <v>19</v>
      </c>
      <c r="I1069" s="249"/>
      <c r="J1069" s="246"/>
      <c r="K1069" s="246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191</v>
      </c>
      <c r="AU1069" s="254" t="s">
        <v>82</v>
      </c>
      <c r="AV1069" s="14" t="s">
        <v>80</v>
      </c>
      <c r="AW1069" s="14" t="s">
        <v>33</v>
      </c>
      <c r="AX1069" s="14" t="s">
        <v>72</v>
      </c>
      <c r="AY1069" s="254" t="s">
        <v>180</v>
      </c>
    </row>
    <row r="1070" s="13" customFormat="1">
      <c r="A1070" s="13"/>
      <c r="B1070" s="233"/>
      <c r="C1070" s="234"/>
      <c r="D1070" s="235" t="s">
        <v>191</v>
      </c>
      <c r="E1070" s="236" t="s">
        <v>19</v>
      </c>
      <c r="F1070" s="237" t="s">
        <v>100</v>
      </c>
      <c r="G1070" s="234"/>
      <c r="H1070" s="238">
        <v>3</v>
      </c>
      <c r="I1070" s="239"/>
      <c r="J1070" s="234"/>
      <c r="K1070" s="234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191</v>
      </c>
      <c r="AU1070" s="244" t="s">
        <v>82</v>
      </c>
      <c r="AV1070" s="13" t="s">
        <v>82</v>
      </c>
      <c r="AW1070" s="13" t="s">
        <v>33</v>
      </c>
      <c r="AX1070" s="13" t="s">
        <v>80</v>
      </c>
      <c r="AY1070" s="244" t="s">
        <v>180</v>
      </c>
    </row>
    <row r="1071" s="2" customFormat="1" ht="21.75" customHeight="1">
      <c r="A1071" s="40"/>
      <c r="B1071" s="41"/>
      <c r="C1071" s="215" t="s">
        <v>1492</v>
      </c>
      <c r="D1071" s="215" t="s">
        <v>182</v>
      </c>
      <c r="E1071" s="216" t="s">
        <v>1493</v>
      </c>
      <c r="F1071" s="217" t="s">
        <v>1494</v>
      </c>
      <c r="G1071" s="218" t="s">
        <v>195</v>
      </c>
      <c r="H1071" s="219">
        <v>3</v>
      </c>
      <c r="I1071" s="220"/>
      <c r="J1071" s="221">
        <f>ROUND(I1071*H1071,2)</f>
        <v>0</v>
      </c>
      <c r="K1071" s="217" t="s">
        <v>186</v>
      </c>
      <c r="L1071" s="46"/>
      <c r="M1071" s="222" t="s">
        <v>19</v>
      </c>
      <c r="N1071" s="223" t="s">
        <v>43</v>
      </c>
      <c r="O1071" s="86"/>
      <c r="P1071" s="224">
        <f>O1071*H1071</f>
        <v>0</v>
      </c>
      <c r="Q1071" s="224">
        <v>0.10005</v>
      </c>
      <c r="R1071" s="224">
        <f>Q1071*H1071</f>
        <v>0.30015000000000003</v>
      </c>
      <c r="S1071" s="224">
        <v>0</v>
      </c>
      <c r="T1071" s="225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6" t="s">
        <v>187</v>
      </c>
      <c r="AT1071" s="226" t="s">
        <v>182</v>
      </c>
      <c r="AU1071" s="226" t="s">
        <v>82</v>
      </c>
      <c r="AY1071" s="19" t="s">
        <v>180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19" t="s">
        <v>80</v>
      </c>
      <c r="BK1071" s="227">
        <f>ROUND(I1071*H1071,2)</f>
        <v>0</v>
      </c>
      <c r="BL1071" s="19" t="s">
        <v>187</v>
      </c>
      <c r="BM1071" s="226" t="s">
        <v>1495</v>
      </c>
    </row>
    <row r="1072" s="2" customFormat="1">
      <c r="A1072" s="40"/>
      <c r="B1072" s="41"/>
      <c r="C1072" s="42"/>
      <c r="D1072" s="228" t="s">
        <v>189</v>
      </c>
      <c r="E1072" s="42"/>
      <c r="F1072" s="229" t="s">
        <v>1496</v>
      </c>
      <c r="G1072" s="42"/>
      <c r="H1072" s="42"/>
      <c r="I1072" s="230"/>
      <c r="J1072" s="42"/>
      <c r="K1072" s="42"/>
      <c r="L1072" s="46"/>
      <c r="M1072" s="231"/>
      <c r="N1072" s="232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189</v>
      </c>
      <c r="AU1072" s="19" t="s">
        <v>82</v>
      </c>
    </row>
    <row r="1073" s="14" customFormat="1">
      <c r="A1073" s="14"/>
      <c r="B1073" s="245"/>
      <c r="C1073" s="246"/>
      <c r="D1073" s="235" t="s">
        <v>191</v>
      </c>
      <c r="E1073" s="247" t="s">
        <v>19</v>
      </c>
      <c r="F1073" s="248" t="s">
        <v>1497</v>
      </c>
      <c r="G1073" s="246"/>
      <c r="H1073" s="247" t="s">
        <v>19</v>
      </c>
      <c r="I1073" s="249"/>
      <c r="J1073" s="246"/>
      <c r="K1073" s="246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191</v>
      </c>
      <c r="AU1073" s="254" t="s">
        <v>82</v>
      </c>
      <c r="AV1073" s="14" t="s">
        <v>80</v>
      </c>
      <c r="AW1073" s="14" t="s">
        <v>33</v>
      </c>
      <c r="AX1073" s="14" t="s">
        <v>72</v>
      </c>
      <c r="AY1073" s="254" t="s">
        <v>180</v>
      </c>
    </row>
    <row r="1074" s="13" customFormat="1">
      <c r="A1074" s="13"/>
      <c r="B1074" s="233"/>
      <c r="C1074" s="234"/>
      <c r="D1074" s="235" t="s">
        <v>191</v>
      </c>
      <c r="E1074" s="236" t="s">
        <v>19</v>
      </c>
      <c r="F1074" s="237" t="s">
        <v>100</v>
      </c>
      <c r="G1074" s="234"/>
      <c r="H1074" s="238">
        <v>3</v>
      </c>
      <c r="I1074" s="239"/>
      <c r="J1074" s="234"/>
      <c r="K1074" s="234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191</v>
      </c>
      <c r="AU1074" s="244" t="s">
        <v>82</v>
      </c>
      <c r="AV1074" s="13" t="s">
        <v>82</v>
      </c>
      <c r="AW1074" s="13" t="s">
        <v>33</v>
      </c>
      <c r="AX1074" s="13" t="s">
        <v>80</v>
      </c>
      <c r="AY1074" s="244" t="s">
        <v>180</v>
      </c>
    </row>
    <row r="1075" s="2" customFormat="1" ht="16.5" customHeight="1">
      <c r="A1075" s="40"/>
      <c r="B1075" s="41"/>
      <c r="C1075" s="215" t="s">
        <v>1498</v>
      </c>
      <c r="D1075" s="215" t="s">
        <v>182</v>
      </c>
      <c r="E1075" s="216" t="s">
        <v>1499</v>
      </c>
      <c r="F1075" s="217" t="s">
        <v>1500</v>
      </c>
      <c r="G1075" s="218" t="s">
        <v>240</v>
      </c>
      <c r="H1075" s="219">
        <v>5.8700000000000001</v>
      </c>
      <c r="I1075" s="220"/>
      <c r="J1075" s="221">
        <f>ROUND(I1075*H1075,2)</f>
        <v>0</v>
      </c>
      <c r="K1075" s="217" t="s">
        <v>186</v>
      </c>
      <c r="L1075" s="46"/>
      <c r="M1075" s="222" t="s">
        <v>19</v>
      </c>
      <c r="N1075" s="223" t="s">
        <v>43</v>
      </c>
      <c r="O1075" s="86"/>
      <c r="P1075" s="224">
        <f>O1075*H1075</f>
        <v>0</v>
      </c>
      <c r="Q1075" s="224">
        <v>2.5018799999999999</v>
      </c>
      <c r="R1075" s="224">
        <f>Q1075*H1075</f>
        <v>14.6860356</v>
      </c>
      <c r="S1075" s="224">
        <v>0</v>
      </c>
      <c r="T1075" s="225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6" t="s">
        <v>187</v>
      </c>
      <c r="AT1075" s="226" t="s">
        <v>182</v>
      </c>
      <c r="AU1075" s="226" t="s">
        <v>82</v>
      </c>
      <c r="AY1075" s="19" t="s">
        <v>180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19" t="s">
        <v>80</v>
      </c>
      <c r="BK1075" s="227">
        <f>ROUND(I1075*H1075,2)</f>
        <v>0</v>
      </c>
      <c r="BL1075" s="19" t="s">
        <v>187</v>
      </c>
      <c r="BM1075" s="226" t="s">
        <v>1501</v>
      </c>
    </row>
    <row r="1076" s="2" customFormat="1">
      <c r="A1076" s="40"/>
      <c r="B1076" s="41"/>
      <c r="C1076" s="42"/>
      <c r="D1076" s="228" t="s">
        <v>189</v>
      </c>
      <c r="E1076" s="42"/>
      <c r="F1076" s="229" t="s">
        <v>1502</v>
      </c>
      <c r="G1076" s="42"/>
      <c r="H1076" s="42"/>
      <c r="I1076" s="230"/>
      <c r="J1076" s="42"/>
      <c r="K1076" s="42"/>
      <c r="L1076" s="46"/>
      <c r="M1076" s="231"/>
      <c r="N1076" s="232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189</v>
      </c>
      <c r="AU1076" s="19" t="s">
        <v>82</v>
      </c>
    </row>
    <row r="1077" s="14" customFormat="1">
      <c r="A1077" s="14"/>
      <c r="B1077" s="245"/>
      <c r="C1077" s="246"/>
      <c r="D1077" s="235" t="s">
        <v>191</v>
      </c>
      <c r="E1077" s="247" t="s">
        <v>19</v>
      </c>
      <c r="F1077" s="248" t="s">
        <v>1503</v>
      </c>
      <c r="G1077" s="246"/>
      <c r="H1077" s="247" t="s">
        <v>19</v>
      </c>
      <c r="I1077" s="249"/>
      <c r="J1077" s="246"/>
      <c r="K1077" s="246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191</v>
      </c>
      <c r="AU1077" s="254" t="s">
        <v>82</v>
      </c>
      <c r="AV1077" s="14" t="s">
        <v>80</v>
      </c>
      <c r="AW1077" s="14" t="s">
        <v>33</v>
      </c>
      <c r="AX1077" s="14" t="s">
        <v>72</v>
      </c>
      <c r="AY1077" s="254" t="s">
        <v>180</v>
      </c>
    </row>
    <row r="1078" s="13" customFormat="1">
      <c r="A1078" s="13"/>
      <c r="B1078" s="233"/>
      <c r="C1078" s="234"/>
      <c r="D1078" s="235" t="s">
        <v>191</v>
      </c>
      <c r="E1078" s="236" t="s">
        <v>19</v>
      </c>
      <c r="F1078" s="237" t="s">
        <v>1504</v>
      </c>
      <c r="G1078" s="234"/>
      <c r="H1078" s="238">
        <v>1.907</v>
      </c>
      <c r="I1078" s="239"/>
      <c r="J1078" s="234"/>
      <c r="K1078" s="234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191</v>
      </c>
      <c r="AU1078" s="244" t="s">
        <v>82</v>
      </c>
      <c r="AV1078" s="13" t="s">
        <v>82</v>
      </c>
      <c r="AW1078" s="13" t="s">
        <v>33</v>
      </c>
      <c r="AX1078" s="13" t="s">
        <v>72</v>
      </c>
      <c r="AY1078" s="244" t="s">
        <v>180</v>
      </c>
    </row>
    <row r="1079" s="13" customFormat="1">
      <c r="A1079" s="13"/>
      <c r="B1079" s="233"/>
      <c r="C1079" s="234"/>
      <c r="D1079" s="235" t="s">
        <v>191</v>
      </c>
      <c r="E1079" s="236" t="s">
        <v>19</v>
      </c>
      <c r="F1079" s="237" t="s">
        <v>1505</v>
      </c>
      <c r="G1079" s="234"/>
      <c r="H1079" s="238">
        <v>0.78500000000000003</v>
      </c>
      <c r="I1079" s="239"/>
      <c r="J1079" s="234"/>
      <c r="K1079" s="234"/>
      <c r="L1079" s="240"/>
      <c r="M1079" s="241"/>
      <c r="N1079" s="242"/>
      <c r="O1079" s="242"/>
      <c r="P1079" s="242"/>
      <c r="Q1079" s="242"/>
      <c r="R1079" s="242"/>
      <c r="S1079" s="242"/>
      <c r="T1079" s="24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4" t="s">
        <v>191</v>
      </c>
      <c r="AU1079" s="244" t="s">
        <v>82</v>
      </c>
      <c r="AV1079" s="13" t="s">
        <v>82</v>
      </c>
      <c r="AW1079" s="13" t="s">
        <v>33</v>
      </c>
      <c r="AX1079" s="13" t="s">
        <v>72</v>
      </c>
      <c r="AY1079" s="244" t="s">
        <v>180</v>
      </c>
    </row>
    <row r="1080" s="16" customFormat="1">
      <c r="A1080" s="16"/>
      <c r="B1080" s="266"/>
      <c r="C1080" s="267"/>
      <c r="D1080" s="235" t="s">
        <v>191</v>
      </c>
      <c r="E1080" s="268" t="s">
        <v>19</v>
      </c>
      <c r="F1080" s="269" t="s">
        <v>436</v>
      </c>
      <c r="G1080" s="267"/>
      <c r="H1080" s="270">
        <v>2.6920000000000002</v>
      </c>
      <c r="I1080" s="271"/>
      <c r="J1080" s="267"/>
      <c r="K1080" s="267"/>
      <c r="L1080" s="272"/>
      <c r="M1080" s="273"/>
      <c r="N1080" s="274"/>
      <c r="O1080" s="274"/>
      <c r="P1080" s="274"/>
      <c r="Q1080" s="274"/>
      <c r="R1080" s="274"/>
      <c r="S1080" s="274"/>
      <c r="T1080" s="275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T1080" s="276" t="s">
        <v>191</v>
      </c>
      <c r="AU1080" s="276" t="s">
        <v>82</v>
      </c>
      <c r="AV1080" s="16" t="s">
        <v>100</v>
      </c>
      <c r="AW1080" s="16" t="s">
        <v>33</v>
      </c>
      <c r="AX1080" s="16" t="s">
        <v>72</v>
      </c>
      <c r="AY1080" s="276" t="s">
        <v>180</v>
      </c>
    </row>
    <row r="1081" s="14" customFormat="1">
      <c r="A1081" s="14"/>
      <c r="B1081" s="245"/>
      <c r="C1081" s="246"/>
      <c r="D1081" s="235" t="s">
        <v>191</v>
      </c>
      <c r="E1081" s="247" t="s">
        <v>19</v>
      </c>
      <c r="F1081" s="248" t="s">
        <v>1506</v>
      </c>
      <c r="G1081" s="246"/>
      <c r="H1081" s="247" t="s">
        <v>19</v>
      </c>
      <c r="I1081" s="249"/>
      <c r="J1081" s="246"/>
      <c r="K1081" s="246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191</v>
      </c>
      <c r="AU1081" s="254" t="s">
        <v>82</v>
      </c>
      <c r="AV1081" s="14" t="s">
        <v>80</v>
      </c>
      <c r="AW1081" s="14" t="s">
        <v>33</v>
      </c>
      <c r="AX1081" s="14" t="s">
        <v>72</v>
      </c>
      <c r="AY1081" s="254" t="s">
        <v>180</v>
      </c>
    </row>
    <row r="1082" s="13" customFormat="1">
      <c r="A1082" s="13"/>
      <c r="B1082" s="233"/>
      <c r="C1082" s="234"/>
      <c r="D1082" s="235" t="s">
        <v>191</v>
      </c>
      <c r="E1082" s="236" t="s">
        <v>19</v>
      </c>
      <c r="F1082" s="237" t="s">
        <v>1507</v>
      </c>
      <c r="G1082" s="234"/>
      <c r="H1082" s="238">
        <v>3.1779999999999999</v>
      </c>
      <c r="I1082" s="239"/>
      <c r="J1082" s="234"/>
      <c r="K1082" s="234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191</v>
      </c>
      <c r="AU1082" s="244" t="s">
        <v>82</v>
      </c>
      <c r="AV1082" s="13" t="s">
        <v>82</v>
      </c>
      <c r="AW1082" s="13" t="s">
        <v>33</v>
      </c>
      <c r="AX1082" s="13" t="s">
        <v>72</v>
      </c>
      <c r="AY1082" s="244" t="s">
        <v>180</v>
      </c>
    </row>
    <row r="1083" s="16" customFormat="1">
      <c r="A1083" s="16"/>
      <c r="B1083" s="266"/>
      <c r="C1083" s="267"/>
      <c r="D1083" s="235" t="s">
        <v>191</v>
      </c>
      <c r="E1083" s="268" t="s">
        <v>19</v>
      </c>
      <c r="F1083" s="269" t="s">
        <v>436</v>
      </c>
      <c r="G1083" s="267"/>
      <c r="H1083" s="270">
        <v>3.1779999999999999</v>
      </c>
      <c r="I1083" s="271"/>
      <c r="J1083" s="267"/>
      <c r="K1083" s="267"/>
      <c r="L1083" s="272"/>
      <c r="M1083" s="273"/>
      <c r="N1083" s="274"/>
      <c r="O1083" s="274"/>
      <c r="P1083" s="274"/>
      <c r="Q1083" s="274"/>
      <c r="R1083" s="274"/>
      <c r="S1083" s="274"/>
      <c r="T1083" s="275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T1083" s="276" t="s">
        <v>191</v>
      </c>
      <c r="AU1083" s="276" t="s">
        <v>82</v>
      </c>
      <c r="AV1083" s="16" t="s">
        <v>100</v>
      </c>
      <c r="AW1083" s="16" t="s">
        <v>33</v>
      </c>
      <c r="AX1083" s="16" t="s">
        <v>72</v>
      </c>
      <c r="AY1083" s="276" t="s">
        <v>180</v>
      </c>
    </row>
    <row r="1084" s="15" customFormat="1">
      <c r="A1084" s="15"/>
      <c r="B1084" s="255"/>
      <c r="C1084" s="256"/>
      <c r="D1084" s="235" t="s">
        <v>191</v>
      </c>
      <c r="E1084" s="257" t="s">
        <v>19</v>
      </c>
      <c r="F1084" s="258" t="s">
        <v>327</v>
      </c>
      <c r="G1084" s="256"/>
      <c r="H1084" s="259">
        <v>5.8700000000000001</v>
      </c>
      <c r="I1084" s="260"/>
      <c r="J1084" s="256"/>
      <c r="K1084" s="256"/>
      <c r="L1084" s="261"/>
      <c r="M1084" s="262"/>
      <c r="N1084" s="263"/>
      <c r="O1084" s="263"/>
      <c r="P1084" s="263"/>
      <c r="Q1084" s="263"/>
      <c r="R1084" s="263"/>
      <c r="S1084" s="263"/>
      <c r="T1084" s="264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5" t="s">
        <v>191</v>
      </c>
      <c r="AU1084" s="265" t="s">
        <v>82</v>
      </c>
      <c r="AV1084" s="15" t="s">
        <v>187</v>
      </c>
      <c r="AW1084" s="15" t="s">
        <v>33</v>
      </c>
      <c r="AX1084" s="15" t="s">
        <v>80</v>
      </c>
      <c r="AY1084" s="265" t="s">
        <v>180</v>
      </c>
    </row>
    <row r="1085" s="2" customFormat="1" ht="33" customHeight="1">
      <c r="A1085" s="40"/>
      <c r="B1085" s="41"/>
      <c r="C1085" s="215" t="s">
        <v>1508</v>
      </c>
      <c r="D1085" s="215" t="s">
        <v>182</v>
      </c>
      <c r="E1085" s="216" t="s">
        <v>1509</v>
      </c>
      <c r="F1085" s="217" t="s">
        <v>1510</v>
      </c>
      <c r="G1085" s="218" t="s">
        <v>185</v>
      </c>
      <c r="H1085" s="219">
        <v>63.988</v>
      </c>
      <c r="I1085" s="220"/>
      <c r="J1085" s="221">
        <f>ROUND(I1085*H1085,2)</f>
        <v>0</v>
      </c>
      <c r="K1085" s="217" t="s">
        <v>186</v>
      </c>
      <c r="L1085" s="46"/>
      <c r="M1085" s="222" t="s">
        <v>19</v>
      </c>
      <c r="N1085" s="223" t="s">
        <v>43</v>
      </c>
      <c r="O1085" s="86"/>
      <c r="P1085" s="224">
        <f>O1085*H1085</f>
        <v>0</v>
      </c>
      <c r="Q1085" s="224">
        <v>0.01409</v>
      </c>
      <c r="R1085" s="224">
        <f>Q1085*H1085</f>
        <v>0.90159091999999996</v>
      </c>
      <c r="S1085" s="224">
        <v>0</v>
      </c>
      <c r="T1085" s="225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6" t="s">
        <v>187</v>
      </c>
      <c r="AT1085" s="226" t="s">
        <v>182</v>
      </c>
      <c r="AU1085" s="226" t="s">
        <v>82</v>
      </c>
      <c r="AY1085" s="19" t="s">
        <v>180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19" t="s">
        <v>80</v>
      </c>
      <c r="BK1085" s="227">
        <f>ROUND(I1085*H1085,2)</f>
        <v>0</v>
      </c>
      <c r="BL1085" s="19" t="s">
        <v>187</v>
      </c>
      <c r="BM1085" s="226" t="s">
        <v>1511</v>
      </c>
    </row>
    <row r="1086" s="2" customFormat="1">
      <c r="A1086" s="40"/>
      <c r="B1086" s="41"/>
      <c r="C1086" s="42"/>
      <c r="D1086" s="228" t="s">
        <v>189</v>
      </c>
      <c r="E1086" s="42"/>
      <c r="F1086" s="229" t="s">
        <v>1512</v>
      </c>
      <c r="G1086" s="42"/>
      <c r="H1086" s="42"/>
      <c r="I1086" s="230"/>
      <c r="J1086" s="42"/>
      <c r="K1086" s="42"/>
      <c r="L1086" s="46"/>
      <c r="M1086" s="231"/>
      <c r="N1086" s="232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189</v>
      </c>
      <c r="AU1086" s="19" t="s">
        <v>82</v>
      </c>
    </row>
    <row r="1087" s="14" customFormat="1">
      <c r="A1087" s="14"/>
      <c r="B1087" s="245"/>
      <c r="C1087" s="246"/>
      <c r="D1087" s="235" t="s">
        <v>191</v>
      </c>
      <c r="E1087" s="247" t="s">
        <v>19</v>
      </c>
      <c r="F1087" s="248" t="s">
        <v>1503</v>
      </c>
      <c r="G1087" s="246"/>
      <c r="H1087" s="247" t="s">
        <v>19</v>
      </c>
      <c r="I1087" s="249"/>
      <c r="J1087" s="246"/>
      <c r="K1087" s="246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191</v>
      </c>
      <c r="AU1087" s="254" t="s">
        <v>82</v>
      </c>
      <c r="AV1087" s="14" t="s">
        <v>80</v>
      </c>
      <c r="AW1087" s="14" t="s">
        <v>33</v>
      </c>
      <c r="AX1087" s="14" t="s">
        <v>72</v>
      </c>
      <c r="AY1087" s="254" t="s">
        <v>180</v>
      </c>
    </row>
    <row r="1088" s="13" customFormat="1">
      <c r="A1088" s="13"/>
      <c r="B1088" s="233"/>
      <c r="C1088" s="234"/>
      <c r="D1088" s="235" t="s">
        <v>191</v>
      </c>
      <c r="E1088" s="236" t="s">
        <v>19</v>
      </c>
      <c r="F1088" s="237" t="s">
        <v>1513</v>
      </c>
      <c r="G1088" s="234"/>
      <c r="H1088" s="238">
        <v>22.247</v>
      </c>
      <c r="I1088" s="239"/>
      <c r="J1088" s="234"/>
      <c r="K1088" s="234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191</v>
      </c>
      <c r="AU1088" s="244" t="s">
        <v>82</v>
      </c>
      <c r="AV1088" s="13" t="s">
        <v>82</v>
      </c>
      <c r="AW1088" s="13" t="s">
        <v>33</v>
      </c>
      <c r="AX1088" s="13" t="s">
        <v>72</v>
      </c>
      <c r="AY1088" s="244" t="s">
        <v>180</v>
      </c>
    </row>
    <row r="1089" s="13" customFormat="1">
      <c r="A1089" s="13"/>
      <c r="B1089" s="233"/>
      <c r="C1089" s="234"/>
      <c r="D1089" s="235" t="s">
        <v>191</v>
      </c>
      <c r="E1089" s="236" t="s">
        <v>19</v>
      </c>
      <c r="F1089" s="237" t="s">
        <v>1514</v>
      </c>
      <c r="G1089" s="234"/>
      <c r="H1089" s="238">
        <v>8.9000000000000004</v>
      </c>
      <c r="I1089" s="239"/>
      <c r="J1089" s="234"/>
      <c r="K1089" s="234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191</v>
      </c>
      <c r="AU1089" s="244" t="s">
        <v>82</v>
      </c>
      <c r="AV1089" s="13" t="s">
        <v>82</v>
      </c>
      <c r="AW1089" s="13" t="s">
        <v>33</v>
      </c>
      <c r="AX1089" s="13" t="s">
        <v>72</v>
      </c>
      <c r="AY1089" s="244" t="s">
        <v>180</v>
      </c>
    </row>
    <row r="1090" s="16" customFormat="1">
      <c r="A1090" s="16"/>
      <c r="B1090" s="266"/>
      <c r="C1090" s="267"/>
      <c r="D1090" s="235" t="s">
        <v>191</v>
      </c>
      <c r="E1090" s="268" t="s">
        <v>19</v>
      </c>
      <c r="F1090" s="269" t="s">
        <v>436</v>
      </c>
      <c r="G1090" s="267"/>
      <c r="H1090" s="270">
        <v>31.146999999999998</v>
      </c>
      <c r="I1090" s="271"/>
      <c r="J1090" s="267"/>
      <c r="K1090" s="267"/>
      <c r="L1090" s="272"/>
      <c r="M1090" s="273"/>
      <c r="N1090" s="274"/>
      <c r="O1090" s="274"/>
      <c r="P1090" s="274"/>
      <c r="Q1090" s="274"/>
      <c r="R1090" s="274"/>
      <c r="S1090" s="274"/>
      <c r="T1090" s="275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76" t="s">
        <v>191</v>
      </c>
      <c r="AU1090" s="276" t="s">
        <v>82</v>
      </c>
      <c r="AV1090" s="16" t="s">
        <v>100</v>
      </c>
      <c r="AW1090" s="16" t="s">
        <v>33</v>
      </c>
      <c r="AX1090" s="16" t="s">
        <v>72</v>
      </c>
      <c r="AY1090" s="276" t="s">
        <v>180</v>
      </c>
    </row>
    <row r="1091" s="14" customFormat="1">
      <c r="A1091" s="14"/>
      <c r="B1091" s="245"/>
      <c r="C1091" s="246"/>
      <c r="D1091" s="235" t="s">
        <v>191</v>
      </c>
      <c r="E1091" s="247" t="s">
        <v>19</v>
      </c>
      <c r="F1091" s="248" t="s">
        <v>1515</v>
      </c>
      <c r="G1091" s="246"/>
      <c r="H1091" s="247" t="s">
        <v>19</v>
      </c>
      <c r="I1091" s="249"/>
      <c r="J1091" s="246"/>
      <c r="K1091" s="246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191</v>
      </c>
      <c r="AU1091" s="254" t="s">
        <v>82</v>
      </c>
      <c r="AV1091" s="14" t="s">
        <v>80</v>
      </c>
      <c r="AW1091" s="14" t="s">
        <v>33</v>
      </c>
      <c r="AX1091" s="14" t="s">
        <v>72</v>
      </c>
      <c r="AY1091" s="254" t="s">
        <v>180</v>
      </c>
    </row>
    <row r="1092" s="13" customFormat="1">
      <c r="A1092" s="13"/>
      <c r="B1092" s="233"/>
      <c r="C1092" s="234"/>
      <c r="D1092" s="235" t="s">
        <v>191</v>
      </c>
      <c r="E1092" s="236" t="s">
        <v>19</v>
      </c>
      <c r="F1092" s="237" t="s">
        <v>1516</v>
      </c>
      <c r="G1092" s="234"/>
      <c r="H1092" s="238">
        <v>32.841000000000001</v>
      </c>
      <c r="I1092" s="239"/>
      <c r="J1092" s="234"/>
      <c r="K1092" s="234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191</v>
      </c>
      <c r="AU1092" s="244" t="s">
        <v>82</v>
      </c>
      <c r="AV1092" s="13" t="s">
        <v>82</v>
      </c>
      <c r="AW1092" s="13" t="s">
        <v>33</v>
      </c>
      <c r="AX1092" s="13" t="s">
        <v>72</v>
      </c>
      <c r="AY1092" s="244" t="s">
        <v>180</v>
      </c>
    </row>
    <row r="1093" s="16" customFormat="1">
      <c r="A1093" s="16"/>
      <c r="B1093" s="266"/>
      <c r="C1093" s="267"/>
      <c r="D1093" s="235" t="s">
        <v>191</v>
      </c>
      <c r="E1093" s="268" t="s">
        <v>19</v>
      </c>
      <c r="F1093" s="269" t="s">
        <v>436</v>
      </c>
      <c r="G1093" s="267"/>
      <c r="H1093" s="270">
        <v>32.841000000000001</v>
      </c>
      <c r="I1093" s="271"/>
      <c r="J1093" s="267"/>
      <c r="K1093" s="267"/>
      <c r="L1093" s="272"/>
      <c r="M1093" s="273"/>
      <c r="N1093" s="274"/>
      <c r="O1093" s="274"/>
      <c r="P1093" s="274"/>
      <c r="Q1093" s="274"/>
      <c r="R1093" s="274"/>
      <c r="S1093" s="274"/>
      <c r="T1093" s="275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T1093" s="276" t="s">
        <v>191</v>
      </c>
      <c r="AU1093" s="276" t="s">
        <v>82</v>
      </c>
      <c r="AV1093" s="16" t="s">
        <v>100</v>
      </c>
      <c r="AW1093" s="16" t="s">
        <v>33</v>
      </c>
      <c r="AX1093" s="16" t="s">
        <v>72</v>
      </c>
      <c r="AY1093" s="276" t="s">
        <v>180</v>
      </c>
    </row>
    <row r="1094" s="15" customFormat="1">
      <c r="A1094" s="15"/>
      <c r="B1094" s="255"/>
      <c r="C1094" s="256"/>
      <c r="D1094" s="235" t="s">
        <v>191</v>
      </c>
      <c r="E1094" s="257" t="s">
        <v>19</v>
      </c>
      <c r="F1094" s="258" t="s">
        <v>327</v>
      </c>
      <c r="G1094" s="256"/>
      <c r="H1094" s="259">
        <v>63.988</v>
      </c>
      <c r="I1094" s="260"/>
      <c r="J1094" s="256"/>
      <c r="K1094" s="256"/>
      <c r="L1094" s="261"/>
      <c r="M1094" s="262"/>
      <c r="N1094" s="263"/>
      <c r="O1094" s="263"/>
      <c r="P1094" s="263"/>
      <c r="Q1094" s="263"/>
      <c r="R1094" s="263"/>
      <c r="S1094" s="263"/>
      <c r="T1094" s="26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5" t="s">
        <v>191</v>
      </c>
      <c r="AU1094" s="265" t="s">
        <v>82</v>
      </c>
      <c r="AV1094" s="15" t="s">
        <v>187</v>
      </c>
      <c r="AW1094" s="15" t="s">
        <v>33</v>
      </c>
      <c r="AX1094" s="15" t="s">
        <v>80</v>
      </c>
      <c r="AY1094" s="265" t="s">
        <v>180</v>
      </c>
    </row>
    <row r="1095" s="2" customFormat="1" ht="33" customHeight="1">
      <c r="A1095" s="40"/>
      <c r="B1095" s="41"/>
      <c r="C1095" s="215" t="s">
        <v>1517</v>
      </c>
      <c r="D1095" s="215" t="s">
        <v>182</v>
      </c>
      <c r="E1095" s="216" t="s">
        <v>1518</v>
      </c>
      <c r="F1095" s="217" t="s">
        <v>1519</v>
      </c>
      <c r="G1095" s="218" t="s">
        <v>185</v>
      </c>
      <c r="H1095" s="219">
        <v>64</v>
      </c>
      <c r="I1095" s="220"/>
      <c r="J1095" s="221">
        <f>ROUND(I1095*H1095,2)</f>
        <v>0</v>
      </c>
      <c r="K1095" s="217" t="s">
        <v>186</v>
      </c>
      <c r="L1095" s="46"/>
      <c r="M1095" s="222" t="s">
        <v>19</v>
      </c>
      <c r="N1095" s="223" t="s">
        <v>43</v>
      </c>
      <c r="O1095" s="86"/>
      <c r="P1095" s="224">
        <f>O1095*H1095</f>
        <v>0</v>
      </c>
      <c r="Q1095" s="224">
        <v>0</v>
      </c>
      <c r="R1095" s="224">
        <f>Q1095*H1095</f>
        <v>0</v>
      </c>
      <c r="S1095" s="224">
        <v>0</v>
      </c>
      <c r="T1095" s="225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6" t="s">
        <v>187</v>
      </c>
      <c r="AT1095" s="226" t="s">
        <v>182</v>
      </c>
      <c r="AU1095" s="226" t="s">
        <v>82</v>
      </c>
      <c r="AY1095" s="19" t="s">
        <v>180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19" t="s">
        <v>80</v>
      </c>
      <c r="BK1095" s="227">
        <f>ROUND(I1095*H1095,2)</f>
        <v>0</v>
      </c>
      <c r="BL1095" s="19" t="s">
        <v>187</v>
      </c>
      <c r="BM1095" s="226" t="s">
        <v>1520</v>
      </c>
    </row>
    <row r="1096" s="2" customFormat="1">
      <c r="A1096" s="40"/>
      <c r="B1096" s="41"/>
      <c r="C1096" s="42"/>
      <c r="D1096" s="228" t="s">
        <v>189</v>
      </c>
      <c r="E1096" s="42"/>
      <c r="F1096" s="229" t="s">
        <v>1521</v>
      </c>
      <c r="G1096" s="42"/>
      <c r="H1096" s="42"/>
      <c r="I1096" s="230"/>
      <c r="J1096" s="42"/>
      <c r="K1096" s="42"/>
      <c r="L1096" s="46"/>
      <c r="M1096" s="231"/>
      <c r="N1096" s="232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189</v>
      </c>
      <c r="AU1096" s="19" t="s">
        <v>82</v>
      </c>
    </row>
    <row r="1097" s="2" customFormat="1" ht="21.75" customHeight="1">
      <c r="A1097" s="40"/>
      <c r="B1097" s="41"/>
      <c r="C1097" s="215" t="s">
        <v>1522</v>
      </c>
      <c r="D1097" s="215" t="s">
        <v>182</v>
      </c>
      <c r="E1097" s="216" t="s">
        <v>1523</v>
      </c>
      <c r="F1097" s="217" t="s">
        <v>1524</v>
      </c>
      <c r="G1097" s="218" t="s">
        <v>340</v>
      </c>
      <c r="H1097" s="219">
        <v>0.70399999999999996</v>
      </c>
      <c r="I1097" s="220"/>
      <c r="J1097" s="221">
        <f>ROUND(I1097*H1097,2)</f>
        <v>0</v>
      </c>
      <c r="K1097" s="217" t="s">
        <v>186</v>
      </c>
      <c r="L1097" s="46"/>
      <c r="M1097" s="222" t="s">
        <v>19</v>
      </c>
      <c r="N1097" s="223" t="s">
        <v>43</v>
      </c>
      <c r="O1097" s="86"/>
      <c r="P1097" s="224">
        <f>O1097*H1097</f>
        <v>0</v>
      </c>
      <c r="Q1097" s="224">
        <v>1.04575</v>
      </c>
      <c r="R1097" s="224">
        <f>Q1097*H1097</f>
        <v>0.73620799999999997</v>
      </c>
      <c r="S1097" s="224">
        <v>0</v>
      </c>
      <c r="T1097" s="225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6" t="s">
        <v>187</v>
      </c>
      <c r="AT1097" s="226" t="s">
        <v>182</v>
      </c>
      <c r="AU1097" s="226" t="s">
        <v>82</v>
      </c>
      <c r="AY1097" s="19" t="s">
        <v>180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19" t="s">
        <v>80</v>
      </c>
      <c r="BK1097" s="227">
        <f>ROUND(I1097*H1097,2)</f>
        <v>0</v>
      </c>
      <c r="BL1097" s="19" t="s">
        <v>187</v>
      </c>
      <c r="BM1097" s="226" t="s">
        <v>1525</v>
      </c>
    </row>
    <row r="1098" s="2" customFormat="1">
      <c r="A1098" s="40"/>
      <c r="B1098" s="41"/>
      <c r="C1098" s="42"/>
      <c r="D1098" s="228" t="s">
        <v>189</v>
      </c>
      <c r="E1098" s="42"/>
      <c r="F1098" s="229" t="s">
        <v>1526</v>
      </c>
      <c r="G1098" s="42"/>
      <c r="H1098" s="42"/>
      <c r="I1098" s="230"/>
      <c r="J1098" s="42"/>
      <c r="K1098" s="42"/>
      <c r="L1098" s="46"/>
      <c r="M1098" s="231"/>
      <c r="N1098" s="232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189</v>
      </c>
      <c r="AU1098" s="19" t="s">
        <v>82</v>
      </c>
    </row>
    <row r="1099" s="14" customFormat="1">
      <c r="A1099" s="14"/>
      <c r="B1099" s="245"/>
      <c r="C1099" s="246"/>
      <c r="D1099" s="235" t="s">
        <v>191</v>
      </c>
      <c r="E1099" s="247" t="s">
        <v>19</v>
      </c>
      <c r="F1099" s="248" t="s">
        <v>1527</v>
      </c>
      <c r="G1099" s="246"/>
      <c r="H1099" s="247" t="s">
        <v>19</v>
      </c>
      <c r="I1099" s="249"/>
      <c r="J1099" s="246"/>
      <c r="K1099" s="246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191</v>
      </c>
      <c r="AU1099" s="254" t="s">
        <v>82</v>
      </c>
      <c r="AV1099" s="14" t="s">
        <v>80</v>
      </c>
      <c r="AW1099" s="14" t="s">
        <v>33</v>
      </c>
      <c r="AX1099" s="14" t="s">
        <v>72</v>
      </c>
      <c r="AY1099" s="254" t="s">
        <v>180</v>
      </c>
    </row>
    <row r="1100" s="13" customFormat="1">
      <c r="A1100" s="13"/>
      <c r="B1100" s="233"/>
      <c r="C1100" s="234"/>
      <c r="D1100" s="235" t="s">
        <v>191</v>
      </c>
      <c r="E1100" s="236" t="s">
        <v>19</v>
      </c>
      <c r="F1100" s="237" t="s">
        <v>1528</v>
      </c>
      <c r="G1100" s="234"/>
      <c r="H1100" s="238">
        <v>0.70399999999999996</v>
      </c>
      <c r="I1100" s="239"/>
      <c r="J1100" s="234"/>
      <c r="K1100" s="234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191</v>
      </c>
      <c r="AU1100" s="244" t="s">
        <v>82</v>
      </c>
      <c r="AV1100" s="13" t="s">
        <v>82</v>
      </c>
      <c r="AW1100" s="13" t="s">
        <v>33</v>
      </c>
      <c r="AX1100" s="13" t="s">
        <v>80</v>
      </c>
      <c r="AY1100" s="244" t="s">
        <v>180</v>
      </c>
    </row>
    <row r="1101" s="2" customFormat="1" ht="16.5" customHeight="1">
      <c r="A1101" s="40"/>
      <c r="B1101" s="41"/>
      <c r="C1101" s="215" t="s">
        <v>1529</v>
      </c>
      <c r="D1101" s="215" t="s">
        <v>182</v>
      </c>
      <c r="E1101" s="216" t="s">
        <v>1530</v>
      </c>
      <c r="F1101" s="217" t="s">
        <v>1531</v>
      </c>
      <c r="G1101" s="218" t="s">
        <v>227</v>
      </c>
      <c r="H1101" s="219">
        <v>62</v>
      </c>
      <c r="I1101" s="220"/>
      <c r="J1101" s="221">
        <f>ROUND(I1101*H1101,2)</f>
        <v>0</v>
      </c>
      <c r="K1101" s="217" t="s">
        <v>186</v>
      </c>
      <c r="L1101" s="46"/>
      <c r="M1101" s="222" t="s">
        <v>19</v>
      </c>
      <c r="N1101" s="223" t="s">
        <v>43</v>
      </c>
      <c r="O1101" s="86"/>
      <c r="P1101" s="224">
        <f>O1101*H1101</f>
        <v>0</v>
      </c>
      <c r="Q1101" s="224">
        <v>0.00011</v>
      </c>
      <c r="R1101" s="224">
        <f>Q1101*H1101</f>
        <v>0.0068200000000000005</v>
      </c>
      <c r="S1101" s="224">
        <v>0</v>
      </c>
      <c r="T1101" s="225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6" t="s">
        <v>187</v>
      </c>
      <c r="AT1101" s="226" t="s">
        <v>182</v>
      </c>
      <c r="AU1101" s="226" t="s">
        <v>82</v>
      </c>
      <c r="AY1101" s="19" t="s">
        <v>180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19" t="s">
        <v>80</v>
      </c>
      <c r="BK1101" s="227">
        <f>ROUND(I1101*H1101,2)</f>
        <v>0</v>
      </c>
      <c r="BL1101" s="19" t="s">
        <v>187</v>
      </c>
      <c r="BM1101" s="226" t="s">
        <v>1532</v>
      </c>
    </row>
    <row r="1102" s="2" customFormat="1">
      <c r="A1102" s="40"/>
      <c r="B1102" s="41"/>
      <c r="C1102" s="42"/>
      <c r="D1102" s="228" t="s">
        <v>189</v>
      </c>
      <c r="E1102" s="42"/>
      <c r="F1102" s="229" t="s">
        <v>1533</v>
      </c>
      <c r="G1102" s="42"/>
      <c r="H1102" s="42"/>
      <c r="I1102" s="230"/>
      <c r="J1102" s="42"/>
      <c r="K1102" s="42"/>
      <c r="L1102" s="46"/>
      <c r="M1102" s="231"/>
      <c r="N1102" s="232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189</v>
      </c>
      <c r="AU1102" s="19" t="s">
        <v>82</v>
      </c>
    </row>
    <row r="1103" s="14" customFormat="1">
      <c r="A1103" s="14"/>
      <c r="B1103" s="245"/>
      <c r="C1103" s="246"/>
      <c r="D1103" s="235" t="s">
        <v>191</v>
      </c>
      <c r="E1103" s="247" t="s">
        <v>19</v>
      </c>
      <c r="F1103" s="248" t="s">
        <v>1534</v>
      </c>
      <c r="G1103" s="246"/>
      <c r="H1103" s="247" t="s">
        <v>19</v>
      </c>
      <c r="I1103" s="249"/>
      <c r="J1103" s="246"/>
      <c r="K1103" s="246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191</v>
      </c>
      <c r="AU1103" s="254" t="s">
        <v>82</v>
      </c>
      <c r="AV1103" s="14" t="s">
        <v>80</v>
      </c>
      <c r="AW1103" s="14" t="s">
        <v>33</v>
      </c>
      <c r="AX1103" s="14" t="s">
        <v>72</v>
      </c>
      <c r="AY1103" s="254" t="s">
        <v>180</v>
      </c>
    </row>
    <row r="1104" s="13" customFormat="1">
      <c r="A1104" s="13"/>
      <c r="B1104" s="233"/>
      <c r="C1104" s="234"/>
      <c r="D1104" s="235" t="s">
        <v>191</v>
      </c>
      <c r="E1104" s="236" t="s">
        <v>19</v>
      </c>
      <c r="F1104" s="237" t="s">
        <v>1535</v>
      </c>
      <c r="G1104" s="234"/>
      <c r="H1104" s="238">
        <v>23.25</v>
      </c>
      <c r="I1104" s="239"/>
      <c r="J1104" s="234"/>
      <c r="K1104" s="234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191</v>
      </c>
      <c r="AU1104" s="244" t="s">
        <v>82</v>
      </c>
      <c r="AV1104" s="13" t="s">
        <v>82</v>
      </c>
      <c r="AW1104" s="13" t="s">
        <v>33</v>
      </c>
      <c r="AX1104" s="13" t="s">
        <v>72</v>
      </c>
      <c r="AY1104" s="244" t="s">
        <v>180</v>
      </c>
    </row>
    <row r="1105" s="13" customFormat="1">
      <c r="A1105" s="13"/>
      <c r="B1105" s="233"/>
      <c r="C1105" s="234"/>
      <c r="D1105" s="235" t="s">
        <v>191</v>
      </c>
      <c r="E1105" s="236" t="s">
        <v>19</v>
      </c>
      <c r="F1105" s="237" t="s">
        <v>1536</v>
      </c>
      <c r="G1105" s="234"/>
      <c r="H1105" s="238">
        <v>9.5</v>
      </c>
      <c r="I1105" s="239"/>
      <c r="J1105" s="234"/>
      <c r="K1105" s="234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191</v>
      </c>
      <c r="AU1105" s="244" t="s">
        <v>82</v>
      </c>
      <c r="AV1105" s="13" t="s">
        <v>82</v>
      </c>
      <c r="AW1105" s="13" t="s">
        <v>33</v>
      </c>
      <c r="AX1105" s="13" t="s">
        <v>72</v>
      </c>
      <c r="AY1105" s="244" t="s">
        <v>180</v>
      </c>
    </row>
    <row r="1106" s="14" customFormat="1">
      <c r="A1106" s="14"/>
      <c r="B1106" s="245"/>
      <c r="C1106" s="246"/>
      <c r="D1106" s="235" t="s">
        <v>191</v>
      </c>
      <c r="E1106" s="247" t="s">
        <v>19</v>
      </c>
      <c r="F1106" s="248" t="s">
        <v>1537</v>
      </c>
      <c r="G1106" s="246"/>
      <c r="H1106" s="247" t="s">
        <v>19</v>
      </c>
      <c r="I1106" s="249"/>
      <c r="J1106" s="246"/>
      <c r="K1106" s="246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191</v>
      </c>
      <c r="AU1106" s="254" t="s">
        <v>82</v>
      </c>
      <c r="AV1106" s="14" t="s">
        <v>80</v>
      </c>
      <c r="AW1106" s="14" t="s">
        <v>33</v>
      </c>
      <c r="AX1106" s="14" t="s">
        <v>72</v>
      </c>
      <c r="AY1106" s="254" t="s">
        <v>180</v>
      </c>
    </row>
    <row r="1107" s="13" customFormat="1">
      <c r="A1107" s="13"/>
      <c r="B1107" s="233"/>
      <c r="C1107" s="234"/>
      <c r="D1107" s="235" t="s">
        <v>191</v>
      </c>
      <c r="E1107" s="236" t="s">
        <v>19</v>
      </c>
      <c r="F1107" s="237" t="s">
        <v>1538</v>
      </c>
      <c r="G1107" s="234"/>
      <c r="H1107" s="238">
        <v>29.25</v>
      </c>
      <c r="I1107" s="239"/>
      <c r="J1107" s="234"/>
      <c r="K1107" s="234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4" t="s">
        <v>191</v>
      </c>
      <c r="AU1107" s="244" t="s">
        <v>82</v>
      </c>
      <c r="AV1107" s="13" t="s">
        <v>82</v>
      </c>
      <c r="AW1107" s="13" t="s">
        <v>33</v>
      </c>
      <c r="AX1107" s="13" t="s">
        <v>72</v>
      </c>
      <c r="AY1107" s="244" t="s">
        <v>180</v>
      </c>
    </row>
    <row r="1108" s="15" customFormat="1">
      <c r="A1108" s="15"/>
      <c r="B1108" s="255"/>
      <c r="C1108" s="256"/>
      <c r="D1108" s="235" t="s">
        <v>191</v>
      </c>
      <c r="E1108" s="257" t="s">
        <v>19</v>
      </c>
      <c r="F1108" s="258" t="s">
        <v>327</v>
      </c>
      <c r="G1108" s="256"/>
      <c r="H1108" s="259">
        <v>62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5" t="s">
        <v>191</v>
      </c>
      <c r="AU1108" s="265" t="s">
        <v>82</v>
      </c>
      <c r="AV1108" s="15" t="s">
        <v>187</v>
      </c>
      <c r="AW1108" s="15" t="s">
        <v>33</v>
      </c>
      <c r="AX1108" s="15" t="s">
        <v>80</v>
      </c>
      <c r="AY1108" s="265" t="s">
        <v>180</v>
      </c>
    </row>
    <row r="1109" s="2" customFormat="1" ht="16.5" customHeight="1">
      <c r="A1109" s="40"/>
      <c r="B1109" s="41"/>
      <c r="C1109" s="215" t="s">
        <v>1539</v>
      </c>
      <c r="D1109" s="215" t="s">
        <v>182</v>
      </c>
      <c r="E1109" s="216" t="s">
        <v>1540</v>
      </c>
      <c r="F1109" s="217" t="s">
        <v>1541</v>
      </c>
      <c r="G1109" s="218" t="s">
        <v>227</v>
      </c>
      <c r="H1109" s="219">
        <v>17.75</v>
      </c>
      <c r="I1109" s="220"/>
      <c r="J1109" s="221">
        <f>ROUND(I1109*H1109,2)</f>
        <v>0</v>
      </c>
      <c r="K1109" s="217" t="s">
        <v>186</v>
      </c>
      <c r="L1109" s="46"/>
      <c r="M1109" s="222" t="s">
        <v>19</v>
      </c>
      <c r="N1109" s="223" t="s">
        <v>43</v>
      </c>
      <c r="O1109" s="86"/>
      <c r="P1109" s="224">
        <f>O1109*H1109</f>
        <v>0</v>
      </c>
      <c r="Q1109" s="224">
        <v>0.00019000000000000001</v>
      </c>
      <c r="R1109" s="224">
        <f>Q1109*H1109</f>
        <v>0.0033725000000000001</v>
      </c>
      <c r="S1109" s="224">
        <v>0</v>
      </c>
      <c r="T1109" s="225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6" t="s">
        <v>187</v>
      </c>
      <c r="AT1109" s="226" t="s">
        <v>182</v>
      </c>
      <c r="AU1109" s="226" t="s">
        <v>82</v>
      </c>
      <c r="AY1109" s="19" t="s">
        <v>180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19" t="s">
        <v>80</v>
      </c>
      <c r="BK1109" s="227">
        <f>ROUND(I1109*H1109,2)</f>
        <v>0</v>
      </c>
      <c r="BL1109" s="19" t="s">
        <v>187</v>
      </c>
      <c r="BM1109" s="226" t="s">
        <v>1542</v>
      </c>
    </row>
    <row r="1110" s="2" customFormat="1">
      <c r="A1110" s="40"/>
      <c r="B1110" s="41"/>
      <c r="C1110" s="42"/>
      <c r="D1110" s="228" t="s">
        <v>189</v>
      </c>
      <c r="E1110" s="42"/>
      <c r="F1110" s="229" t="s">
        <v>1543</v>
      </c>
      <c r="G1110" s="42"/>
      <c r="H1110" s="42"/>
      <c r="I1110" s="230"/>
      <c r="J1110" s="42"/>
      <c r="K1110" s="42"/>
      <c r="L1110" s="46"/>
      <c r="M1110" s="231"/>
      <c r="N1110" s="232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189</v>
      </c>
      <c r="AU1110" s="19" t="s">
        <v>82</v>
      </c>
    </row>
    <row r="1111" s="14" customFormat="1">
      <c r="A1111" s="14"/>
      <c r="B1111" s="245"/>
      <c r="C1111" s="246"/>
      <c r="D1111" s="235" t="s">
        <v>191</v>
      </c>
      <c r="E1111" s="247" t="s">
        <v>19</v>
      </c>
      <c r="F1111" s="248" t="s">
        <v>1544</v>
      </c>
      <c r="G1111" s="246"/>
      <c r="H1111" s="247" t="s">
        <v>19</v>
      </c>
      <c r="I1111" s="249"/>
      <c r="J1111" s="246"/>
      <c r="K1111" s="246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191</v>
      </c>
      <c r="AU1111" s="254" t="s">
        <v>82</v>
      </c>
      <c r="AV1111" s="14" t="s">
        <v>80</v>
      </c>
      <c r="AW1111" s="14" t="s">
        <v>33</v>
      </c>
      <c r="AX1111" s="14" t="s">
        <v>72</v>
      </c>
      <c r="AY1111" s="254" t="s">
        <v>180</v>
      </c>
    </row>
    <row r="1112" s="13" customFormat="1">
      <c r="A1112" s="13"/>
      <c r="B1112" s="233"/>
      <c r="C1112" s="234"/>
      <c r="D1112" s="235" t="s">
        <v>191</v>
      </c>
      <c r="E1112" s="236" t="s">
        <v>19</v>
      </c>
      <c r="F1112" s="237" t="s">
        <v>1545</v>
      </c>
      <c r="G1112" s="234"/>
      <c r="H1112" s="238">
        <v>1.25</v>
      </c>
      <c r="I1112" s="239"/>
      <c r="J1112" s="234"/>
      <c r="K1112" s="234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191</v>
      </c>
      <c r="AU1112" s="244" t="s">
        <v>82</v>
      </c>
      <c r="AV1112" s="13" t="s">
        <v>82</v>
      </c>
      <c r="AW1112" s="13" t="s">
        <v>33</v>
      </c>
      <c r="AX1112" s="13" t="s">
        <v>72</v>
      </c>
      <c r="AY1112" s="244" t="s">
        <v>180</v>
      </c>
    </row>
    <row r="1113" s="14" customFormat="1">
      <c r="A1113" s="14"/>
      <c r="B1113" s="245"/>
      <c r="C1113" s="246"/>
      <c r="D1113" s="235" t="s">
        <v>191</v>
      </c>
      <c r="E1113" s="247" t="s">
        <v>19</v>
      </c>
      <c r="F1113" s="248" t="s">
        <v>1546</v>
      </c>
      <c r="G1113" s="246"/>
      <c r="H1113" s="247" t="s">
        <v>19</v>
      </c>
      <c r="I1113" s="249"/>
      <c r="J1113" s="246"/>
      <c r="K1113" s="246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191</v>
      </c>
      <c r="AU1113" s="254" t="s">
        <v>82</v>
      </c>
      <c r="AV1113" s="14" t="s">
        <v>80</v>
      </c>
      <c r="AW1113" s="14" t="s">
        <v>33</v>
      </c>
      <c r="AX1113" s="14" t="s">
        <v>72</v>
      </c>
      <c r="AY1113" s="254" t="s">
        <v>180</v>
      </c>
    </row>
    <row r="1114" s="13" customFormat="1">
      <c r="A1114" s="13"/>
      <c r="B1114" s="233"/>
      <c r="C1114" s="234"/>
      <c r="D1114" s="235" t="s">
        <v>191</v>
      </c>
      <c r="E1114" s="236" t="s">
        <v>19</v>
      </c>
      <c r="F1114" s="237" t="s">
        <v>1547</v>
      </c>
      <c r="G1114" s="234"/>
      <c r="H1114" s="238">
        <v>16.5</v>
      </c>
      <c r="I1114" s="239"/>
      <c r="J1114" s="234"/>
      <c r="K1114" s="234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191</v>
      </c>
      <c r="AU1114" s="244" t="s">
        <v>82</v>
      </c>
      <c r="AV1114" s="13" t="s">
        <v>82</v>
      </c>
      <c r="AW1114" s="13" t="s">
        <v>33</v>
      </c>
      <c r="AX1114" s="13" t="s">
        <v>72</v>
      </c>
      <c r="AY1114" s="244" t="s">
        <v>180</v>
      </c>
    </row>
    <row r="1115" s="15" customFormat="1">
      <c r="A1115" s="15"/>
      <c r="B1115" s="255"/>
      <c r="C1115" s="256"/>
      <c r="D1115" s="235" t="s">
        <v>191</v>
      </c>
      <c r="E1115" s="257" t="s">
        <v>19</v>
      </c>
      <c r="F1115" s="258" t="s">
        <v>327</v>
      </c>
      <c r="G1115" s="256"/>
      <c r="H1115" s="259">
        <v>17.75</v>
      </c>
      <c r="I1115" s="260"/>
      <c r="J1115" s="256"/>
      <c r="K1115" s="256"/>
      <c r="L1115" s="261"/>
      <c r="M1115" s="262"/>
      <c r="N1115" s="263"/>
      <c r="O1115" s="263"/>
      <c r="P1115" s="263"/>
      <c r="Q1115" s="263"/>
      <c r="R1115" s="263"/>
      <c r="S1115" s="263"/>
      <c r="T1115" s="264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5" t="s">
        <v>191</v>
      </c>
      <c r="AU1115" s="265" t="s">
        <v>82</v>
      </c>
      <c r="AV1115" s="15" t="s">
        <v>187</v>
      </c>
      <c r="AW1115" s="15" t="s">
        <v>33</v>
      </c>
      <c r="AX1115" s="15" t="s">
        <v>80</v>
      </c>
      <c r="AY1115" s="265" t="s">
        <v>180</v>
      </c>
    </row>
    <row r="1116" s="2" customFormat="1" ht="24.15" customHeight="1">
      <c r="A1116" s="40"/>
      <c r="B1116" s="41"/>
      <c r="C1116" s="215" t="s">
        <v>1548</v>
      </c>
      <c r="D1116" s="215" t="s">
        <v>182</v>
      </c>
      <c r="E1116" s="216" t="s">
        <v>1549</v>
      </c>
      <c r="F1116" s="217" t="s">
        <v>1550</v>
      </c>
      <c r="G1116" s="218" t="s">
        <v>240</v>
      </c>
      <c r="H1116" s="219">
        <v>11.788</v>
      </c>
      <c r="I1116" s="220"/>
      <c r="J1116" s="221">
        <f>ROUND(I1116*H1116,2)</f>
        <v>0</v>
      </c>
      <c r="K1116" s="217" t="s">
        <v>186</v>
      </c>
      <c r="L1116" s="46"/>
      <c r="M1116" s="222" t="s">
        <v>19</v>
      </c>
      <c r="N1116" s="223" t="s">
        <v>43</v>
      </c>
      <c r="O1116" s="86"/>
      <c r="P1116" s="224">
        <f>O1116*H1116</f>
        <v>0</v>
      </c>
      <c r="Q1116" s="224">
        <v>2.5018699999999998</v>
      </c>
      <c r="R1116" s="224">
        <f>Q1116*H1116</f>
        <v>29.492043559999999</v>
      </c>
      <c r="S1116" s="224">
        <v>0</v>
      </c>
      <c r="T1116" s="225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6" t="s">
        <v>187</v>
      </c>
      <c r="AT1116" s="226" t="s">
        <v>182</v>
      </c>
      <c r="AU1116" s="226" t="s">
        <v>82</v>
      </c>
      <c r="AY1116" s="19" t="s">
        <v>180</v>
      </c>
      <c r="BE1116" s="227">
        <f>IF(N1116="základní",J1116,0)</f>
        <v>0</v>
      </c>
      <c r="BF1116" s="227">
        <f>IF(N1116="snížená",J1116,0)</f>
        <v>0</v>
      </c>
      <c r="BG1116" s="227">
        <f>IF(N1116="zákl. přenesená",J1116,0)</f>
        <v>0</v>
      </c>
      <c r="BH1116" s="227">
        <f>IF(N1116="sníž. přenesená",J1116,0)</f>
        <v>0</v>
      </c>
      <c r="BI1116" s="227">
        <f>IF(N1116="nulová",J1116,0)</f>
        <v>0</v>
      </c>
      <c r="BJ1116" s="19" t="s">
        <v>80</v>
      </c>
      <c r="BK1116" s="227">
        <f>ROUND(I1116*H1116,2)</f>
        <v>0</v>
      </c>
      <c r="BL1116" s="19" t="s">
        <v>187</v>
      </c>
      <c r="BM1116" s="226" t="s">
        <v>1551</v>
      </c>
    </row>
    <row r="1117" s="2" customFormat="1">
      <c r="A1117" s="40"/>
      <c r="B1117" s="41"/>
      <c r="C1117" s="42"/>
      <c r="D1117" s="228" t="s">
        <v>189</v>
      </c>
      <c r="E1117" s="42"/>
      <c r="F1117" s="229" t="s">
        <v>1552</v>
      </c>
      <c r="G1117" s="42"/>
      <c r="H1117" s="42"/>
      <c r="I1117" s="230"/>
      <c r="J1117" s="42"/>
      <c r="K1117" s="42"/>
      <c r="L1117" s="46"/>
      <c r="M1117" s="231"/>
      <c r="N1117" s="232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189</v>
      </c>
      <c r="AU1117" s="19" t="s">
        <v>82</v>
      </c>
    </row>
    <row r="1118" s="14" customFormat="1">
      <c r="A1118" s="14"/>
      <c r="B1118" s="245"/>
      <c r="C1118" s="246"/>
      <c r="D1118" s="235" t="s">
        <v>191</v>
      </c>
      <c r="E1118" s="247" t="s">
        <v>19</v>
      </c>
      <c r="F1118" s="248" t="s">
        <v>1553</v>
      </c>
      <c r="G1118" s="246"/>
      <c r="H1118" s="247" t="s">
        <v>19</v>
      </c>
      <c r="I1118" s="249"/>
      <c r="J1118" s="246"/>
      <c r="K1118" s="246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191</v>
      </c>
      <c r="AU1118" s="254" t="s">
        <v>82</v>
      </c>
      <c r="AV1118" s="14" t="s">
        <v>80</v>
      </c>
      <c r="AW1118" s="14" t="s">
        <v>33</v>
      </c>
      <c r="AX1118" s="14" t="s">
        <v>72</v>
      </c>
      <c r="AY1118" s="254" t="s">
        <v>180</v>
      </c>
    </row>
    <row r="1119" s="13" customFormat="1">
      <c r="A1119" s="13"/>
      <c r="B1119" s="233"/>
      <c r="C1119" s="234"/>
      <c r="D1119" s="235" t="s">
        <v>191</v>
      </c>
      <c r="E1119" s="236" t="s">
        <v>19</v>
      </c>
      <c r="F1119" s="237" t="s">
        <v>1554</v>
      </c>
      <c r="G1119" s="234"/>
      <c r="H1119" s="238">
        <v>0.70399999999999996</v>
      </c>
      <c r="I1119" s="239"/>
      <c r="J1119" s="234"/>
      <c r="K1119" s="234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191</v>
      </c>
      <c r="AU1119" s="244" t="s">
        <v>82</v>
      </c>
      <c r="AV1119" s="13" t="s">
        <v>82</v>
      </c>
      <c r="AW1119" s="13" t="s">
        <v>33</v>
      </c>
      <c r="AX1119" s="13" t="s">
        <v>72</v>
      </c>
      <c r="AY1119" s="244" t="s">
        <v>180</v>
      </c>
    </row>
    <row r="1120" s="14" customFormat="1">
      <c r="A1120" s="14"/>
      <c r="B1120" s="245"/>
      <c r="C1120" s="246"/>
      <c r="D1120" s="235" t="s">
        <v>191</v>
      </c>
      <c r="E1120" s="247" t="s">
        <v>19</v>
      </c>
      <c r="F1120" s="248" t="s">
        <v>1555</v>
      </c>
      <c r="G1120" s="246"/>
      <c r="H1120" s="247" t="s">
        <v>19</v>
      </c>
      <c r="I1120" s="249"/>
      <c r="J1120" s="246"/>
      <c r="K1120" s="246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191</v>
      </c>
      <c r="AU1120" s="254" t="s">
        <v>82</v>
      </c>
      <c r="AV1120" s="14" t="s">
        <v>80</v>
      </c>
      <c r="AW1120" s="14" t="s">
        <v>33</v>
      </c>
      <c r="AX1120" s="14" t="s">
        <v>72</v>
      </c>
      <c r="AY1120" s="254" t="s">
        <v>180</v>
      </c>
    </row>
    <row r="1121" s="13" customFormat="1">
      <c r="A1121" s="13"/>
      <c r="B1121" s="233"/>
      <c r="C1121" s="234"/>
      <c r="D1121" s="235" t="s">
        <v>191</v>
      </c>
      <c r="E1121" s="236" t="s">
        <v>19</v>
      </c>
      <c r="F1121" s="237" t="s">
        <v>1556</v>
      </c>
      <c r="G1121" s="234"/>
      <c r="H1121" s="238">
        <v>0.32500000000000001</v>
      </c>
      <c r="I1121" s="239"/>
      <c r="J1121" s="234"/>
      <c r="K1121" s="234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191</v>
      </c>
      <c r="AU1121" s="244" t="s">
        <v>82</v>
      </c>
      <c r="AV1121" s="13" t="s">
        <v>82</v>
      </c>
      <c r="AW1121" s="13" t="s">
        <v>33</v>
      </c>
      <c r="AX1121" s="13" t="s">
        <v>72</v>
      </c>
      <c r="AY1121" s="244" t="s">
        <v>180</v>
      </c>
    </row>
    <row r="1122" s="14" customFormat="1">
      <c r="A1122" s="14"/>
      <c r="B1122" s="245"/>
      <c r="C1122" s="246"/>
      <c r="D1122" s="235" t="s">
        <v>191</v>
      </c>
      <c r="E1122" s="247" t="s">
        <v>19</v>
      </c>
      <c r="F1122" s="248" t="s">
        <v>1557</v>
      </c>
      <c r="G1122" s="246"/>
      <c r="H1122" s="247" t="s">
        <v>19</v>
      </c>
      <c r="I1122" s="249"/>
      <c r="J1122" s="246"/>
      <c r="K1122" s="246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191</v>
      </c>
      <c r="AU1122" s="254" t="s">
        <v>82</v>
      </c>
      <c r="AV1122" s="14" t="s">
        <v>80</v>
      </c>
      <c r="AW1122" s="14" t="s">
        <v>33</v>
      </c>
      <c r="AX1122" s="14" t="s">
        <v>72</v>
      </c>
      <c r="AY1122" s="254" t="s">
        <v>180</v>
      </c>
    </row>
    <row r="1123" s="13" customFormat="1">
      <c r="A1123" s="13"/>
      <c r="B1123" s="233"/>
      <c r="C1123" s="234"/>
      <c r="D1123" s="235" t="s">
        <v>191</v>
      </c>
      <c r="E1123" s="236" t="s">
        <v>19</v>
      </c>
      <c r="F1123" s="237" t="s">
        <v>1558</v>
      </c>
      <c r="G1123" s="234"/>
      <c r="H1123" s="238">
        <v>2.5169999999999999</v>
      </c>
      <c r="I1123" s="239"/>
      <c r="J1123" s="234"/>
      <c r="K1123" s="234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191</v>
      </c>
      <c r="AU1123" s="244" t="s">
        <v>82</v>
      </c>
      <c r="AV1123" s="13" t="s">
        <v>82</v>
      </c>
      <c r="AW1123" s="13" t="s">
        <v>33</v>
      </c>
      <c r="AX1123" s="13" t="s">
        <v>72</v>
      </c>
      <c r="AY1123" s="244" t="s">
        <v>180</v>
      </c>
    </row>
    <row r="1124" s="13" customFormat="1">
      <c r="A1124" s="13"/>
      <c r="B1124" s="233"/>
      <c r="C1124" s="234"/>
      <c r="D1124" s="235" t="s">
        <v>191</v>
      </c>
      <c r="E1124" s="236" t="s">
        <v>19</v>
      </c>
      <c r="F1124" s="237" t="s">
        <v>1559</v>
      </c>
      <c r="G1124" s="234"/>
      <c r="H1124" s="238">
        <v>2.77</v>
      </c>
      <c r="I1124" s="239"/>
      <c r="J1124" s="234"/>
      <c r="K1124" s="234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191</v>
      </c>
      <c r="AU1124" s="244" t="s">
        <v>82</v>
      </c>
      <c r="AV1124" s="13" t="s">
        <v>82</v>
      </c>
      <c r="AW1124" s="13" t="s">
        <v>33</v>
      </c>
      <c r="AX1124" s="13" t="s">
        <v>72</v>
      </c>
      <c r="AY1124" s="244" t="s">
        <v>180</v>
      </c>
    </row>
    <row r="1125" s="14" customFormat="1">
      <c r="A1125" s="14"/>
      <c r="B1125" s="245"/>
      <c r="C1125" s="246"/>
      <c r="D1125" s="235" t="s">
        <v>191</v>
      </c>
      <c r="E1125" s="247" t="s">
        <v>19</v>
      </c>
      <c r="F1125" s="248" t="s">
        <v>1515</v>
      </c>
      <c r="G1125" s="246"/>
      <c r="H1125" s="247" t="s">
        <v>19</v>
      </c>
      <c r="I1125" s="249"/>
      <c r="J1125" s="246"/>
      <c r="K1125" s="246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191</v>
      </c>
      <c r="AU1125" s="254" t="s">
        <v>82</v>
      </c>
      <c r="AV1125" s="14" t="s">
        <v>80</v>
      </c>
      <c r="AW1125" s="14" t="s">
        <v>33</v>
      </c>
      <c r="AX1125" s="14" t="s">
        <v>72</v>
      </c>
      <c r="AY1125" s="254" t="s">
        <v>180</v>
      </c>
    </row>
    <row r="1126" s="13" customFormat="1">
      <c r="A1126" s="13"/>
      <c r="B1126" s="233"/>
      <c r="C1126" s="234"/>
      <c r="D1126" s="235" t="s">
        <v>191</v>
      </c>
      <c r="E1126" s="236" t="s">
        <v>19</v>
      </c>
      <c r="F1126" s="237" t="s">
        <v>1560</v>
      </c>
      <c r="G1126" s="234"/>
      <c r="H1126" s="238">
        <v>4.8680000000000003</v>
      </c>
      <c r="I1126" s="239"/>
      <c r="J1126" s="234"/>
      <c r="K1126" s="234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4" t="s">
        <v>191</v>
      </c>
      <c r="AU1126" s="244" t="s">
        <v>82</v>
      </c>
      <c r="AV1126" s="13" t="s">
        <v>82</v>
      </c>
      <c r="AW1126" s="13" t="s">
        <v>33</v>
      </c>
      <c r="AX1126" s="13" t="s">
        <v>72</v>
      </c>
      <c r="AY1126" s="244" t="s">
        <v>180</v>
      </c>
    </row>
    <row r="1127" s="14" customFormat="1">
      <c r="A1127" s="14"/>
      <c r="B1127" s="245"/>
      <c r="C1127" s="246"/>
      <c r="D1127" s="235" t="s">
        <v>191</v>
      </c>
      <c r="E1127" s="247" t="s">
        <v>19</v>
      </c>
      <c r="F1127" s="248" t="s">
        <v>1561</v>
      </c>
      <c r="G1127" s="246"/>
      <c r="H1127" s="247" t="s">
        <v>19</v>
      </c>
      <c r="I1127" s="249"/>
      <c r="J1127" s="246"/>
      <c r="K1127" s="246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191</v>
      </c>
      <c r="AU1127" s="254" t="s">
        <v>82</v>
      </c>
      <c r="AV1127" s="14" t="s">
        <v>80</v>
      </c>
      <c r="AW1127" s="14" t="s">
        <v>33</v>
      </c>
      <c r="AX1127" s="14" t="s">
        <v>72</v>
      </c>
      <c r="AY1127" s="254" t="s">
        <v>180</v>
      </c>
    </row>
    <row r="1128" s="13" customFormat="1">
      <c r="A1128" s="13"/>
      <c r="B1128" s="233"/>
      <c r="C1128" s="234"/>
      <c r="D1128" s="235" t="s">
        <v>191</v>
      </c>
      <c r="E1128" s="236" t="s">
        <v>19</v>
      </c>
      <c r="F1128" s="237" t="s">
        <v>1562</v>
      </c>
      <c r="G1128" s="234"/>
      <c r="H1128" s="238">
        <v>0.60399999999999998</v>
      </c>
      <c r="I1128" s="239"/>
      <c r="J1128" s="234"/>
      <c r="K1128" s="234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191</v>
      </c>
      <c r="AU1128" s="244" t="s">
        <v>82</v>
      </c>
      <c r="AV1128" s="13" t="s">
        <v>82</v>
      </c>
      <c r="AW1128" s="13" t="s">
        <v>33</v>
      </c>
      <c r="AX1128" s="13" t="s">
        <v>72</v>
      </c>
      <c r="AY1128" s="244" t="s">
        <v>180</v>
      </c>
    </row>
    <row r="1129" s="15" customFormat="1">
      <c r="A1129" s="15"/>
      <c r="B1129" s="255"/>
      <c r="C1129" s="256"/>
      <c r="D1129" s="235" t="s">
        <v>191</v>
      </c>
      <c r="E1129" s="257" t="s">
        <v>19</v>
      </c>
      <c r="F1129" s="258" t="s">
        <v>327</v>
      </c>
      <c r="G1129" s="256"/>
      <c r="H1129" s="259">
        <v>11.788</v>
      </c>
      <c r="I1129" s="260"/>
      <c r="J1129" s="256"/>
      <c r="K1129" s="256"/>
      <c r="L1129" s="261"/>
      <c r="M1129" s="262"/>
      <c r="N1129" s="263"/>
      <c r="O1129" s="263"/>
      <c r="P1129" s="263"/>
      <c r="Q1129" s="263"/>
      <c r="R1129" s="263"/>
      <c r="S1129" s="263"/>
      <c r="T1129" s="264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5" t="s">
        <v>191</v>
      </c>
      <c r="AU1129" s="265" t="s">
        <v>82</v>
      </c>
      <c r="AV1129" s="15" t="s">
        <v>187</v>
      </c>
      <c r="AW1129" s="15" t="s">
        <v>33</v>
      </c>
      <c r="AX1129" s="15" t="s">
        <v>80</v>
      </c>
      <c r="AY1129" s="265" t="s">
        <v>180</v>
      </c>
    </row>
    <row r="1130" s="2" customFormat="1" ht="24.15" customHeight="1">
      <c r="A1130" s="40"/>
      <c r="B1130" s="41"/>
      <c r="C1130" s="215" t="s">
        <v>1563</v>
      </c>
      <c r="D1130" s="215" t="s">
        <v>182</v>
      </c>
      <c r="E1130" s="216" t="s">
        <v>1564</v>
      </c>
      <c r="F1130" s="217" t="s">
        <v>1565</v>
      </c>
      <c r="G1130" s="218" t="s">
        <v>185</v>
      </c>
      <c r="H1130" s="219">
        <v>125.262</v>
      </c>
      <c r="I1130" s="220"/>
      <c r="J1130" s="221">
        <f>ROUND(I1130*H1130,2)</f>
        <v>0</v>
      </c>
      <c r="K1130" s="217" t="s">
        <v>186</v>
      </c>
      <c r="L1130" s="46"/>
      <c r="M1130" s="222" t="s">
        <v>19</v>
      </c>
      <c r="N1130" s="223" t="s">
        <v>43</v>
      </c>
      <c r="O1130" s="86"/>
      <c r="P1130" s="224">
        <f>O1130*H1130</f>
        <v>0</v>
      </c>
      <c r="Q1130" s="224">
        <v>0.0024399999999999999</v>
      </c>
      <c r="R1130" s="224">
        <f>Q1130*H1130</f>
        <v>0.30563928000000001</v>
      </c>
      <c r="S1130" s="224">
        <v>0</v>
      </c>
      <c r="T1130" s="225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6" t="s">
        <v>187</v>
      </c>
      <c r="AT1130" s="226" t="s">
        <v>182</v>
      </c>
      <c r="AU1130" s="226" t="s">
        <v>82</v>
      </c>
      <c r="AY1130" s="19" t="s">
        <v>180</v>
      </c>
      <c r="BE1130" s="227">
        <f>IF(N1130="základní",J1130,0)</f>
        <v>0</v>
      </c>
      <c r="BF1130" s="227">
        <f>IF(N1130="snížená",J1130,0)</f>
        <v>0</v>
      </c>
      <c r="BG1130" s="227">
        <f>IF(N1130="zákl. přenesená",J1130,0)</f>
        <v>0</v>
      </c>
      <c r="BH1130" s="227">
        <f>IF(N1130="sníž. přenesená",J1130,0)</f>
        <v>0</v>
      </c>
      <c r="BI1130" s="227">
        <f>IF(N1130="nulová",J1130,0)</f>
        <v>0</v>
      </c>
      <c r="BJ1130" s="19" t="s">
        <v>80</v>
      </c>
      <c r="BK1130" s="227">
        <f>ROUND(I1130*H1130,2)</f>
        <v>0</v>
      </c>
      <c r="BL1130" s="19" t="s">
        <v>187</v>
      </c>
      <c r="BM1130" s="226" t="s">
        <v>1566</v>
      </c>
    </row>
    <row r="1131" s="2" customFormat="1">
      <c r="A1131" s="40"/>
      <c r="B1131" s="41"/>
      <c r="C1131" s="42"/>
      <c r="D1131" s="228" t="s">
        <v>189</v>
      </c>
      <c r="E1131" s="42"/>
      <c r="F1131" s="229" t="s">
        <v>1567</v>
      </c>
      <c r="G1131" s="42"/>
      <c r="H1131" s="42"/>
      <c r="I1131" s="230"/>
      <c r="J1131" s="42"/>
      <c r="K1131" s="42"/>
      <c r="L1131" s="46"/>
      <c r="M1131" s="231"/>
      <c r="N1131" s="232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189</v>
      </c>
      <c r="AU1131" s="19" t="s">
        <v>82</v>
      </c>
    </row>
    <row r="1132" s="14" customFormat="1">
      <c r="A1132" s="14"/>
      <c r="B1132" s="245"/>
      <c r="C1132" s="246"/>
      <c r="D1132" s="235" t="s">
        <v>191</v>
      </c>
      <c r="E1132" s="247" t="s">
        <v>19</v>
      </c>
      <c r="F1132" s="248" t="s">
        <v>1553</v>
      </c>
      <c r="G1132" s="246"/>
      <c r="H1132" s="247" t="s">
        <v>19</v>
      </c>
      <c r="I1132" s="249"/>
      <c r="J1132" s="246"/>
      <c r="K1132" s="246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191</v>
      </c>
      <c r="AU1132" s="254" t="s">
        <v>82</v>
      </c>
      <c r="AV1132" s="14" t="s">
        <v>80</v>
      </c>
      <c r="AW1132" s="14" t="s">
        <v>33</v>
      </c>
      <c r="AX1132" s="14" t="s">
        <v>72</v>
      </c>
      <c r="AY1132" s="254" t="s">
        <v>180</v>
      </c>
    </row>
    <row r="1133" s="13" customFormat="1">
      <c r="A1133" s="13"/>
      <c r="B1133" s="233"/>
      <c r="C1133" s="234"/>
      <c r="D1133" s="235" t="s">
        <v>191</v>
      </c>
      <c r="E1133" s="236" t="s">
        <v>19</v>
      </c>
      <c r="F1133" s="237" t="s">
        <v>1568</v>
      </c>
      <c r="G1133" s="234"/>
      <c r="H1133" s="238">
        <v>8.8320000000000007</v>
      </c>
      <c r="I1133" s="239"/>
      <c r="J1133" s="234"/>
      <c r="K1133" s="234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191</v>
      </c>
      <c r="AU1133" s="244" t="s">
        <v>82</v>
      </c>
      <c r="AV1133" s="13" t="s">
        <v>82</v>
      </c>
      <c r="AW1133" s="13" t="s">
        <v>33</v>
      </c>
      <c r="AX1133" s="13" t="s">
        <v>72</v>
      </c>
      <c r="AY1133" s="244" t="s">
        <v>180</v>
      </c>
    </row>
    <row r="1134" s="14" customFormat="1">
      <c r="A1134" s="14"/>
      <c r="B1134" s="245"/>
      <c r="C1134" s="246"/>
      <c r="D1134" s="235" t="s">
        <v>191</v>
      </c>
      <c r="E1134" s="247" t="s">
        <v>19</v>
      </c>
      <c r="F1134" s="248" t="s">
        <v>1555</v>
      </c>
      <c r="G1134" s="246"/>
      <c r="H1134" s="247" t="s">
        <v>19</v>
      </c>
      <c r="I1134" s="249"/>
      <c r="J1134" s="246"/>
      <c r="K1134" s="246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191</v>
      </c>
      <c r="AU1134" s="254" t="s">
        <v>82</v>
      </c>
      <c r="AV1134" s="14" t="s">
        <v>80</v>
      </c>
      <c r="AW1134" s="14" t="s">
        <v>33</v>
      </c>
      <c r="AX1134" s="14" t="s">
        <v>72</v>
      </c>
      <c r="AY1134" s="254" t="s">
        <v>180</v>
      </c>
    </row>
    <row r="1135" s="13" customFormat="1">
      <c r="A1135" s="13"/>
      <c r="B1135" s="233"/>
      <c r="C1135" s="234"/>
      <c r="D1135" s="235" t="s">
        <v>191</v>
      </c>
      <c r="E1135" s="236" t="s">
        <v>19</v>
      </c>
      <c r="F1135" s="237" t="s">
        <v>1569</v>
      </c>
      <c r="G1135" s="234"/>
      <c r="H1135" s="238">
        <v>4.2249999999999996</v>
      </c>
      <c r="I1135" s="239"/>
      <c r="J1135" s="234"/>
      <c r="K1135" s="234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191</v>
      </c>
      <c r="AU1135" s="244" t="s">
        <v>82</v>
      </c>
      <c r="AV1135" s="13" t="s">
        <v>82</v>
      </c>
      <c r="AW1135" s="13" t="s">
        <v>33</v>
      </c>
      <c r="AX1135" s="13" t="s">
        <v>72</v>
      </c>
      <c r="AY1135" s="244" t="s">
        <v>180</v>
      </c>
    </row>
    <row r="1136" s="16" customFormat="1">
      <c r="A1136" s="16"/>
      <c r="B1136" s="266"/>
      <c r="C1136" s="267"/>
      <c r="D1136" s="235" t="s">
        <v>191</v>
      </c>
      <c r="E1136" s="268" t="s">
        <v>19</v>
      </c>
      <c r="F1136" s="269" t="s">
        <v>436</v>
      </c>
      <c r="G1136" s="267"/>
      <c r="H1136" s="270">
        <v>13.057</v>
      </c>
      <c r="I1136" s="271"/>
      <c r="J1136" s="267"/>
      <c r="K1136" s="267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T1136" s="276" t="s">
        <v>191</v>
      </c>
      <c r="AU1136" s="276" t="s">
        <v>82</v>
      </c>
      <c r="AV1136" s="16" t="s">
        <v>100</v>
      </c>
      <c r="AW1136" s="16" t="s">
        <v>33</v>
      </c>
      <c r="AX1136" s="16" t="s">
        <v>72</v>
      </c>
      <c r="AY1136" s="276" t="s">
        <v>180</v>
      </c>
    </row>
    <row r="1137" s="14" customFormat="1">
      <c r="A1137" s="14"/>
      <c r="B1137" s="245"/>
      <c r="C1137" s="246"/>
      <c r="D1137" s="235" t="s">
        <v>191</v>
      </c>
      <c r="E1137" s="247" t="s">
        <v>19</v>
      </c>
      <c r="F1137" s="248" t="s">
        <v>1557</v>
      </c>
      <c r="G1137" s="246"/>
      <c r="H1137" s="247" t="s">
        <v>19</v>
      </c>
      <c r="I1137" s="249"/>
      <c r="J1137" s="246"/>
      <c r="K1137" s="246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191</v>
      </c>
      <c r="AU1137" s="254" t="s">
        <v>82</v>
      </c>
      <c r="AV1137" s="14" t="s">
        <v>80</v>
      </c>
      <c r="AW1137" s="14" t="s">
        <v>33</v>
      </c>
      <c r="AX1137" s="14" t="s">
        <v>72</v>
      </c>
      <c r="AY1137" s="254" t="s">
        <v>180</v>
      </c>
    </row>
    <row r="1138" s="13" customFormat="1">
      <c r="A1138" s="13"/>
      <c r="B1138" s="233"/>
      <c r="C1138" s="234"/>
      <c r="D1138" s="235" t="s">
        <v>191</v>
      </c>
      <c r="E1138" s="236" t="s">
        <v>19</v>
      </c>
      <c r="F1138" s="237" t="s">
        <v>1570</v>
      </c>
      <c r="G1138" s="234"/>
      <c r="H1138" s="238">
        <v>26.306999999999999</v>
      </c>
      <c r="I1138" s="239"/>
      <c r="J1138" s="234"/>
      <c r="K1138" s="234"/>
      <c r="L1138" s="240"/>
      <c r="M1138" s="241"/>
      <c r="N1138" s="242"/>
      <c r="O1138" s="242"/>
      <c r="P1138" s="242"/>
      <c r="Q1138" s="242"/>
      <c r="R1138" s="242"/>
      <c r="S1138" s="242"/>
      <c r="T1138" s="24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4" t="s">
        <v>191</v>
      </c>
      <c r="AU1138" s="244" t="s">
        <v>82</v>
      </c>
      <c r="AV1138" s="13" t="s">
        <v>82</v>
      </c>
      <c r="AW1138" s="13" t="s">
        <v>33</v>
      </c>
      <c r="AX1138" s="13" t="s">
        <v>72</v>
      </c>
      <c r="AY1138" s="244" t="s">
        <v>180</v>
      </c>
    </row>
    <row r="1139" s="13" customFormat="1">
      <c r="A1139" s="13"/>
      <c r="B1139" s="233"/>
      <c r="C1139" s="234"/>
      <c r="D1139" s="235" t="s">
        <v>191</v>
      </c>
      <c r="E1139" s="236" t="s">
        <v>19</v>
      </c>
      <c r="F1139" s="237" t="s">
        <v>1571</v>
      </c>
      <c r="G1139" s="234"/>
      <c r="H1139" s="238">
        <v>28.986999999999998</v>
      </c>
      <c r="I1139" s="239"/>
      <c r="J1139" s="234"/>
      <c r="K1139" s="234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191</v>
      </c>
      <c r="AU1139" s="244" t="s">
        <v>82</v>
      </c>
      <c r="AV1139" s="13" t="s">
        <v>82</v>
      </c>
      <c r="AW1139" s="13" t="s">
        <v>33</v>
      </c>
      <c r="AX1139" s="13" t="s">
        <v>72</v>
      </c>
      <c r="AY1139" s="244" t="s">
        <v>180</v>
      </c>
    </row>
    <row r="1140" s="14" customFormat="1">
      <c r="A1140" s="14"/>
      <c r="B1140" s="245"/>
      <c r="C1140" s="246"/>
      <c r="D1140" s="235" t="s">
        <v>191</v>
      </c>
      <c r="E1140" s="247" t="s">
        <v>19</v>
      </c>
      <c r="F1140" s="248" t="s">
        <v>1515</v>
      </c>
      <c r="G1140" s="246"/>
      <c r="H1140" s="247" t="s">
        <v>19</v>
      </c>
      <c r="I1140" s="249"/>
      <c r="J1140" s="246"/>
      <c r="K1140" s="246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191</v>
      </c>
      <c r="AU1140" s="254" t="s">
        <v>82</v>
      </c>
      <c r="AV1140" s="14" t="s">
        <v>80</v>
      </c>
      <c r="AW1140" s="14" t="s">
        <v>33</v>
      </c>
      <c r="AX1140" s="14" t="s">
        <v>72</v>
      </c>
      <c r="AY1140" s="254" t="s">
        <v>180</v>
      </c>
    </row>
    <row r="1141" s="13" customFormat="1">
      <c r="A1141" s="13"/>
      <c r="B1141" s="233"/>
      <c r="C1141" s="234"/>
      <c r="D1141" s="235" t="s">
        <v>191</v>
      </c>
      <c r="E1141" s="236" t="s">
        <v>19</v>
      </c>
      <c r="F1141" s="237" t="s">
        <v>1572</v>
      </c>
      <c r="G1141" s="234"/>
      <c r="H1141" s="238">
        <v>50.645000000000003</v>
      </c>
      <c r="I1141" s="239"/>
      <c r="J1141" s="234"/>
      <c r="K1141" s="234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191</v>
      </c>
      <c r="AU1141" s="244" t="s">
        <v>82</v>
      </c>
      <c r="AV1141" s="13" t="s">
        <v>82</v>
      </c>
      <c r="AW1141" s="13" t="s">
        <v>33</v>
      </c>
      <c r="AX1141" s="13" t="s">
        <v>72</v>
      </c>
      <c r="AY1141" s="244" t="s">
        <v>180</v>
      </c>
    </row>
    <row r="1142" s="14" customFormat="1">
      <c r="A1142" s="14"/>
      <c r="B1142" s="245"/>
      <c r="C1142" s="246"/>
      <c r="D1142" s="235" t="s">
        <v>191</v>
      </c>
      <c r="E1142" s="247" t="s">
        <v>19</v>
      </c>
      <c r="F1142" s="248" t="s">
        <v>1573</v>
      </c>
      <c r="G1142" s="246"/>
      <c r="H1142" s="247" t="s">
        <v>19</v>
      </c>
      <c r="I1142" s="249"/>
      <c r="J1142" s="246"/>
      <c r="K1142" s="246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191</v>
      </c>
      <c r="AU1142" s="254" t="s">
        <v>82</v>
      </c>
      <c r="AV1142" s="14" t="s">
        <v>80</v>
      </c>
      <c r="AW1142" s="14" t="s">
        <v>33</v>
      </c>
      <c r="AX1142" s="14" t="s">
        <v>72</v>
      </c>
      <c r="AY1142" s="254" t="s">
        <v>180</v>
      </c>
    </row>
    <row r="1143" s="13" customFormat="1">
      <c r="A1143" s="13"/>
      <c r="B1143" s="233"/>
      <c r="C1143" s="234"/>
      <c r="D1143" s="235" t="s">
        <v>191</v>
      </c>
      <c r="E1143" s="236" t="s">
        <v>19</v>
      </c>
      <c r="F1143" s="237" t="s">
        <v>1574</v>
      </c>
      <c r="G1143" s="234"/>
      <c r="H1143" s="238">
        <v>6.266</v>
      </c>
      <c r="I1143" s="239"/>
      <c r="J1143" s="234"/>
      <c r="K1143" s="234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191</v>
      </c>
      <c r="AU1143" s="244" t="s">
        <v>82</v>
      </c>
      <c r="AV1143" s="13" t="s">
        <v>82</v>
      </c>
      <c r="AW1143" s="13" t="s">
        <v>33</v>
      </c>
      <c r="AX1143" s="13" t="s">
        <v>72</v>
      </c>
      <c r="AY1143" s="244" t="s">
        <v>180</v>
      </c>
    </row>
    <row r="1144" s="16" customFormat="1">
      <c r="A1144" s="16"/>
      <c r="B1144" s="266"/>
      <c r="C1144" s="267"/>
      <c r="D1144" s="235" t="s">
        <v>191</v>
      </c>
      <c r="E1144" s="268" t="s">
        <v>19</v>
      </c>
      <c r="F1144" s="269" t="s">
        <v>436</v>
      </c>
      <c r="G1144" s="267"/>
      <c r="H1144" s="270">
        <v>112.205</v>
      </c>
      <c r="I1144" s="271"/>
      <c r="J1144" s="267"/>
      <c r="K1144" s="267"/>
      <c r="L1144" s="272"/>
      <c r="M1144" s="273"/>
      <c r="N1144" s="274"/>
      <c r="O1144" s="274"/>
      <c r="P1144" s="274"/>
      <c r="Q1144" s="274"/>
      <c r="R1144" s="274"/>
      <c r="S1144" s="274"/>
      <c r="T1144" s="275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76" t="s">
        <v>191</v>
      </c>
      <c r="AU1144" s="276" t="s">
        <v>82</v>
      </c>
      <c r="AV1144" s="16" t="s">
        <v>100</v>
      </c>
      <c r="AW1144" s="16" t="s">
        <v>33</v>
      </c>
      <c r="AX1144" s="16" t="s">
        <v>72</v>
      </c>
      <c r="AY1144" s="276" t="s">
        <v>180</v>
      </c>
    </row>
    <row r="1145" s="15" customFormat="1">
      <c r="A1145" s="15"/>
      <c r="B1145" s="255"/>
      <c r="C1145" s="256"/>
      <c r="D1145" s="235" t="s">
        <v>191</v>
      </c>
      <c r="E1145" s="257" t="s">
        <v>19</v>
      </c>
      <c r="F1145" s="258" t="s">
        <v>327</v>
      </c>
      <c r="G1145" s="256"/>
      <c r="H1145" s="259">
        <v>125.262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5" t="s">
        <v>191</v>
      </c>
      <c r="AU1145" s="265" t="s">
        <v>82</v>
      </c>
      <c r="AV1145" s="15" t="s">
        <v>187</v>
      </c>
      <c r="AW1145" s="15" t="s">
        <v>33</v>
      </c>
      <c r="AX1145" s="15" t="s">
        <v>80</v>
      </c>
      <c r="AY1145" s="265" t="s">
        <v>180</v>
      </c>
    </row>
    <row r="1146" s="2" customFormat="1" ht="24.15" customHeight="1">
      <c r="A1146" s="40"/>
      <c r="B1146" s="41"/>
      <c r="C1146" s="215" t="s">
        <v>1575</v>
      </c>
      <c r="D1146" s="215" t="s">
        <v>182</v>
      </c>
      <c r="E1146" s="216" t="s">
        <v>1576</v>
      </c>
      <c r="F1146" s="217" t="s">
        <v>1577</v>
      </c>
      <c r="G1146" s="218" t="s">
        <v>185</v>
      </c>
      <c r="H1146" s="219">
        <v>125.262</v>
      </c>
      <c r="I1146" s="220"/>
      <c r="J1146" s="221">
        <f>ROUND(I1146*H1146,2)</f>
        <v>0</v>
      </c>
      <c r="K1146" s="217" t="s">
        <v>186</v>
      </c>
      <c r="L1146" s="46"/>
      <c r="M1146" s="222" t="s">
        <v>19</v>
      </c>
      <c r="N1146" s="223" t="s">
        <v>43</v>
      </c>
      <c r="O1146" s="86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187</v>
      </c>
      <c r="AT1146" s="226" t="s">
        <v>182</v>
      </c>
      <c r="AU1146" s="226" t="s">
        <v>82</v>
      </c>
      <c r="AY1146" s="19" t="s">
        <v>180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80</v>
      </c>
      <c r="BK1146" s="227">
        <f>ROUND(I1146*H1146,2)</f>
        <v>0</v>
      </c>
      <c r="BL1146" s="19" t="s">
        <v>187</v>
      </c>
      <c r="BM1146" s="226" t="s">
        <v>1578</v>
      </c>
    </row>
    <row r="1147" s="2" customFormat="1">
      <c r="A1147" s="40"/>
      <c r="B1147" s="41"/>
      <c r="C1147" s="42"/>
      <c r="D1147" s="228" t="s">
        <v>189</v>
      </c>
      <c r="E1147" s="42"/>
      <c r="F1147" s="229" t="s">
        <v>1579</v>
      </c>
      <c r="G1147" s="42"/>
      <c r="H1147" s="42"/>
      <c r="I1147" s="230"/>
      <c r="J1147" s="42"/>
      <c r="K1147" s="42"/>
      <c r="L1147" s="46"/>
      <c r="M1147" s="231"/>
      <c r="N1147" s="232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189</v>
      </c>
      <c r="AU1147" s="19" t="s">
        <v>82</v>
      </c>
    </row>
    <row r="1148" s="2" customFormat="1" ht="24.15" customHeight="1">
      <c r="A1148" s="40"/>
      <c r="B1148" s="41"/>
      <c r="C1148" s="215" t="s">
        <v>1580</v>
      </c>
      <c r="D1148" s="215" t="s">
        <v>182</v>
      </c>
      <c r="E1148" s="216" t="s">
        <v>1581</v>
      </c>
      <c r="F1148" s="217" t="s">
        <v>1582</v>
      </c>
      <c r="G1148" s="218" t="s">
        <v>185</v>
      </c>
      <c r="H1148" s="219">
        <v>8.8320000000000007</v>
      </c>
      <c r="I1148" s="220"/>
      <c r="J1148" s="221">
        <f>ROUND(I1148*H1148,2)</f>
        <v>0</v>
      </c>
      <c r="K1148" s="217" t="s">
        <v>186</v>
      </c>
      <c r="L1148" s="46"/>
      <c r="M1148" s="222" t="s">
        <v>19</v>
      </c>
      <c r="N1148" s="223" t="s">
        <v>43</v>
      </c>
      <c r="O1148" s="86"/>
      <c r="P1148" s="224">
        <f>O1148*H1148</f>
        <v>0</v>
      </c>
      <c r="Q1148" s="224">
        <v>0.0027000000000000001</v>
      </c>
      <c r="R1148" s="224">
        <f>Q1148*H1148</f>
        <v>0.023846400000000004</v>
      </c>
      <c r="S1148" s="224">
        <v>0</v>
      </c>
      <c r="T1148" s="225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6" t="s">
        <v>187</v>
      </c>
      <c r="AT1148" s="226" t="s">
        <v>182</v>
      </c>
      <c r="AU1148" s="226" t="s">
        <v>82</v>
      </c>
      <c r="AY1148" s="19" t="s">
        <v>180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19" t="s">
        <v>80</v>
      </c>
      <c r="BK1148" s="227">
        <f>ROUND(I1148*H1148,2)</f>
        <v>0</v>
      </c>
      <c r="BL1148" s="19" t="s">
        <v>187</v>
      </c>
      <c r="BM1148" s="226" t="s">
        <v>1583</v>
      </c>
    </row>
    <row r="1149" s="2" customFormat="1">
      <c r="A1149" s="40"/>
      <c r="B1149" s="41"/>
      <c r="C1149" s="42"/>
      <c r="D1149" s="228" t="s">
        <v>189</v>
      </c>
      <c r="E1149" s="42"/>
      <c r="F1149" s="229" t="s">
        <v>1584</v>
      </c>
      <c r="G1149" s="42"/>
      <c r="H1149" s="42"/>
      <c r="I1149" s="230"/>
      <c r="J1149" s="42"/>
      <c r="K1149" s="42"/>
      <c r="L1149" s="46"/>
      <c r="M1149" s="231"/>
      <c r="N1149" s="232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189</v>
      </c>
      <c r="AU1149" s="19" t="s">
        <v>82</v>
      </c>
    </row>
    <row r="1150" s="14" customFormat="1">
      <c r="A1150" s="14"/>
      <c r="B1150" s="245"/>
      <c r="C1150" s="246"/>
      <c r="D1150" s="235" t="s">
        <v>191</v>
      </c>
      <c r="E1150" s="247" t="s">
        <v>19</v>
      </c>
      <c r="F1150" s="248" t="s">
        <v>1553</v>
      </c>
      <c r="G1150" s="246"/>
      <c r="H1150" s="247" t="s">
        <v>19</v>
      </c>
      <c r="I1150" s="249"/>
      <c r="J1150" s="246"/>
      <c r="K1150" s="246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191</v>
      </c>
      <c r="AU1150" s="254" t="s">
        <v>82</v>
      </c>
      <c r="AV1150" s="14" t="s">
        <v>80</v>
      </c>
      <c r="AW1150" s="14" t="s">
        <v>33</v>
      </c>
      <c r="AX1150" s="14" t="s">
        <v>72</v>
      </c>
      <c r="AY1150" s="254" t="s">
        <v>180</v>
      </c>
    </row>
    <row r="1151" s="13" customFormat="1">
      <c r="A1151" s="13"/>
      <c r="B1151" s="233"/>
      <c r="C1151" s="234"/>
      <c r="D1151" s="235" t="s">
        <v>191</v>
      </c>
      <c r="E1151" s="236" t="s">
        <v>19</v>
      </c>
      <c r="F1151" s="237" t="s">
        <v>1568</v>
      </c>
      <c r="G1151" s="234"/>
      <c r="H1151" s="238">
        <v>8.8320000000000007</v>
      </c>
      <c r="I1151" s="239"/>
      <c r="J1151" s="234"/>
      <c r="K1151" s="234"/>
      <c r="L1151" s="240"/>
      <c r="M1151" s="241"/>
      <c r="N1151" s="242"/>
      <c r="O1151" s="242"/>
      <c r="P1151" s="242"/>
      <c r="Q1151" s="242"/>
      <c r="R1151" s="242"/>
      <c r="S1151" s="242"/>
      <c r="T1151" s="24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4" t="s">
        <v>191</v>
      </c>
      <c r="AU1151" s="244" t="s">
        <v>82</v>
      </c>
      <c r="AV1151" s="13" t="s">
        <v>82</v>
      </c>
      <c r="AW1151" s="13" t="s">
        <v>33</v>
      </c>
      <c r="AX1151" s="13" t="s">
        <v>80</v>
      </c>
      <c r="AY1151" s="244" t="s">
        <v>180</v>
      </c>
    </row>
    <row r="1152" s="2" customFormat="1" ht="24.15" customHeight="1">
      <c r="A1152" s="40"/>
      <c r="B1152" s="41"/>
      <c r="C1152" s="215" t="s">
        <v>1585</v>
      </c>
      <c r="D1152" s="215" t="s">
        <v>182</v>
      </c>
      <c r="E1152" s="216" t="s">
        <v>1586</v>
      </c>
      <c r="F1152" s="217" t="s">
        <v>1587</v>
      </c>
      <c r="G1152" s="218" t="s">
        <v>340</v>
      </c>
      <c r="H1152" s="219">
        <v>1.415</v>
      </c>
      <c r="I1152" s="220"/>
      <c r="J1152" s="221">
        <f>ROUND(I1152*H1152,2)</f>
        <v>0</v>
      </c>
      <c r="K1152" s="217" t="s">
        <v>186</v>
      </c>
      <c r="L1152" s="46"/>
      <c r="M1152" s="222" t="s">
        <v>19</v>
      </c>
      <c r="N1152" s="223" t="s">
        <v>43</v>
      </c>
      <c r="O1152" s="86"/>
      <c r="P1152" s="224">
        <f>O1152*H1152</f>
        <v>0</v>
      </c>
      <c r="Q1152" s="224">
        <v>1.05237</v>
      </c>
      <c r="R1152" s="224">
        <f>Q1152*H1152</f>
        <v>1.4891035500000001</v>
      </c>
      <c r="S1152" s="224">
        <v>0</v>
      </c>
      <c r="T1152" s="225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6" t="s">
        <v>187</v>
      </c>
      <c r="AT1152" s="226" t="s">
        <v>182</v>
      </c>
      <c r="AU1152" s="226" t="s">
        <v>82</v>
      </c>
      <c r="AY1152" s="19" t="s">
        <v>180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19" t="s">
        <v>80</v>
      </c>
      <c r="BK1152" s="227">
        <f>ROUND(I1152*H1152,2)</f>
        <v>0</v>
      </c>
      <c r="BL1152" s="19" t="s">
        <v>187</v>
      </c>
      <c r="BM1152" s="226" t="s">
        <v>1588</v>
      </c>
    </row>
    <row r="1153" s="2" customFormat="1">
      <c r="A1153" s="40"/>
      <c r="B1153" s="41"/>
      <c r="C1153" s="42"/>
      <c r="D1153" s="228" t="s">
        <v>189</v>
      </c>
      <c r="E1153" s="42"/>
      <c r="F1153" s="229" t="s">
        <v>1589</v>
      </c>
      <c r="G1153" s="42"/>
      <c r="H1153" s="42"/>
      <c r="I1153" s="230"/>
      <c r="J1153" s="42"/>
      <c r="K1153" s="42"/>
      <c r="L1153" s="46"/>
      <c r="M1153" s="231"/>
      <c r="N1153" s="232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189</v>
      </c>
      <c r="AU1153" s="19" t="s">
        <v>82</v>
      </c>
    </row>
    <row r="1154" s="14" customFormat="1">
      <c r="A1154" s="14"/>
      <c r="B1154" s="245"/>
      <c r="C1154" s="246"/>
      <c r="D1154" s="235" t="s">
        <v>191</v>
      </c>
      <c r="E1154" s="247" t="s">
        <v>19</v>
      </c>
      <c r="F1154" s="248" t="s">
        <v>1590</v>
      </c>
      <c r="G1154" s="246"/>
      <c r="H1154" s="247" t="s">
        <v>19</v>
      </c>
      <c r="I1154" s="249"/>
      <c r="J1154" s="246"/>
      <c r="K1154" s="246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191</v>
      </c>
      <c r="AU1154" s="254" t="s">
        <v>82</v>
      </c>
      <c r="AV1154" s="14" t="s">
        <v>80</v>
      </c>
      <c r="AW1154" s="14" t="s">
        <v>33</v>
      </c>
      <c r="AX1154" s="14" t="s">
        <v>72</v>
      </c>
      <c r="AY1154" s="254" t="s">
        <v>180</v>
      </c>
    </row>
    <row r="1155" s="13" customFormat="1">
      <c r="A1155" s="13"/>
      <c r="B1155" s="233"/>
      <c r="C1155" s="234"/>
      <c r="D1155" s="235" t="s">
        <v>191</v>
      </c>
      <c r="E1155" s="236" t="s">
        <v>19</v>
      </c>
      <c r="F1155" s="237" t="s">
        <v>1591</v>
      </c>
      <c r="G1155" s="234"/>
      <c r="H1155" s="238">
        <v>1.415</v>
      </c>
      <c r="I1155" s="239"/>
      <c r="J1155" s="234"/>
      <c r="K1155" s="234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191</v>
      </c>
      <c r="AU1155" s="244" t="s">
        <v>82</v>
      </c>
      <c r="AV1155" s="13" t="s">
        <v>82</v>
      </c>
      <c r="AW1155" s="13" t="s">
        <v>33</v>
      </c>
      <c r="AX1155" s="13" t="s">
        <v>80</v>
      </c>
      <c r="AY1155" s="244" t="s">
        <v>180</v>
      </c>
    </row>
    <row r="1156" s="2" customFormat="1" ht="24.15" customHeight="1">
      <c r="A1156" s="40"/>
      <c r="B1156" s="41"/>
      <c r="C1156" s="215" t="s">
        <v>1592</v>
      </c>
      <c r="D1156" s="215" t="s">
        <v>182</v>
      </c>
      <c r="E1156" s="216" t="s">
        <v>1593</v>
      </c>
      <c r="F1156" s="217" t="s">
        <v>1594</v>
      </c>
      <c r="G1156" s="218" t="s">
        <v>185</v>
      </c>
      <c r="H1156" s="219">
        <v>55.972999999999999</v>
      </c>
      <c r="I1156" s="220"/>
      <c r="J1156" s="221">
        <f>ROUND(I1156*H1156,2)</f>
        <v>0</v>
      </c>
      <c r="K1156" s="217" t="s">
        <v>186</v>
      </c>
      <c r="L1156" s="46"/>
      <c r="M1156" s="222" t="s">
        <v>19</v>
      </c>
      <c r="N1156" s="223" t="s">
        <v>43</v>
      </c>
      <c r="O1156" s="86"/>
      <c r="P1156" s="224">
        <f>O1156*H1156</f>
        <v>0</v>
      </c>
      <c r="Q1156" s="224">
        <v>0.068479999999999999</v>
      </c>
      <c r="R1156" s="224">
        <f>Q1156*H1156</f>
        <v>3.8330310399999998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187</v>
      </c>
      <c r="AT1156" s="226" t="s">
        <v>182</v>
      </c>
      <c r="AU1156" s="226" t="s">
        <v>82</v>
      </c>
      <c r="AY1156" s="19" t="s">
        <v>180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80</v>
      </c>
      <c r="BK1156" s="227">
        <f>ROUND(I1156*H1156,2)</f>
        <v>0</v>
      </c>
      <c r="BL1156" s="19" t="s">
        <v>187</v>
      </c>
      <c r="BM1156" s="226" t="s">
        <v>1595</v>
      </c>
    </row>
    <row r="1157" s="2" customFormat="1">
      <c r="A1157" s="40"/>
      <c r="B1157" s="41"/>
      <c r="C1157" s="42"/>
      <c r="D1157" s="228" t="s">
        <v>189</v>
      </c>
      <c r="E1157" s="42"/>
      <c r="F1157" s="229" t="s">
        <v>1596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189</v>
      </c>
      <c r="AU1157" s="19" t="s">
        <v>82</v>
      </c>
    </row>
    <row r="1158" s="14" customFormat="1">
      <c r="A1158" s="14"/>
      <c r="B1158" s="245"/>
      <c r="C1158" s="246"/>
      <c r="D1158" s="235" t="s">
        <v>191</v>
      </c>
      <c r="E1158" s="247" t="s">
        <v>19</v>
      </c>
      <c r="F1158" s="248" t="s">
        <v>1597</v>
      </c>
      <c r="G1158" s="246"/>
      <c r="H1158" s="247" t="s">
        <v>19</v>
      </c>
      <c r="I1158" s="249"/>
      <c r="J1158" s="246"/>
      <c r="K1158" s="246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191</v>
      </c>
      <c r="AU1158" s="254" t="s">
        <v>82</v>
      </c>
      <c r="AV1158" s="14" t="s">
        <v>80</v>
      </c>
      <c r="AW1158" s="14" t="s">
        <v>33</v>
      </c>
      <c r="AX1158" s="14" t="s">
        <v>72</v>
      </c>
      <c r="AY1158" s="254" t="s">
        <v>180</v>
      </c>
    </row>
    <row r="1159" s="14" customFormat="1">
      <c r="A1159" s="14"/>
      <c r="B1159" s="245"/>
      <c r="C1159" s="246"/>
      <c r="D1159" s="235" t="s">
        <v>191</v>
      </c>
      <c r="E1159" s="247" t="s">
        <v>19</v>
      </c>
      <c r="F1159" s="248" t="s">
        <v>1598</v>
      </c>
      <c r="G1159" s="246"/>
      <c r="H1159" s="247" t="s">
        <v>19</v>
      </c>
      <c r="I1159" s="249"/>
      <c r="J1159" s="246"/>
      <c r="K1159" s="246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191</v>
      </c>
      <c r="AU1159" s="254" t="s">
        <v>82</v>
      </c>
      <c r="AV1159" s="14" t="s">
        <v>80</v>
      </c>
      <c r="AW1159" s="14" t="s">
        <v>33</v>
      </c>
      <c r="AX1159" s="14" t="s">
        <v>72</v>
      </c>
      <c r="AY1159" s="254" t="s">
        <v>180</v>
      </c>
    </row>
    <row r="1160" s="13" customFormat="1">
      <c r="A1160" s="13"/>
      <c r="B1160" s="233"/>
      <c r="C1160" s="234"/>
      <c r="D1160" s="235" t="s">
        <v>191</v>
      </c>
      <c r="E1160" s="236" t="s">
        <v>19</v>
      </c>
      <c r="F1160" s="237" t="s">
        <v>1599</v>
      </c>
      <c r="G1160" s="234"/>
      <c r="H1160" s="238">
        <v>13.65</v>
      </c>
      <c r="I1160" s="239"/>
      <c r="J1160" s="234"/>
      <c r="K1160" s="234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191</v>
      </c>
      <c r="AU1160" s="244" t="s">
        <v>82</v>
      </c>
      <c r="AV1160" s="13" t="s">
        <v>82</v>
      </c>
      <c r="AW1160" s="13" t="s">
        <v>33</v>
      </c>
      <c r="AX1160" s="13" t="s">
        <v>72</v>
      </c>
      <c r="AY1160" s="244" t="s">
        <v>180</v>
      </c>
    </row>
    <row r="1161" s="13" customFormat="1">
      <c r="A1161" s="13"/>
      <c r="B1161" s="233"/>
      <c r="C1161" s="234"/>
      <c r="D1161" s="235" t="s">
        <v>191</v>
      </c>
      <c r="E1161" s="236" t="s">
        <v>19</v>
      </c>
      <c r="F1161" s="237" t="s">
        <v>1600</v>
      </c>
      <c r="G1161" s="234"/>
      <c r="H1161" s="238">
        <v>-2.9399999999999999</v>
      </c>
      <c r="I1161" s="239"/>
      <c r="J1161" s="234"/>
      <c r="K1161" s="234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191</v>
      </c>
      <c r="AU1161" s="244" t="s">
        <v>82</v>
      </c>
      <c r="AV1161" s="13" t="s">
        <v>82</v>
      </c>
      <c r="AW1161" s="13" t="s">
        <v>33</v>
      </c>
      <c r="AX1161" s="13" t="s">
        <v>72</v>
      </c>
      <c r="AY1161" s="244" t="s">
        <v>180</v>
      </c>
    </row>
    <row r="1162" s="16" customFormat="1">
      <c r="A1162" s="16"/>
      <c r="B1162" s="266"/>
      <c r="C1162" s="267"/>
      <c r="D1162" s="235" t="s">
        <v>191</v>
      </c>
      <c r="E1162" s="268" t="s">
        <v>19</v>
      </c>
      <c r="F1162" s="269" t="s">
        <v>436</v>
      </c>
      <c r="G1162" s="267"/>
      <c r="H1162" s="270">
        <v>10.710000000000001</v>
      </c>
      <c r="I1162" s="271"/>
      <c r="J1162" s="267"/>
      <c r="K1162" s="267"/>
      <c r="L1162" s="272"/>
      <c r="M1162" s="273"/>
      <c r="N1162" s="274"/>
      <c r="O1162" s="274"/>
      <c r="P1162" s="274"/>
      <c r="Q1162" s="274"/>
      <c r="R1162" s="274"/>
      <c r="S1162" s="274"/>
      <c r="T1162" s="275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T1162" s="276" t="s">
        <v>191</v>
      </c>
      <c r="AU1162" s="276" t="s">
        <v>82</v>
      </c>
      <c r="AV1162" s="16" t="s">
        <v>100</v>
      </c>
      <c r="AW1162" s="16" t="s">
        <v>33</v>
      </c>
      <c r="AX1162" s="16" t="s">
        <v>72</v>
      </c>
      <c r="AY1162" s="276" t="s">
        <v>180</v>
      </c>
    </row>
    <row r="1163" s="14" customFormat="1">
      <c r="A1163" s="14"/>
      <c r="B1163" s="245"/>
      <c r="C1163" s="246"/>
      <c r="D1163" s="235" t="s">
        <v>191</v>
      </c>
      <c r="E1163" s="247" t="s">
        <v>19</v>
      </c>
      <c r="F1163" s="248" t="s">
        <v>1290</v>
      </c>
      <c r="G1163" s="246"/>
      <c r="H1163" s="247" t="s">
        <v>19</v>
      </c>
      <c r="I1163" s="249"/>
      <c r="J1163" s="246"/>
      <c r="K1163" s="246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191</v>
      </c>
      <c r="AU1163" s="254" t="s">
        <v>82</v>
      </c>
      <c r="AV1163" s="14" t="s">
        <v>80</v>
      </c>
      <c r="AW1163" s="14" t="s">
        <v>33</v>
      </c>
      <c r="AX1163" s="14" t="s">
        <v>72</v>
      </c>
      <c r="AY1163" s="254" t="s">
        <v>180</v>
      </c>
    </row>
    <row r="1164" s="14" customFormat="1">
      <c r="A1164" s="14"/>
      <c r="B1164" s="245"/>
      <c r="C1164" s="246"/>
      <c r="D1164" s="235" t="s">
        <v>191</v>
      </c>
      <c r="E1164" s="247" t="s">
        <v>19</v>
      </c>
      <c r="F1164" s="248" t="s">
        <v>1601</v>
      </c>
      <c r="G1164" s="246"/>
      <c r="H1164" s="247" t="s">
        <v>19</v>
      </c>
      <c r="I1164" s="249"/>
      <c r="J1164" s="246"/>
      <c r="K1164" s="246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191</v>
      </c>
      <c r="AU1164" s="254" t="s">
        <v>82</v>
      </c>
      <c r="AV1164" s="14" t="s">
        <v>80</v>
      </c>
      <c r="AW1164" s="14" t="s">
        <v>33</v>
      </c>
      <c r="AX1164" s="14" t="s">
        <v>72</v>
      </c>
      <c r="AY1164" s="254" t="s">
        <v>180</v>
      </c>
    </row>
    <row r="1165" s="13" customFormat="1">
      <c r="A1165" s="13"/>
      <c r="B1165" s="233"/>
      <c r="C1165" s="234"/>
      <c r="D1165" s="235" t="s">
        <v>191</v>
      </c>
      <c r="E1165" s="236" t="s">
        <v>19</v>
      </c>
      <c r="F1165" s="237" t="s">
        <v>1602</v>
      </c>
      <c r="G1165" s="234"/>
      <c r="H1165" s="238">
        <v>8.6509999999999998</v>
      </c>
      <c r="I1165" s="239"/>
      <c r="J1165" s="234"/>
      <c r="K1165" s="234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191</v>
      </c>
      <c r="AU1165" s="244" t="s">
        <v>82</v>
      </c>
      <c r="AV1165" s="13" t="s">
        <v>82</v>
      </c>
      <c r="AW1165" s="13" t="s">
        <v>33</v>
      </c>
      <c r="AX1165" s="13" t="s">
        <v>72</v>
      </c>
      <c r="AY1165" s="244" t="s">
        <v>180</v>
      </c>
    </row>
    <row r="1166" s="14" customFormat="1">
      <c r="A1166" s="14"/>
      <c r="B1166" s="245"/>
      <c r="C1166" s="246"/>
      <c r="D1166" s="235" t="s">
        <v>191</v>
      </c>
      <c r="E1166" s="247" t="s">
        <v>19</v>
      </c>
      <c r="F1166" s="248" t="s">
        <v>1603</v>
      </c>
      <c r="G1166" s="246"/>
      <c r="H1166" s="247" t="s">
        <v>19</v>
      </c>
      <c r="I1166" s="249"/>
      <c r="J1166" s="246"/>
      <c r="K1166" s="246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191</v>
      </c>
      <c r="AU1166" s="254" t="s">
        <v>82</v>
      </c>
      <c r="AV1166" s="14" t="s">
        <v>80</v>
      </c>
      <c r="AW1166" s="14" t="s">
        <v>33</v>
      </c>
      <c r="AX1166" s="14" t="s">
        <v>72</v>
      </c>
      <c r="AY1166" s="254" t="s">
        <v>180</v>
      </c>
    </row>
    <row r="1167" s="13" customFormat="1">
      <c r="A1167" s="13"/>
      <c r="B1167" s="233"/>
      <c r="C1167" s="234"/>
      <c r="D1167" s="235" t="s">
        <v>191</v>
      </c>
      <c r="E1167" s="236" t="s">
        <v>19</v>
      </c>
      <c r="F1167" s="237" t="s">
        <v>1604</v>
      </c>
      <c r="G1167" s="234"/>
      <c r="H1167" s="238">
        <v>3.9590000000000001</v>
      </c>
      <c r="I1167" s="239"/>
      <c r="J1167" s="234"/>
      <c r="K1167" s="234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191</v>
      </c>
      <c r="AU1167" s="244" t="s">
        <v>82</v>
      </c>
      <c r="AV1167" s="13" t="s">
        <v>82</v>
      </c>
      <c r="AW1167" s="13" t="s">
        <v>33</v>
      </c>
      <c r="AX1167" s="13" t="s">
        <v>72</v>
      </c>
      <c r="AY1167" s="244" t="s">
        <v>180</v>
      </c>
    </row>
    <row r="1168" s="14" customFormat="1">
      <c r="A1168" s="14"/>
      <c r="B1168" s="245"/>
      <c r="C1168" s="246"/>
      <c r="D1168" s="235" t="s">
        <v>191</v>
      </c>
      <c r="E1168" s="247" t="s">
        <v>19</v>
      </c>
      <c r="F1168" s="248" t="s">
        <v>1605</v>
      </c>
      <c r="G1168" s="246"/>
      <c r="H1168" s="247" t="s">
        <v>19</v>
      </c>
      <c r="I1168" s="249"/>
      <c r="J1168" s="246"/>
      <c r="K1168" s="246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191</v>
      </c>
      <c r="AU1168" s="254" t="s">
        <v>82</v>
      </c>
      <c r="AV1168" s="14" t="s">
        <v>80</v>
      </c>
      <c r="AW1168" s="14" t="s">
        <v>33</v>
      </c>
      <c r="AX1168" s="14" t="s">
        <v>72</v>
      </c>
      <c r="AY1168" s="254" t="s">
        <v>180</v>
      </c>
    </row>
    <row r="1169" s="13" customFormat="1">
      <c r="A1169" s="13"/>
      <c r="B1169" s="233"/>
      <c r="C1169" s="234"/>
      <c r="D1169" s="235" t="s">
        <v>191</v>
      </c>
      <c r="E1169" s="236" t="s">
        <v>19</v>
      </c>
      <c r="F1169" s="237" t="s">
        <v>1606</v>
      </c>
      <c r="G1169" s="234"/>
      <c r="H1169" s="238">
        <v>6.7530000000000001</v>
      </c>
      <c r="I1169" s="239"/>
      <c r="J1169" s="234"/>
      <c r="K1169" s="234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191</v>
      </c>
      <c r="AU1169" s="244" t="s">
        <v>82</v>
      </c>
      <c r="AV1169" s="13" t="s">
        <v>82</v>
      </c>
      <c r="AW1169" s="13" t="s">
        <v>33</v>
      </c>
      <c r="AX1169" s="13" t="s">
        <v>72</v>
      </c>
      <c r="AY1169" s="244" t="s">
        <v>180</v>
      </c>
    </row>
    <row r="1170" s="14" customFormat="1">
      <c r="A1170" s="14"/>
      <c r="B1170" s="245"/>
      <c r="C1170" s="246"/>
      <c r="D1170" s="235" t="s">
        <v>191</v>
      </c>
      <c r="E1170" s="247" t="s">
        <v>19</v>
      </c>
      <c r="F1170" s="248" t="s">
        <v>1140</v>
      </c>
      <c r="G1170" s="246"/>
      <c r="H1170" s="247" t="s">
        <v>19</v>
      </c>
      <c r="I1170" s="249"/>
      <c r="J1170" s="246"/>
      <c r="K1170" s="246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191</v>
      </c>
      <c r="AU1170" s="254" t="s">
        <v>82</v>
      </c>
      <c r="AV1170" s="14" t="s">
        <v>80</v>
      </c>
      <c r="AW1170" s="14" t="s">
        <v>33</v>
      </c>
      <c r="AX1170" s="14" t="s">
        <v>72</v>
      </c>
      <c r="AY1170" s="254" t="s">
        <v>180</v>
      </c>
    </row>
    <row r="1171" s="14" customFormat="1">
      <c r="A1171" s="14"/>
      <c r="B1171" s="245"/>
      <c r="C1171" s="246"/>
      <c r="D1171" s="235" t="s">
        <v>191</v>
      </c>
      <c r="E1171" s="247" t="s">
        <v>19</v>
      </c>
      <c r="F1171" s="248" t="s">
        <v>1607</v>
      </c>
      <c r="G1171" s="246"/>
      <c r="H1171" s="247" t="s">
        <v>19</v>
      </c>
      <c r="I1171" s="249"/>
      <c r="J1171" s="246"/>
      <c r="K1171" s="246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191</v>
      </c>
      <c r="AU1171" s="254" t="s">
        <v>82</v>
      </c>
      <c r="AV1171" s="14" t="s">
        <v>80</v>
      </c>
      <c r="AW1171" s="14" t="s">
        <v>33</v>
      </c>
      <c r="AX1171" s="14" t="s">
        <v>72</v>
      </c>
      <c r="AY1171" s="254" t="s">
        <v>180</v>
      </c>
    </row>
    <row r="1172" s="13" customFormat="1">
      <c r="A1172" s="13"/>
      <c r="B1172" s="233"/>
      <c r="C1172" s="234"/>
      <c r="D1172" s="235" t="s">
        <v>191</v>
      </c>
      <c r="E1172" s="236" t="s">
        <v>19</v>
      </c>
      <c r="F1172" s="237" t="s">
        <v>1608</v>
      </c>
      <c r="G1172" s="234"/>
      <c r="H1172" s="238">
        <v>7.5250000000000004</v>
      </c>
      <c r="I1172" s="239"/>
      <c r="J1172" s="234"/>
      <c r="K1172" s="234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191</v>
      </c>
      <c r="AU1172" s="244" t="s">
        <v>82</v>
      </c>
      <c r="AV1172" s="13" t="s">
        <v>82</v>
      </c>
      <c r="AW1172" s="13" t="s">
        <v>33</v>
      </c>
      <c r="AX1172" s="13" t="s">
        <v>72</v>
      </c>
      <c r="AY1172" s="244" t="s">
        <v>180</v>
      </c>
    </row>
    <row r="1173" s="14" customFormat="1">
      <c r="A1173" s="14"/>
      <c r="B1173" s="245"/>
      <c r="C1173" s="246"/>
      <c r="D1173" s="235" t="s">
        <v>191</v>
      </c>
      <c r="E1173" s="247" t="s">
        <v>19</v>
      </c>
      <c r="F1173" s="248" t="s">
        <v>1609</v>
      </c>
      <c r="G1173" s="246"/>
      <c r="H1173" s="247" t="s">
        <v>19</v>
      </c>
      <c r="I1173" s="249"/>
      <c r="J1173" s="246"/>
      <c r="K1173" s="246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191</v>
      </c>
      <c r="AU1173" s="254" t="s">
        <v>82</v>
      </c>
      <c r="AV1173" s="14" t="s">
        <v>80</v>
      </c>
      <c r="AW1173" s="14" t="s">
        <v>33</v>
      </c>
      <c r="AX1173" s="14" t="s">
        <v>72</v>
      </c>
      <c r="AY1173" s="254" t="s">
        <v>180</v>
      </c>
    </row>
    <row r="1174" s="13" customFormat="1">
      <c r="A1174" s="13"/>
      <c r="B1174" s="233"/>
      <c r="C1174" s="234"/>
      <c r="D1174" s="235" t="s">
        <v>191</v>
      </c>
      <c r="E1174" s="236" t="s">
        <v>19</v>
      </c>
      <c r="F1174" s="237" t="s">
        <v>1610</v>
      </c>
      <c r="G1174" s="234"/>
      <c r="H1174" s="238">
        <v>3.1499999999999999</v>
      </c>
      <c r="I1174" s="239"/>
      <c r="J1174" s="234"/>
      <c r="K1174" s="234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191</v>
      </c>
      <c r="AU1174" s="244" t="s">
        <v>82</v>
      </c>
      <c r="AV1174" s="13" t="s">
        <v>82</v>
      </c>
      <c r="AW1174" s="13" t="s">
        <v>33</v>
      </c>
      <c r="AX1174" s="13" t="s">
        <v>72</v>
      </c>
      <c r="AY1174" s="244" t="s">
        <v>180</v>
      </c>
    </row>
    <row r="1175" s="14" customFormat="1">
      <c r="A1175" s="14"/>
      <c r="B1175" s="245"/>
      <c r="C1175" s="246"/>
      <c r="D1175" s="235" t="s">
        <v>191</v>
      </c>
      <c r="E1175" s="247" t="s">
        <v>19</v>
      </c>
      <c r="F1175" s="248" t="s">
        <v>1611</v>
      </c>
      <c r="G1175" s="246"/>
      <c r="H1175" s="247" t="s">
        <v>19</v>
      </c>
      <c r="I1175" s="249"/>
      <c r="J1175" s="246"/>
      <c r="K1175" s="246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191</v>
      </c>
      <c r="AU1175" s="254" t="s">
        <v>82</v>
      </c>
      <c r="AV1175" s="14" t="s">
        <v>80</v>
      </c>
      <c r="AW1175" s="14" t="s">
        <v>33</v>
      </c>
      <c r="AX1175" s="14" t="s">
        <v>72</v>
      </c>
      <c r="AY1175" s="254" t="s">
        <v>180</v>
      </c>
    </row>
    <row r="1176" s="13" customFormat="1">
      <c r="A1176" s="13"/>
      <c r="B1176" s="233"/>
      <c r="C1176" s="234"/>
      <c r="D1176" s="235" t="s">
        <v>191</v>
      </c>
      <c r="E1176" s="236" t="s">
        <v>19</v>
      </c>
      <c r="F1176" s="237" t="s">
        <v>1612</v>
      </c>
      <c r="G1176" s="234"/>
      <c r="H1176" s="238">
        <v>2.625</v>
      </c>
      <c r="I1176" s="239"/>
      <c r="J1176" s="234"/>
      <c r="K1176" s="234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191</v>
      </c>
      <c r="AU1176" s="244" t="s">
        <v>82</v>
      </c>
      <c r="AV1176" s="13" t="s">
        <v>82</v>
      </c>
      <c r="AW1176" s="13" t="s">
        <v>33</v>
      </c>
      <c r="AX1176" s="13" t="s">
        <v>72</v>
      </c>
      <c r="AY1176" s="244" t="s">
        <v>180</v>
      </c>
    </row>
    <row r="1177" s="14" customFormat="1">
      <c r="A1177" s="14"/>
      <c r="B1177" s="245"/>
      <c r="C1177" s="246"/>
      <c r="D1177" s="235" t="s">
        <v>191</v>
      </c>
      <c r="E1177" s="247" t="s">
        <v>19</v>
      </c>
      <c r="F1177" s="248" t="s">
        <v>1613</v>
      </c>
      <c r="G1177" s="246"/>
      <c r="H1177" s="247" t="s">
        <v>19</v>
      </c>
      <c r="I1177" s="249"/>
      <c r="J1177" s="246"/>
      <c r="K1177" s="246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191</v>
      </c>
      <c r="AU1177" s="254" t="s">
        <v>82</v>
      </c>
      <c r="AV1177" s="14" t="s">
        <v>80</v>
      </c>
      <c r="AW1177" s="14" t="s">
        <v>33</v>
      </c>
      <c r="AX1177" s="14" t="s">
        <v>72</v>
      </c>
      <c r="AY1177" s="254" t="s">
        <v>180</v>
      </c>
    </row>
    <row r="1178" s="13" customFormat="1">
      <c r="A1178" s="13"/>
      <c r="B1178" s="233"/>
      <c r="C1178" s="234"/>
      <c r="D1178" s="235" t="s">
        <v>191</v>
      </c>
      <c r="E1178" s="236" t="s">
        <v>19</v>
      </c>
      <c r="F1178" s="237" t="s">
        <v>1614</v>
      </c>
      <c r="G1178" s="234"/>
      <c r="H1178" s="238">
        <v>12.6</v>
      </c>
      <c r="I1178" s="239"/>
      <c r="J1178" s="234"/>
      <c r="K1178" s="234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191</v>
      </c>
      <c r="AU1178" s="244" t="s">
        <v>82</v>
      </c>
      <c r="AV1178" s="13" t="s">
        <v>82</v>
      </c>
      <c r="AW1178" s="13" t="s">
        <v>33</v>
      </c>
      <c r="AX1178" s="13" t="s">
        <v>72</v>
      </c>
      <c r="AY1178" s="244" t="s">
        <v>180</v>
      </c>
    </row>
    <row r="1179" s="16" customFormat="1">
      <c r="A1179" s="16"/>
      <c r="B1179" s="266"/>
      <c r="C1179" s="267"/>
      <c r="D1179" s="235" t="s">
        <v>191</v>
      </c>
      <c r="E1179" s="268" t="s">
        <v>19</v>
      </c>
      <c r="F1179" s="269" t="s">
        <v>436</v>
      </c>
      <c r="G1179" s="267"/>
      <c r="H1179" s="270">
        <v>45.262999999999998</v>
      </c>
      <c r="I1179" s="271"/>
      <c r="J1179" s="267"/>
      <c r="K1179" s="267"/>
      <c r="L1179" s="272"/>
      <c r="M1179" s="273"/>
      <c r="N1179" s="274"/>
      <c r="O1179" s="274"/>
      <c r="P1179" s="274"/>
      <c r="Q1179" s="274"/>
      <c r="R1179" s="274"/>
      <c r="S1179" s="274"/>
      <c r="T1179" s="275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76" t="s">
        <v>191</v>
      </c>
      <c r="AU1179" s="276" t="s">
        <v>82</v>
      </c>
      <c r="AV1179" s="16" t="s">
        <v>100</v>
      </c>
      <c r="AW1179" s="16" t="s">
        <v>33</v>
      </c>
      <c r="AX1179" s="16" t="s">
        <v>72</v>
      </c>
      <c r="AY1179" s="276" t="s">
        <v>180</v>
      </c>
    </row>
    <row r="1180" s="15" customFormat="1">
      <c r="A1180" s="15"/>
      <c r="B1180" s="255"/>
      <c r="C1180" s="256"/>
      <c r="D1180" s="235" t="s">
        <v>191</v>
      </c>
      <c r="E1180" s="257" t="s">
        <v>19</v>
      </c>
      <c r="F1180" s="258" t="s">
        <v>327</v>
      </c>
      <c r="G1180" s="256"/>
      <c r="H1180" s="259">
        <v>55.972999999999999</v>
      </c>
      <c r="I1180" s="260"/>
      <c r="J1180" s="256"/>
      <c r="K1180" s="256"/>
      <c r="L1180" s="261"/>
      <c r="M1180" s="262"/>
      <c r="N1180" s="263"/>
      <c r="O1180" s="263"/>
      <c r="P1180" s="263"/>
      <c r="Q1180" s="263"/>
      <c r="R1180" s="263"/>
      <c r="S1180" s="263"/>
      <c r="T1180" s="264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5" t="s">
        <v>191</v>
      </c>
      <c r="AU1180" s="265" t="s">
        <v>82</v>
      </c>
      <c r="AV1180" s="15" t="s">
        <v>187</v>
      </c>
      <c r="AW1180" s="15" t="s">
        <v>33</v>
      </c>
      <c r="AX1180" s="15" t="s">
        <v>80</v>
      </c>
      <c r="AY1180" s="265" t="s">
        <v>180</v>
      </c>
    </row>
    <row r="1181" s="2" customFormat="1" ht="24.15" customHeight="1">
      <c r="A1181" s="40"/>
      <c r="B1181" s="41"/>
      <c r="C1181" s="215" t="s">
        <v>1615</v>
      </c>
      <c r="D1181" s="215" t="s">
        <v>182</v>
      </c>
      <c r="E1181" s="216" t="s">
        <v>1616</v>
      </c>
      <c r="F1181" s="217" t="s">
        <v>1617</v>
      </c>
      <c r="G1181" s="218" t="s">
        <v>185</v>
      </c>
      <c r="H1181" s="219">
        <v>417.47300000000001</v>
      </c>
      <c r="I1181" s="220"/>
      <c r="J1181" s="221">
        <f>ROUND(I1181*H1181,2)</f>
        <v>0</v>
      </c>
      <c r="K1181" s="217" t="s">
        <v>186</v>
      </c>
      <c r="L1181" s="46"/>
      <c r="M1181" s="222" t="s">
        <v>19</v>
      </c>
      <c r="N1181" s="223" t="s">
        <v>43</v>
      </c>
      <c r="O1181" s="86"/>
      <c r="P1181" s="224">
        <f>O1181*H1181</f>
        <v>0</v>
      </c>
      <c r="Q1181" s="224">
        <v>0.094479999999999995</v>
      </c>
      <c r="R1181" s="224">
        <f>Q1181*H1181</f>
        <v>39.442849039999999</v>
      </c>
      <c r="S1181" s="224">
        <v>0</v>
      </c>
      <c r="T1181" s="225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6" t="s">
        <v>187</v>
      </c>
      <c r="AT1181" s="226" t="s">
        <v>182</v>
      </c>
      <c r="AU1181" s="226" t="s">
        <v>82</v>
      </c>
      <c r="AY1181" s="19" t="s">
        <v>180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19" t="s">
        <v>80</v>
      </c>
      <c r="BK1181" s="227">
        <f>ROUND(I1181*H1181,2)</f>
        <v>0</v>
      </c>
      <c r="BL1181" s="19" t="s">
        <v>187</v>
      </c>
      <c r="BM1181" s="226" t="s">
        <v>1618</v>
      </c>
    </row>
    <row r="1182" s="2" customFormat="1">
      <c r="A1182" s="40"/>
      <c r="B1182" s="41"/>
      <c r="C1182" s="42"/>
      <c r="D1182" s="228" t="s">
        <v>189</v>
      </c>
      <c r="E1182" s="42"/>
      <c r="F1182" s="229" t="s">
        <v>1619</v>
      </c>
      <c r="G1182" s="42"/>
      <c r="H1182" s="42"/>
      <c r="I1182" s="230"/>
      <c r="J1182" s="42"/>
      <c r="K1182" s="42"/>
      <c r="L1182" s="46"/>
      <c r="M1182" s="231"/>
      <c r="N1182" s="232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189</v>
      </c>
      <c r="AU1182" s="19" t="s">
        <v>82</v>
      </c>
    </row>
    <row r="1183" s="14" customFormat="1">
      <c r="A1183" s="14"/>
      <c r="B1183" s="245"/>
      <c r="C1183" s="246"/>
      <c r="D1183" s="235" t="s">
        <v>191</v>
      </c>
      <c r="E1183" s="247" t="s">
        <v>19</v>
      </c>
      <c r="F1183" s="248" t="s">
        <v>1127</v>
      </c>
      <c r="G1183" s="246"/>
      <c r="H1183" s="247" t="s">
        <v>19</v>
      </c>
      <c r="I1183" s="249"/>
      <c r="J1183" s="246"/>
      <c r="K1183" s="246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191</v>
      </c>
      <c r="AU1183" s="254" t="s">
        <v>82</v>
      </c>
      <c r="AV1183" s="14" t="s">
        <v>80</v>
      </c>
      <c r="AW1183" s="14" t="s">
        <v>33</v>
      </c>
      <c r="AX1183" s="14" t="s">
        <v>72</v>
      </c>
      <c r="AY1183" s="254" t="s">
        <v>180</v>
      </c>
    </row>
    <row r="1184" s="14" customFormat="1">
      <c r="A1184" s="14"/>
      <c r="B1184" s="245"/>
      <c r="C1184" s="246"/>
      <c r="D1184" s="235" t="s">
        <v>191</v>
      </c>
      <c r="E1184" s="247" t="s">
        <v>19</v>
      </c>
      <c r="F1184" s="248" t="s">
        <v>1620</v>
      </c>
      <c r="G1184" s="246"/>
      <c r="H1184" s="247" t="s">
        <v>19</v>
      </c>
      <c r="I1184" s="249"/>
      <c r="J1184" s="246"/>
      <c r="K1184" s="246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191</v>
      </c>
      <c r="AU1184" s="254" t="s">
        <v>82</v>
      </c>
      <c r="AV1184" s="14" t="s">
        <v>80</v>
      </c>
      <c r="AW1184" s="14" t="s">
        <v>33</v>
      </c>
      <c r="AX1184" s="14" t="s">
        <v>72</v>
      </c>
      <c r="AY1184" s="254" t="s">
        <v>180</v>
      </c>
    </row>
    <row r="1185" s="13" customFormat="1">
      <c r="A1185" s="13"/>
      <c r="B1185" s="233"/>
      <c r="C1185" s="234"/>
      <c r="D1185" s="235" t="s">
        <v>191</v>
      </c>
      <c r="E1185" s="236" t="s">
        <v>19</v>
      </c>
      <c r="F1185" s="237" t="s">
        <v>1621</v>
      </c>
      <c r="G1185" s="234"/>
      <c r="H1185" s="238">
        <v>37.210999999999999</v>
      </c>
      <c r="I1185" s="239"/>
      <c r="J1185" s="234"/>
      <c r="K1185" s="234"/>
      <c r="L1185" s="240"/>
      <c r="M1185" s="241"/>
      <c r="N1185" s="242"/>
      <c r="O1185" s="242"/>
      <c r="P1185" s="242"/>
      <c r="Q1185" s="242"/>
      <c r="R1185" s="242"/>
      <c r="S1185" s="242"/>
      <c r="T1185" s="24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4" t="s">
        <v>191</v>
      </c>
      <c r="AU1185" s="244" t="s">
        <v>82</v>
      </c>
      <c r="AV1185" s="13" t="s">
        <v>82</v>
      </c>
      <c r="AW1185" s="13" t="s">
        <v>33</v>
      </c>
      <c r="AX1185" s="13" t="s">
        <v>72</v>
      </c>
      <c r="AY1185" s="244" t="s">
        <v>180</v>
      </c>
    </row>
    <row r="1186" s="14" customFormat="1">
      <c r="A1186" s="14"/>
      <c r="B1186" s="245"/>
      <c r="C1186" s="246"/>
      <c r="D1186" s="235" t="s">
        <v>191</v>
      </c>
      <c r="E1186" s="247" t="s">
        <v>19</v>
      </c>
      <c r="F1186" s="248" t="s">
        <v>1622</v>
      </c>
      <c r="G1186" s="246"/>
      <c r="H1186" s="247" t="s">
        <v>19</v>
      </c>
      <c r="I1186" s="249"/>
      <c r="J1186" s="246"/>
      <c r="K1186" s="246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191</v>
      </c>
      <c r="AU1186" s="254" t="s">
        <v>82</v>
      </c>
      <c r="AV1186" s="14" t="s">
        <v>80</v>
      </c>
      <c r="AW1186" s="14" t="s">
        <v>33</v>
      </c>
      <c r="AX1186" s="14" t="s">
        <v>72</v>
      </c>
      <c r="AY1186" s="254" t="s">
        <v>180</v>
      </c>
    </row>
    <row r="1187" s="13" customFormat="1">
      <c r="A1187" s="13"/>
      <c r="B1187" s="233"/>
      <c r="C1187" s="234"/>
      <c r="D1187" s="235" t="s">
        <v>191</v>
      </c>
      <c r="E1187" s="236" t="s">
        <v>19</v>
      </c>
      <c r="F1187" s="237" t="s">
        <v>1623</v>
      </c>
      <c r="G1187" s="234"/>
      <c r="H1187" s="238">
        <v>29.478000000000002</v>
      </c>
      <c r="I1187" s="239"/>
      <c r="J1187" s="234"/>
      <c r="K1187" s="234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191</v>
      </c>
      <c r="AU1187" s="244" t="s">
        <v>82</v>
      </c>
      <c r="AV1187" s="13" t="s">
        <v>82</v>
      </c>
      <c r="AW1187" s="13" t="s">
        <v>33</v>
      </c>
      <c r="AX1187" s="13" t="s">
        <v>72</v>
      </c>
      <c r="AY1187" s="244" t="s">
        <v>180</v>
      </c>
    </row>
    <row r="1188" s="14" customFormat="1">
      <c r="A1188" s="14"/>
      <c r="B1188" s="245"/>
      <c r="C1188" s="246"/>
      <c r="D1188" s="235" t="s">
        <v>191</v>
      </c>
      <c r="E1188" s="247" t="s">
        <v>19</v>
      </c>
      <c r="F1188" s="248" t="s">
        <v>1624</v>
      </c>
      <c r="G1188" s="246"/>
      <c r="H1188" s="247" t="s">
        <v>19</v>
      </c>
      <c r="I1188" s="249"/>
      <c r="J1188" s="246"/>
      <c r="K1188" s="246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191</v>
      </c>
      <c r="AU1188" s="254" t="s">
        <v>82</v>
      </c>
      <c r="AV1188" s="14" t="s">
        <v>80</v>
      </c>
      <c r="AW1188" s="14" t="s">
        <v>33</v>
      </c>
      <c r="AX1188" s="14" t="s">
        <v>72</v>
      </c>
      <c r="AY1188" s="254" t="s">
        <v>180</v>
      </c>
    </row>
    <row r="1189" s="13" customFormat="1">
      <c r="A1189" s="13"/>
      <c r="B1189" s="233"/>
      <c r="C1189" s="234"/>
      <c r="D1189" s="235" t="s">
        <v>191</v>
      </c>
      <c r="E1189" s="236" t="s">
        <v>19</v>
      </c>
      <c r="F1189" s="237" t="s">
        <v>1625</v>
      </c>
      <c r="G1189" s="234"/>
      <c r="H1189" s="238">
        <v>9.7189999999999994</v>
      </c>
      <c r="I1189" s="239"/>
      <c r="J1189" s="234"/>
      <c r="K1189" s="234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191</v>
      </c>
      <c r="AU1189" s="244" t="s">
        <v>82</v>
      </c>
      <c r="AV1189" s="13" t="s">
        <v>82</v>
      </c>
      <c r="AW1189" s="13" t="s">
        <v>33</v>
      </c>
      <c r="AX1189" s="13" t="s">
        <v>72</v>
      </c>
      <c r="AY1189" s="244" t="s">
        <v>180</v>
      </c>
    </row>
    <row r="1190" s="14" customFormat="1">
      <c r="A1190" s="14"/>
      <c r="B1190" s="245"/>
      <c r="C1190" s="246"/>
      <c r="D1190" s="235" t="s">
        <v>191</v>
      </c>
      <c r="E1190" s="247" t="s">
        <v>19</v>
      </c>
      <c r="F1190" s="248" t="s">
        <v>1626</v>
      </c>
      <c r="G1190" s="246"/>
      <c r="H1190" s="247" t="s">
        <v>19</v>
      </c>
      <c r="I1190" s="249"/>
      <c r="J1190" s="246"/>
      <c r="K1190" s="246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191</v>
      </c>
      <c r="AU1190" s="254" t="s">
        <v>82</v>
      </c>
      <c r="AV1190" s="14" t="s">
        <v>80</v>
      </c>
      <c r="AW1190" s="14" t="s">
        <v>33</v>
      </c>
      <c r="AX1190" s="14" t="s">
        <v>72</v>
      </c>
      <c r="AY1190" s="254" t="s">
        <v>180</v>
      </c>
    </row>
    <row r="1191" s="13" customFormat="1">
      <c r="A1191" s="13"/>
      <c r="B1191" s="233"/>
      <c r="C1191" s="234"/>
      <c r="D1191" s="235" t="s">
        <v>191</v>
      </c>
      <c r="E1191" s="236" t="s">
        <v>19</v>
      </c>
      <c r="F1191" s="237" t="s">
        <v>1627</v>
      </c>
      <c r="G1191" s="234"/>
      <c r="H1191" s="238">
        <v>36.302999999999997</v>
      </c>
      <c r="I1191" s="239"/>
      <c r="J1191" s="234"/>
      <c r="K1191" s="234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191</v>
      </c>
      <c r="AU1191" s="244" t="s">
        <v>82</v>
      </c>
      <c r="AV1191" s="13" t="s">
        <v>82</v>
      </c>
      <c r="AW1191" s="13" t="s">
        <v>33</v>
      </c>
      <c r="AX1191" s="13" t="s">
        <v>72</v>
      </c>
      <c r="AY1191" s="244" t="s">
        <v>180</v>
      </c>
    </row>
    <row r="1192" s="13" customFormat="1">
      <c r="A1192" s="13"/>
      <c r="B1192" s="233"/>
      <c r="C1192" s="234"/>
      <c r="D1192" s="235" t="s">
        <v>191</v>
      </c>
      <c r="E1192" s="236" t="s">
        <v>19</v>
      </c>
      <c r="F1192" s="237" t="s">
        <v>1628</v>
      </c>
      <c r="G1192" s="234"/>
      <c r="H1192" s="238">
        <v>-9.8000000000000007</v>
      </c>
      <c r="I1192" s="239"/>
      <c r="J1192" s="234"/>
      <c r="K1192" s="234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191</v>
      </c>
      <c r="AU1192" s="244" t="s">
        <v>82</v>
      </c>
      <c r="AV1192" s="13" t="s">
        <v>82</v>
      </c>
      <c r="AW1192" s="13" t="s">
        <v>33</v>
      </c>
      <c r="AX1192" s="13" t="s">
        <v>72</v>
      </c>
      <c r="AY1192" s="244" t="s">
        <v>180</v>
      </c>
    </row>
    <row r="1193" s="13" customFormat="1">
      <c r="A1193" s="13"/>
      <c r="B1193" s="233"/>
      <c r="C1193" s="234"/>
      <c r="D1193" s="235" t="s">
        <v>191</v>
      </c>
      <c r="E1193" s="236" t="s">
        <v>19</v>
      </c>
      <c r="F1193" s="237" t="s">
        <v>1629</v>
      </c>
      <c r="G1193" s="234"/>
      <c r="H1193" s="238">
        <v>-8</v>
      </c>
      <c r="I1193" s="239"/>
      <c r="J1193" s="234"/>
      <c r="K1193" s="234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191</v>
      </c>
      <c r="AU1193" s="244" t="s">
        <v>82</v>
      </c>
      <c r="AV1193" s="13" t="s">
        <v>82</v>
      </c>
      <c r="AW1193" s="13" t="s">
        <v>33</v>
      </c>
      <c r="AX1193" s="13" t="s">
        <v>72</v>
      </c>
      <c r="AY1193" s="244" t="s">
        <v>180</v>
      </c>
    </row>
    <row r="1194" s="14" customFormat="1">
      <c r="A1194" s="14"/>
      <c r="B1194" s="245"/>
      <c r="C1194" s="246"/>
      <c r="D1194" s="235" t="s">
        <v>191</v>
      </c>
      <c r="E1194" s="247" t="s">
        <v>19</v>
      </c>
      <c r="F1194" s="248" t="s">
        <v>1597</v>
      </c>
      <c r="G1194" s="246"/>
      <c r="H1194" s="247" t="s">
        <v>19</v>
      </c>
      <c r="I1194" s="249"/>
      <c r="J1194" s="246"/>
      <c r="K1194" s="246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191</v>
      </c>
      <c r="AU1194" s="254" t="s">
        <v>82</v>
      </c>
      <c r="AV1194" s="14" t="s">
        <v>80</v>
      </c>
      <c r="AW1194" s="14" t="s">
        <v>33</v>
      </c>
      <c r="AX1194" s="14" t="s">
        <v>72</v>
      </c>
      <c r="AY1194" s="254" t="s">
        <v>180</v>
      </c>
    </row>
    <row r="1195" s="14" customFormat="1">
      <c r="A1195" s="14"/>
      <c r="B1195" s="245"/>
      <c r="C1195" s="246"/>
      <c r="D1195" s="235" t="s">
        <v>191</v>
      </c>
      <c r="E1195" s="247" t="s">
        <v>19</v>
      </c>
      <c r="F1195" s="248" t="s">
        <v>1630</v>
      </c>
      <c r="G1195" s="246"/>
      <c r="H1195" s="247" t="s">
        <v>19</v>
      </c>
      <c r="I1195" s="249"/>
      <c r="J1195" s="246"/>
      <c r="K1195" s="246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191</v>
      </c>
      <c r="AU1195" s="254" t="s">
        <v>82</v>
      </c>
      <c r="AV1195" s="14" t="s">
        <v>80</v>
      </c>
      <c r="AW1195" s="14" t="s">
        <v>33</v>
      </c>
      <c r="AX1195" s="14" t="s">
        <v>72</v>
      </c>
      <c r="AY1195" s="254" t="s">
        <v>180</v>
      </c>
    </row>
    <row r="1196" s="13" customFormat="1">
      <c r="A1196" s="13"/>
      <c r="B1196" s="233"/>
      <c r="C1196" s="234"/>
      <c r="D1196" s="235" t="s">
        <v>191</v>
      </c>
      <c r="E1196" s="236" t="s">
        <v>19</v>
      </c>
      <c r="F1196" s="237" t="s">
        <v>1631</v>
      </c>
      <c r="G1196" s="234"/>
      <c r="H1196" s="238">
        <v>6.5490000000000004</v>
      </c>
      <c r="I1196" s="239"/>
      <c r="J1196" s="234"/>
      <c r="K1196" s="234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191</v>
      </c>
      <c r="AU1196" s="244" t="s">
        <v>82</v>
      </c>
      <c r="AV1196" s="13" t="s">
        <v>82</v>
      </c>
      <c r="AW1196" s="13" t="s">
        <v>33</v>
      </c>
      <c r="AX1196" s="13" t="s">
        <v>72</v>
      </c>
      <c r="AY1196" s="244" t="s">
        <v>180</v>
      </c>
    </row>
    <row r="1197" s="14" customFormat="1">
      <c r="A1197" s="14"/>
      <c r="B1197" s="245"/>
      <c r="C1197" s="246"/>
      <c r="D1197" s="235" t="s">
        <v>191</v>
      </c>
      <c r="E1197" s="247" t="s">
        <v>19</v>
      </c>
      <c r="F1197" s="248" t="s">
        <v>1632</v>
      </c>
      <c r="G1197" s="246"/>
      <c r="H1197" s="247" t="s">
        <v>19</v>
      </c>
      <c r="I1197" s="249"/>
      <c r="J1197" s="246"/>
      <c r="K1197" s="246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191</v>
      </c>
      <c r="AU1197" s="254" t="s">
        <v>82</v>
      </c>
      <c r="AV1197" s="14" t="s">
        <v>80</v>
      </c>
      <c r="AW1197" s="14" t="s">
        <v>33</v>
      </c>
      <c r="AX1197" s="14" t="s">
        <v>72</v>
      </c>
      <c r="AY1197" s="254" t="s">
        <v>180</v>
      </c>
    </row>
    <row r="1198" s="13" customFormat="1">
      <c r="A1198" s="13"/>
      <c r="B1198" s="233"/>
      <c r="C1198" s="234"/>
      <c r="D1198" s="235" t="s">
        <v>191</v>
      </c>
      <c r="E1198" s="236" t="s">
        <v>19</v>
      </c>
      <c r="F1198" s="237" t="s">
        <v>1633</v>
      </c>
      <c r="G1198" s="234"/>
      <c r="H1198" s="238">
        <v>10.888</v>
      </c>
      <c r="I1198" s="239"/>
      <c r="J1198" s="234"/>
      <c r="K1198" s="234"/>
      <c r="L1198" s="240"/>
      <c r="M1198" s="241"/>
      <c r="N1198" s="242"/>
      <c r="O1198" s="242"/>
      <c r="P1198" s="242"/>
      <c r="Q1198" s="242"/>
      <c r="R1198" s="242"/>
      <c r="S1198" s="242"/>
      <c r="T1198" s="24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4" t="s">
        <v>191</v>
      </c>
      <c r="AU1198" s="244" t="s">
        <v>82</v>
      </c>
      <c r="AV1198" s="13" t="s">
        <v>82</v>
      </c>
      <c r="AW1198" s="13" t="s">
        <v>33</v>
      </c>
      <c r="AX1198" s="13" t="s">
        <v>72</v>
      </c>
      <c r="AY1198" s="244" t="s">
        <v>180</v>
      </c>
    </row>
    <row r="1199" s="14" customFormat="1">
      <c r="A1199" s="14"/>
      <c r="B1199" s="245"/>
      <c r="C1199" s="246"/>
      <c r="D1199" s="235" t="s">
        <v>191</v>
      </c>
      <c r="E1199" s="247" t="s">
        <v>19</v>
      </c>
      <c r="F1199" s="248" t="s">
        <v>1634</v>
      </c>
      <c r="G1199" s="246"/>
      <c r="H1199" s="247" t="s">
        <v>19</v>
      </c>
      <c r="I1199" s="249"/>
      <c r="J1199" s="246"/>
      <c r="K1199" s="246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191</v>
      </c>
      <c r="AU1199" s="254" t="s">
        <v>82</v>
      </c>
      <c r="AV1199" s="14" t="s">
        <v>80</v>
      </c>
      <c r="AW1199" s="14" t="s">
        <v>33</v>
      </c>
      <c r="AX1199" s="14" t="s">
        <v>72</v>
      </c>
      <c r="AY1199" s="254" t="s">
        <v>180</v>
      </c>
    </row>
    <row r="1200" s="13" customFormat="1">
      <c r="A1200" s="13"/>
      <c r="B1200" s="233"/>
      <c r="C1200" s="234"/>
      <c r="D1200" s="235" t="s">
        <v>191</v>
      </c>
      <c r="E1200" s="236" t="s">
        <v>19</v>
      </c>
      <c r="F1200" s="237" t="s">
        <v>1635</v>
      </c>
      <c r="G1200" s="234"/>
      <c r="H1200" s="238">
        <v>39.715000000000003</v>
      </c>
      <c r="I1200" s="239"/>
      <c r="J1200" s="234"/>
      <c r="K1200" s="234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191</v>
      </c>
      <c r="AU1200" s="244" t="s">
        <v>82</v>
      </c>
      <c r="AV1200" s="13" t="s">
        <v>82</v>
      </c>
      <c r="AW1200" s="13" t="s">
        <v>33</v>
      </c>
      <c r="AX1200" s="13" t="s">
        <v>72</v>
      </c>
      <c r="AY1200" s="244" t="s">
        <v>180</v>
      </c>
    </row>
    <row r="1201" s="13" customFormat="1">
      <c r="A1201" s="13"/>
      <c r="B1201" s="233"/>
      <c r="C1201" s="234"/>
      <c r="D1201" s="235" t="s">
        <v>191</v>
      </c>
      <c r="E1201" s="236" t="s">
        <v>19</v>
      </c>
      <c r="F1201" s="237" t="s">
        <v>1600</v>
      </c>
      <c r="G1201" s="234"/>
      <c r="H1201" s="238">
        <v>-2.9399999999999999</v>
      </c>
      <c r="I1201" s="239"/>
      <c r="J1201" s="234"/>
      <c r="K1201" s="234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191</v>
      </c>
      <c r="AU1201" s="244" t="s">
        <v>82</v>
      </c>
      <c r="AV1201" s="13" t="s">
        <v>82</v>
      </c>
      <c r="AW1201" s="13" t="s">
        <v>33</v>
      </c>
      <c r="AX1201" s="13" t="s">
        <v>72</v>
      </c>
      <c r="AY1201" s="244" t="s">
        <v>180</v>
      </c>
    </row>
    <row r="1202" s="13" customFormat="1">
      <c r="A1202" s="13"/>
      <c r="B1202" s="233"/>
      <c r="C1202" s="234"/>
      <c r="D1202" s="235" t="s">
        <v>191</v>
      </c>
      <c r="E1202" s="236" t="s">
        <v>19</v>
      </c>
      <c r="F1202" s="237" t="s">
        <v>1636</v>
      </c>
      <c r="G1202" s="234"/>
      <c r="H1202" s="238">
        <v>-4.1600000000000001</v>
      </c>
      <c r="I1202" s="239"/>
      <c r="J1202" s="234"/>
      <c r="K1202" s="234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4" t="s">
        <v>191</v>
      </c>
      <c r="AU1202" s="244" t="s">
        <v>82</v>
      </c>
      <c r="AV1202" s="13" t="s">
        <v>82</v>
      </c>
      <c r="AW1202" s="13" t="s">
        <v>33</v>
      </c>
      <c r="AX1202" s="13" t="s">
        <v>72</v>
      </c>
      <c r="AY1202" s="244" t="s">
        <v>180</v>
      </c>
    </row>
    <row r="1203" s="16" customFormat="1">
      <c r="A1203" s="16"/>
      <c r="B1203" s="266"/>
      <c r="C1203" s="267"/>
      <c r="D1203" s="235" t="s">
        <v>191</v>
      </c>
      <c r="E1203" s="268" t="s">
        <v>19</v>
      </c>
      <c r="F1203" s="269" t="s">
        <v>436</v>
      </c>
      <c r="G1203" s="267"/>
      <c r="H1203" s="270">
        <v>144.96299999999999</v>
      </c>
      <c r="I1203" s="271"/>
      <c r="J1203" s="267"/>
      <c r="K1203" s="267"/>
      <c r="L1203" s="272"/>
      <c r="M1203" s="273"/>
      <c r="N1203" s="274"/>
      <c r="O1203" s="274"/>
      <c r="P1203" s="274"/>
      <c r="Q1203" s="274"/>
      <c r="R1203" s="274"/>
      <c r="S1203" s="274"/>
      <c r="T1203" s="275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T1203" s="276" t="s">
        <v>191</v>
      </c>
      <c r="AU1203" s="276" t="s">
        <v>82</v>
      </c>
      <c r="AV1203" s="16" t="s">
        <v>100</v>
      </c>
      <c r="AW1203" s="16" t="s">
        <v>33</v>
      </c>
      <c r="AX1203" s="16" t="s">
        <v>72</v>
      </c>
      <c r="AY1203" s="276" t="s">
        <v>180</v>
      </c>
    </row>
    <row r="1204" s="14" customFormat="1">
      <c r="A1204" s="14"/>
      <c r="B1204" s="245"/>
      <c r="C1204" s="246"/>
      <c r="D1204" s="235" t="s">
        <v>191</v>
      </c>
      <c r="E1204" s="247" t="s">
        <v>19</v>
      </c>
      <c r="F1204" s="248" t="s">
        <v>1637</v>
      </c>
      <c r="G1204" s="246"/>
      <c r="H1204" s="247" t="s">
        <v>19</v>
      </c>
      <c r="I1204" s="249"/>
      <c r="J1204" s="246"/>
      <c r="K1204" s="246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191</v>
      </c>
      <c r="AU1204" s="254" t="s">
        <v>82</v>
      </c>
      <c r="AV1204" s="14" t="s">
        <v>80</v>
      </c>
      <c r="AW1204" s="14" t="s">
        <v>33</v>
      </c>
      <c r="AX1204" s="14" t="s">
        <v>72</v>
      </c>
      <c r="AY1204" s="254" t="s">
        <v>180</v>
      </c>
    </row>
    <row r="1205" s="13" customFormat="1">
      <c r="A1205" s="13"/>
      <c r="B1205" s="233"/>
      <c r="C1205" s="234"/>
      <c r="D1205" s="235" t="s">
        <v>191</v>
      </c>
      <c r="E1205" s="236" t="s">
        <v>19</v>
      </c>
      <c r="F1205" s="237" t="s">
        <v>1638</v>
      </c>
      <c r="G1205" s="234"/>
      <c r="H1205" s="238">
        <v>33.165999999999997</v>
      </c>
      <c r="I1205" s="239"/>
      <c r="J1205" s="234"/>
      <c r="K1205" s="234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191</v>
      </c>
      <c r="AU1205" s="244" t="s">
        <v>82</v>
      </c>
      <c r="AV1205" s="13" t="s">
        <v>82</v>
      </c>
      <c r="AW1205" s="13" t="s">
        <v>33</v>
      </c>
      <c r="AX1205" s="13" t="s">
        <v>72</v>
      </c>
      <c r="AY1205" s="244" t="s">
        <v>180</v>
      </c>
    </row>
    <row r="1206" s="13" customFormat="1">
      <c r="A1206" s="13"/>
      <c r="B1206" s="233"/>
      <c r="C1206" s="234"/>
      <c r="D1206" s="235" t="s">
        <v>191</v>
      </c>
      <c r="E1206" s="236" t="s">
        <v>19</v>
      </c>
      <c r="F1206" s="237" t="s">
        <v>1639</v>
      </c>
      <c r="G1206" s="234"/>
      <c r="H1206" s="238">
        <v>12.824999999999999</v>
      </c>
      <c r="I1206" s="239"/>
      <c r="J1206" s="234"/>
      <c r="K1206" s="234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191</v>
      </c>
      <c r="AU1206" s="244" t="s">
        <v>82</v>
      </c>
      <c r="AV1206" s="13" t="s">
        <v>82</v>
      </c>
      <c r="AW1206" s="13" t="s">
        <v>33</v>
      </c>
      <c r="AX1206" s="13" t="s">
        <v>72</v>
      </c>
      <c r="AY1206" s="244" t="s">
        <v>180</v>
      </c>
    </row>
    <row r="1207" s="13" customFormat="1">
      <c r="A1207" s="13"/>
      <c r="B1207" s="233"/>
      <c r="C1207" s="234"/>
      <c r="D1207" s="235" t="s">
        <v>191</v>
      </c>
      <c r="E1207" s="236" t="s">
        <v>19</v>
      </c>
      <c r="F1207" s="237" t="s">
        <v>1640</v>
      </c>
      <c r="G1207" s="234"/>
      <c r="H1207" s="238">
        <v>-6.4000000000000004</v>
      </c>
      <c r="I1207" s="239"/>
      <c r="J1207" s="234"/>
      <c r="K1207" s="234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191</v>
      </c>
      <c r="AU1207" s="244" t="s">
        <v>82</v>
      </c>
      <c r="AV1207" s="13" t="s">
        <v>82</v>
      </c>
      <c r="AW1207" s="13" t="s">
        <v>33</v>
      </c>
      <c r="AX1207" s="13" t="s">
        <v>72</v>
      </c>
      <c r="AY1207" s="244" t="s">
        <v>180</v>
      </c>
    </row>
    <row r="1208" s="14" customFormat="1">
      <c r="A1208" s="14"/>
      <c r="B1208" s="245"/>
      <c r="C1208" s="246"/>
      <c r="D1208" s="235" t="s">
        <v>191</v>
      </c>
      <c r="E1208" s="247" t="s">
        <v>19</v>
      </c>
      <c r="F1208" s="248" t="s">
        <v>1641</v>
      </c>
      <c r="G1208" s="246"/>
      <c r="H1208" s="247" t="s">
        <v>19</v>
      </c>
      <c r="I1208" s="249"/>
      <c r="J1208" s="246"/>
      <c r="K1208" s="246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191</v>
      </c>
      <c r="AU1208" s="254" t="s">
        <v>82</v>
      </c>
      <c r="AV1208" s="14" t="s">
        <v>80</v>
      </c>
      <c r="AW1208" s="14" t="s">
        <v>33</v>
      </c>
      <c r="AX1208" s="14" t="s">
        <v>72</v>
      </c>
      <c r="AY1208" s="254" t="s">
        <v>180</v>
      </c>
    </row>
    <row r="1209" s="14" customFormat="1">
      <c r="A1209" s="14"/>
      <c r="B1209" s="245"/>
      <c r="C1209" s="246"/>
      <c r="D1209" s="235" t="s">
        <v>191</v>
      </c>
      <c r="E1209" s="247" t="s">
        <v>19</v>
      </c>
      <c r="F1209" s="248" t="s">
        <v>1642</v>
      </c>
      <c r="G1209" s="246"/>
      <c r="H1209" s="247" t="s">
        <v>19</v>
      </c>
      <c r="I1209" s="249"/>
      <c r="J1209" s="246"/>
      <c r="K1209" s="246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4" t="s">
        <v>191</v>
      </c>
      <c r="AU1209" s="254" t="s">
        <v>82</v>
      </c>
      <c r="AV1209" s="14" t="s">
        <v>80</v>
      </c>
      <c r="AW1209" s="14" t="s">
        <v>33</v>
      </c>
      <c r="AX1209" s="14" t="s">
        <v>72</v>
      </c>
      <c r="AY1209" s="254" t="s">
        <v>180</v>
      </c>
    </row>
    <row r="1210" s="13" customFormat="1">
      <c r="A1210" s="13"/>
      <c r="B1210" s="233"/>
      <c r="C1210" s="234"/>
      <c r="D1210" s="235" t="s">
        <v>191</v>
      </c>
      <c r="E1210" s="236" t="s">
        <v>19</v>
      </c>
      <c r="F1210" s="237" t="s">
        <v>1643</v>
      </c>
      <c r="G1210" s="234"/>
      <c r="H1210" s="238">
        <v>40.036999999999999</v>
      </c>
      <c r="I1210" s="239"/>
      <c r="J1210" s="234"/>
      <c r="K1210" s="234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191</v>
      </c>
      <c r="AU1210" s="244" t="s">
        <v>82</v>
      </c>
      <c r="AV1210" s="13" t="s">
        <v>82</v>
      </c>
      <c r="AW1210" s="13" t="s">
        <v>33</v>
      </c>
      <c r="AX1210" s="13" t="s">
        <v>72</v>
      </c>
      <c r="AY1210" s="244" t="s">
        <v>180</v>
      </c>
    </row>
    <row r="1211" s="13" customFormat="1">
      <c r="A1211" s="13"/>
      <c r="B1211" s="233"/>
      <c r="C1211" s="234"/>
      <c r="D1211" s="235" t="s">
        <v>191</v>
      </c>
      <c r="E1211" s="236" t="s">
        <v>19</v>
      </c>
      <c r="F1211" s="237" t="s">
        <v>1600</v>
      </c>
      <c r="G1211" s="234"/>
      <c r="H1211" s="238">
        <v>-2.9399999999999999</v>
      </c>
      <c r="I1211" s="239"/>
      <c r="J1211" s="234"/>
      <c r="K1211" s="234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191</v>
      </c>
      <c r="AU1211" s="244" t="s">
        <v>82</v>
      </c>
      <c r="AV1211" s="13" t="s">
        <v>82</v>
      </c>
      <c r="AW1211" s="13" t="s">
        <v>33</v>
      </c>
      <c r="AX1211" s="13" t="s">
        <v>72</v>
      </c>
      <c r="AY1211" s="244" t="s">
        <v>180</v>
      </c>
    </row>
    <row r="1212" s="13" customFormat="1">
      <c r="A1212" s="13"/>
      <c r="B1212" s="233"/>
      <c r="C1212" s="234"/>
      <c r="D1212" s="235" t="s">
        <v>191</v>
      </c>
      <c r="E1212" s="236" t="s">
        <v>19</v>
      </c>
      <c r="F1212" s="237" t="s">
        <v>1285</v>
      </c>
      <c r="G1212" s="234"/>
      <c r="H1212" s="238">
        <v>-1.6799999999999999</v>
      </c>
      <c r="I1212" s="239"/>
      <c r="J1212" s="234"/>
      <c r="K1212" s="234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191</v>
      </c>
      <c r="AU1212" s="244" t="s">
        <v>82</v>
      </c>
      <c r="AV1212" s="13" t="s">
        <v>82</v>
      </c>
      <c r="AW1212" s="13" t="s">
        <v>33</v>
      </c>
      <c r="AX1212" s="13" t="s">
        <v>72</v>
      </c>
      <c r="AY1212" s="244" t="s">
        <v>180</v>
      </c>
    </row>
    <row r="1213" s="14" customFormat="1">
      <c r="A1213" s="14"/>
      <c r="B1213" s="245"/>
      <c r="C1213" s="246"/>
      <c r="D1213" s="235" t="s">
        <v>191</v>
      </c>
      <c r="E1213" s="247" t="s">
        <v>19</v>
      </c>
      <c r="F1213" s="248" t="s">
        <v>1644</v>
      </c>
      <c r="G1213" s="246"/>
      <c r="H1213" s="247" t="s">
        <v>19</v>
      </c>
      <c r="I1213" s="249"/>
      <c r="J1213" s="246"/>
      <c r="K1213" s="246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191</v>
      </c>
      <c r="AU1213" s="254" t="s">
        <v>82</v>
      </c>
      <c r="AV1213" s="14" t="s">
        <v>80</v>
      </c>
      <c r="AW1213" s="14" t="s">
        <v>33</v>
      </c>
      <c r="AX1213" s="14" t="s">
        <v>72</v>
      </c>
      <c r="AY1213" s="254" t="s">
        <v>180</v>
      </c>
    </row>
    <row r="1214" s="13" customFormat="1">
      <c r="A1214" s="13"/>
      <c r="B1214" s="233"/>
      <c r="C1214" s="234"/>
      <c r="D1214" s="235" t="s">
        <v>191</v>
      </c>
      <c r="E1214" s="236" t="s">
        <v>19</v>
      </c>
      <c r="F1214" s="237" t="s">
        <v>1645</v>
      </c>
      <c r="G1214" s="234"/>
      <c r="H1214" s="238">
        <v>37.100000000000001</v>
      </c>
      <c r="I1214" s="239"/>
      <c r="J1214" s="234"/>
      <c r="K1214" s="234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191</v>
      </c>
      <c r="AU1214" s="244" t="s">
        <v>82</v>
      </c>
      <c r="AV1214" s="13" t="s">
        <v>82</v>
      </c>
      <c r="AW1214" s="13" t="s">
        <v>33</v>
      </c>
      <c r="AX1214" s="13" t="s">
        <v>72</v>
      </c>
      <c r="AY1214" s="244" t="s">
        <v>180</v>
      </c>
    </row>
    <row r="1215" s="13" customFormat="1">
      <c r="A1215" s="13"/>
      <c r="B1215" s="233"/>
      <c r="C1215" s="234"/>
      <c r="D1215" s="235" t="s">
        <v>191</v>
      </c>
      <c r="E1215" s="236" t="s">
        <v>19</v>
      </c>
      <c r="F1215" s="237" t="s">
        <v>1285</v>
      </c>
      <c r="G1215" s="234"/>
      <c r="H1215" s="238">
        <v>-1.6799999999999999</v>
      </c>
      <c r="I1215" s="239"/>
      <c r="J1215" s="234"/>
      <c r="K1215" s="234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191</v>
      </c>
      <c r="AU1215" s="244" t="s">
        <v>82</v>
      </c>
      <c r="AV1215" s="13" t="s">
        <v>82</v>
      </c>
      <c r="AW1215" s="13" t="s">
        <v>33</v>
      </c>
      <c r="AX1215" s="13" t="s">
        <v>72</v>
      </c>
      <c r="AY1215" s="244" t="s">
        <v>180</v>
      </c>
    </row>
    <row r="1216" s="13" customFormat="1">
      <c r="A1216" s="13"/>
      <c r="B1216" s="233"/>
      <c r="C1216" s="234"/>
      <c r="D1216" s="235" t="s">
        <v>191</v>
      </c>
      <c r="E1216" s="236" t="s">
        <v>19</v>
      </c>
      <c r="F1216" s="237" t="s">
        <v>1600</v>
      </c>
      <c r="G1216" s="234"/>
      <c r="H1216" s="238">
        <v>-2.9399999999999999</v>
      </c>
      <c r="I1216" s="239"/>
      <c r="J1216" s="234"/>
      <c r="K1216" s="234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191</v>
      </c>
      <c r="AU1216" s="244" t="s">
        <v>82</v>
      </c>
      <c r="AV1216" s="13" t="s">
        <v>82</v>
      </c>
      <c r="AW1216" s="13" t="s">
        <v>33</v>
      </c>
      <c r="AX1216" s="13" t="s">
        <v>72</v>
      </c>
      <c r="AY1216" s="244" t="s">
        <v>180</v>
      </c>
    </row>
    <row r="1217" s="14" customFormat="1">
      <c r="A1217" s="14"/>
      <c r="B1217" s="245"/>
      <c r="C1217" s="246"/>
      <c r="D1217" s="235" t="s">
        <v>191</v>
      </c>
      <c r="E1217" s="247" t="s">
        <v>19</v>
      </c>
      <c r="F1217" s="248" t="s">
        <v>1646</v>
      </c>
      <c r="G1217" s="246"/>
      <c r="H1217" s="247" t="s">
        <v>19</v>
      </c>
      <c r="I1217" s="249"/>
      <c r="J1217" s="246"/>
      <c r="K1217" s="246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191</v>
      </c>
      <c r="AU1217" s="254" t="s">
        <v>82</v>
      </c>
      <c r="AV1217" s="14" t="s">
        <v>80</v>
      </c>
      <c r="AW1217" s="14" t="s">
        <v>33</v>
      </c>
      <c r="AX1217" s="14" t="s">
        <v>72</v>
      </c>
      <c r="AY1217" s="254" t="s">
        <v>180</v>
      </c>
    </row>
    <row r="1218" s="13" customFormat="1">
      <c r="A1218" s="13"/>
      <c r="B1218" s="233"/>
      <c r="C1218" s="234"/>
      <c r="D1218" s="235" t="s">
        <v>191</v>
      </c>
      <c r="E1218" s="236" t="s">
        <v>19</v>
      </c>
      <c r="F1218" s="237" t="s">
        <v>1647</v>
      </c>
      <c r="G1218" s="234"/>
      <c r="H1218" s="238">
        <v>21.201000000000001</v>
      </c>
      <c r="I1218" s="239"/>
      <c r="J1218" s="234"/>
      <c r="K1218" s="234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191</v>
      </c>
      <c r="AU1218" s="244" t="s">
        <v>82</v>
      </c>
      <c r="AV1218" s="13" t="s">
        <v>82</v>
      </c>
      <c r="AW1218" s="13" t="s">
        <v>33</v>
      </c>
      <c r="AX1218" s="13" t="s">
        <v>72</v>
      </c>
      <c r="AY1218" s="244" t="s">
        <v>180</v>
      </c>
    </row>
    <row r="1219" s="13" customFormat="1">
      <c r="A1219" s="13"/>
      <c r="B1219" s="233"/>
      <c r="C1219" s="234"/>
      <c r="D1219" s="235" t="s">
        <v>191</v>
      </c>
      <c r="E1219" s="236" t="s">
        <v>19</v>
      </c>
      <c r="F1219" s="237" t="s">
        <v>1285</v>
      </c>
      <c r="G1219" s="234"/>
      <c r="H1219" s="238">
        <v>-1.6799999999999999</v>
      </c>
      <c r="I1219" s="239"/>
      <c r="J1219" s="234"/>
      <c r="K1219" s="234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191</v>
      </c>
      <c r="AU1219" s="244" t="s">
        <v>82</v>
      </c>
      <c r="AV1219" s="13" t="s">
        <v>82</v>
      </c>
      <c r="AW1219" s="13" t="s">
        <v>33</v>
      </c>
      <c r="AX1219" s="13" t="s">
        <v>72</v>
      </c>
      <c r="AY1219" s="244" t="s">
        <v>180</v>
      </c>
    </row>
    <row r="1220" s="13" customFormat="1">
      <c r="A1220" s="13"/>
      <c r="B1220" s="233"/>
      <c r="C1220" s="234"/>
      <c r="D1220" s="235" t="s">
        <v>191</v>
      </c>
      <c r="E1220" s="236" t="s">
        <v>19</v>
      </c>
      <c r="F1220" s="237" t="s">
        <v>1600</v>
      </c>
      <c r="G1220" s="234"/>
      <c r="H1220" s="238">
        <v>-2.9399999999999999</v>
      </c>
      <c r="I1220" s="239"/>
      <c r="J1220" s="234"/>
      <c r="K1220" s="234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191</v>
      </c>
      <c r="AU1220" s="244" t="s">
        <v>82</v>
      </c>
      <c r="AV1220" s="13" t="s">
        <v>82</v>
      </c>
      <c r="AW1220" s="13" t="s">
        <v>33</v>
      </c>
      <c r="AX1220" s="13" t="s">
        <v>72</v>
      </c>
      <c r="AY1220" s="244" t="s">
        <v>180</v>
      </c>
    </row>
    <row r="1221" s="14" customFormat="1">
      <c r="A1221" s="14"/>
      <c r="B1221" s="245"/>
      <c r="C1221" s="246"/>
      <c r="D1221" s="235" t="s">
        <v>191</v>
      </c>
      <c r="E1221" s="247" t="s">
        <v>19</v>
      </c>
      <c r="F1221" s="248" t="s">
        <v>1648</v>
      </c>
      <c r="G1221" s="246"/>
      <c r="H1221" s="247" t="s">
        <v>19</v>
      </c>
      <c r="I1221" s="249"/>
      <c r="J1221" s="246"/>
      <c r="K1221" s="246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191</v>
      </c>
      <c r="AU1221" s="254" t="s">
        <v>82</v>
      </c>
      <c r="AV1221" s="14" t="s">
        <v>80</v>
      </c>
      <c r="AW1221" s="14" t="s">
        <v>33</v>
      </c>
      <c r="AX1221" s="14" t="s">
        <v>72</v>
      </c>
      <c r="AY1221" s="254" t="s">
        <v>180</v>
      </c>
    </row>
    <row r="1222" s="13" customFormat="1">
      <c r="A1222" s="13"/>
      <c r="B1222" s="233"/>
      <c r="C1222" s="234"/>
      <c r="D1222" s="235" t="s">
        <v>191</v>
      </c>
      <c r="E1222" s="236" t="s">
        <v>19</v>
      </c>
      <c r="F1222" s="237" t="s">
        <v>1649</v>
      </c>
      <c r="G1222" s="234"/>
      <c r="H1222" s="238">
        <v>12.192</v>
      </c>
      <c r="I1222" s="239"/>
      <c r="J1222" s="234"/>
      <c r="K1222" s="234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191</v>
      </c>
      <c r="AU1222" s="244" t="s">
        <v>82</v>
      </c>
      <c r="AV1222" s="13" t="s">
        <v>82</v>
      </c>
      <c r="AW1222" s="13" t="s">
        <v>33</v>
      </c>
      <c r="AX1222" s="13" t="s">
        <v>72</v>
      </c>
      <c r="AY1222" s="244" t="s">
        <v>180</v>
      </c>
    </row>
    <row r="1223" s="14" customFormat="1">
      <c r="A1223" s="14"/>
      <c r="B1223" s="245"/>
      <c r="C1223" s="246"/>
      <c r="D1223" s="235" t="s">
        <v>191</v>
      </c>
      <c r="E1223" s="247" t="s">
        <v>19</v>
      </c>
      <c r="F1223" s="248" t="s">
        <v>1140</v>
      </c>
      <c r="G1223" s="246"/>
      <c r="H1223" s="247" t="s">
        <v>19</v>
      </c>
      <c r="I1223" s="249"/>
      <c r="J1223" s="246"/>
      <c r="K1223" s="246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191</v>
      </c>
      <c r="AU1223" s="254" t="s">
        <v>82</v>
      </c>
      <c r="AV1223" s="14" t="s">
        <v>80</v>
      </c>
      <c r="AW1223" s="14" t="s">
        <v>33</v>
      </c>
      <c r="AX1223" s="14" t="s">
        <v>72</v>
      </c>
      <c r="AY1223" s="254" t="s">
        <v>180</v>
      </c>
    </row>
    <row r="1224" s="14" customFormat="1">
      <c r="A1224" s="14"/>
      <c r="B1224" s="245"/>
      <c r="C1224" s="246"/>
      <c r="D1224" s="235" t="s">
        <v>191</v>
      </c>
      <c r="E1224" s="247" t="s">
        <v>19</v>
      </c>
      <c r="F1224" s="248" t="s">
        <v>1650</v>
      </c>
      <c r="G1224" s="246"/>
      <c r="H1224" s="247" t="s">
        <v>19</v>
      </c>
      <c r="I1224" s="249"/>
      <c r="J1224" s="246"/>
      <c r="K1224" s="246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191</v>
      </c>
      <c r="AU1224" s="254" t="s">
        <v>82</v>
      </c>
      <c r="AV1224" s="14" t="s">
        <v>80</v>
      </c>
      <c r="AW1224" s="14" t="s">
        <v>33</v>
      </c>
      <c r="AX1224" s="14" t="s">
        <v>72</v>
      </c>
      <c r="AY1224" s="254" t="s">
        <v>180</v>
      </c>
    </row>
    <row r="1225" s="13" customFormat="1">
      <c r="A1225" s="13"/>
      <c r="B1225" s="233"/>
      <c r="C1225" s="234"/>
      <c r="D1225" s="235" t="s">
        <v>191</v>
      </c>
      <c r="E1225" s="236" t="s">
        <v>19</v>
      </c>
      <c r="F1225" s="237" t="s">
        <v>1651</v>
      </c>
      <c r="G1225" s="234"/>
      <c r="H1225" s="238">
        <v>58.799999999999997</v>
      </c>
      <c r="I1225" s="239"/>
      <c r="J1225" s="234"/>
      <c r="K1225" s="234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191</v>
      </c>
      <c r="AU1225" s="244" t="s">
        <v>82</v>
      </c>
      <c r="AV1225" s="13" t="s">
        <v>82</v>
      </c>
      <c r="AW1225" s="13" t="s">
        <v>33</v>
      </c>
      <c r="AX1225" s="13" t="s">
        <v>72</v>
      </c>
      <c r="AY1225" s="244" t="s">
        <v>180</v>
      </c>
    </row>
    <row r="1226" s="13" customFormat="1">
      <c r="A1226" s="13"/>
      <c r="B1226" s="233"/>
      <c r="C1226" s="234"/>
      <c r="D1226" s="235" t="s">
        <v>191</v>
      </c>
      <c r="E1226" s="236" t="s">
        <v>19</v>
      </c>
      <c r="F1226" s="237" t="s">
        <v>1303</v>
      </c>
      <c r="G1226" s="234"/>
      <c r="H1226" s="238">
        <v>-3.3599999999999999</v>
      </c>
      <c r="I1226" s="239"/>
      <c r="J1226" s="234"/>
      <c r="K1226" s="234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191</v>
      </c>
      <c r="AU1226" s="244" t="s">
        <v>82</v>
      </c>
      <c r="AV1226" s="13" t="s">
        <v>82</v>
      </c>
      <c r="AW1226" s="13" t="s">
        <v>33</v>
      </c>
      <c r="AX1226" s="13" t="s">
        <v>72</v>
      </c>
      <c r="AY1226" s="244" t="s">
        <v>180</v>
      </c>
    </row>
    <row r="1227" s="14" customFormat="1">
      <c r="A1227" s="14"/>
      <c r="B1227" s="245"/>
      <c r="C1227" s="246"/>
      <c r="D1227" s="235" t="s">
        <v>191</v>
      </c>
      <c r="E1227" s="247" t="s">
        <v>19</v>
      </c>
      <c r="F1227" s="248" t="s">
        <v>1652</v>
      </c>
      <c r="G1227" s="246"/>
      <c r="H1227" s="247" t="s">
        <v>19</v>
      </c>
      <c r="I1227" s="249"/>
      <c r="J1227" s="246"/>
      <c r="K1227" s="246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191</v>
      </c>
      <c r="AU1227" s="254" t="s">
        <v>82</v>
      </c>
      <c r="AV1227" s="14" t="s">
        <v>80</v>
      </c>
      <c r="AW1227" s="14" t="s">
        <v>33</v>
      </c>
      <c r="AX1227" s="14" t="s">
        <v>72</v>
      </c>
      <c r="AY1227" s="254" t="s">
        <v>180</v>
      </c>
    </row>
    <row r="1228" s="13" customFormat="1">
      <c r="A1228" s="13"/>
      <c r="B1228" s="233"/>
      <c r="C1228" s="234"/>
      <c r="D1228" s="235" t="s">
        <v>191</v>
      </c>
      <c r="E1228" s="236" t="s">
        <v>19</v>
      </c>
      <c r="F1228" s="237" t="s">
        <v>1653</v>
      </c>
      <c r="G1228" s="234"/>
      <c r="H1228" s="238">
        <v>46.024999999999999</v>
      </c>
      <c r="I1228" s="239"/>
      <c r="J1228" s="234"/>
      <c r="K1228" s="234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191</v>
      </c>
      <c r="AU1228" s="244" t="s">
        <v>82</v>
      </c>
      <c r="AV1228" s="13" t="s">
        <v>82</v>
      </c>
      <c r="AW1228" s="13" t="s">
        <v>33</v>
      </c>
      <c r="AX1228" s="13" t="s">
        <v>72</v>
      </c>
      <c r="AY1228" s="244" t="s">
        <v>180</v>
      </c>
    </row>
    <row r="1229" s="13" customFormat="1">
      <c r="A1229" s="13"/>
      <c r="B1229" s="233"/>
      <c r="C1229" s="234"/>
      <c r="D1229" s="235" t="s">
        <v>191</v>
      </c>
      <c r="E1229" s="236" t="s">
        <v>19</v>
      </c>
      <c r="F1229" s="237" t="s">
        <v>1654</v>
      </c>
      <c r="G1229" s="234"/>
      <c r="H1229" s="238">
        <v>-2.75</v>
      </c>
      <c r="I1229" s="239"/>
      <c r="J1229" s="234"/>
      <c r="K1229" s="234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191</v>
      </c>
      <c r="AU1229" s="244" t="s">
        <v>82</v>
      </c>
      <c r="AV1229" s="13" t="s">
        <v>82</v>
      </c>
      <c r="AW1229" s="13" t="s">
        <v>33</v>
      </c>
      <c r="AX1229" s="13" t="s">
        <v>72</v>
      </c>
      <c r="AY1229" s="244" t="s">
        <v>180</v>
      </c>
    </row>
    <row r="1230" s="13" customFormat="1">
      <c r="A1230" s="13"/>
      <c r="B1230" s="233"/>
      <c r="C1230" s="234"/>
      <c r="D1230" s="235" t="s">
        <v>191</v>
      </c>
      <c r="E1230" s="236" t="s">
        <v>19</v>
      </c>
      <c r="F1230" s="237" t="s">
        <v>1655</v>
      </c>
      <c r="G1230" s="234"/>
      <c r="H1230" s="238">
        <v>-3.5699999999999998</v>
      </c>
      <c r="I1230" s="239"/>
      <c r="J1230" s="234"/>
      <c r="K1230" s="234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191</v>
      </c>
      <c r="AU1230" s="244" t="s">
        <v>82</v>
      </c>
      <c r="AV1230" s="13" t="s">
        <v>82</v>
      </c>
      <c r="AW1230" s="13" t="s">
        <v>33</v>
      </c>
      <c r="AX1230" s="13" t="s">
        <v>72</v>
      </c>
      <c r="AY1230" s="244" t="s">
        <v>180</v>
      </c>
    </row>
    <row r="1231" s="14" customFormat="1">
      <c r="A1231" s="14"/>
      <c r="B1231" s="245"/>
      <c r="C1231" s="246"/>
      <c r="D1231" s="235" t="s">
        <v>191</v>
      </c>
      <c r="E1231" s="247" t="s">
        <v>19</v>
      </c>
      <c r="F1231" s="248" t="s">
        <v>1656</v>
      </c>
      <c r="G1231" s="246"/>
      <c r="H1231" s="247" t="s">
        <v>19</v>
      </c>
      <c r="I1231" s="249"/>
      <c r="J1231" s="246"/>
      <c r="K1231" s="246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191</v>
      </c>
      <c r="AU1231" s="254" t="s">
        <v>82</v>
      </c>
      <c r="AV1231" s="14" t="s">
        <v>80</v>
      </c>
      <c r="AW1231" s="14" t="s">
        <v>33</v>
      </c>
      <c r="AX1231" s="14" t="s">
        <v>72</v>
      </c>
      <c r="AY1231" s="254" t="s">
        <v>180</v>
      </c>
    </row>
    <row r="1232" s="13" customFormat="1">
      <c r="A1232" s="13"/>
      <c r="B1232" s="233"/>
      <c r="C1232" s="234"/>
      <c r="D1232" s="235" t="s">
        <v>191</v>
      </c>
      <c r="E1232" s="236" t="s">
        <v>19</v>
      </c>
      <c r="F1232" s="237" t="s">
        <v>1657</v>
      </c>
      <c r="G1232" s="234"/>
      <c r="H1232" s="238">
        <v>5.0999999999999996</v>
      </c>
      <c r="I1232" s="239"/>
      <c r="J1232" s="234"/>
      <c r="K1232" s="234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191</v>
      </c>
      <c r="AU1232" s="244" t="s">
        <v>82</v>
      </c>
      <c r="AV1232" s="13" t="s">
        <v>82</v>
      </c>
      <c r="AW1232" s="13" t="s">
        <v>33</v>
      </c>
      <c r="AX1232" s="13" t="s">
        <v>72</v>
      </c>
      <c r="AY1232" s="244" t="s">
        <v>180</v>
      </c>
    </row>
    <row r="1233" s="14" customFormat="1">
      <c r="A1233" s="14"/>
      <c r="B1233" s="245"/>
      <c r="C1233" s="246"/>
      <c r="D1233" s="235" t="s">
        <v>191</v>
      </c>
      <c r="E1233" s="247" t="s">
        <v>19</v>
      </c>
      <c r="F1233" s="248" t="s">
        <v>1658</v>
      </c>
      <c r="G1233" s="246"/>
      <c r="H1233" s="247" t="s">
        <v>19</v>
      </c>
      <c r="I1233" s="249"/>
      <c r="J1233" s="246"/>
      <c r="K1233" s="246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191</v>
      </c>
      <c r="AU1233" s="254" t="s">
        <v>82</v>
      </c>
      <c r="AV1233" s="14" t="s">
        <v>80</v>
      </c>
      <c r="AW1233" s="14" t="s">
        <v>33</v>
      </c>
      <c r="AX1233" s="14" t="s">
        <v>72</v>
      </c>
      <c r="AY1233" s="254" t="s">
        <v>180</v>
      </c>
    </row>
    <row r="1234" s="13" customFormat="1">
      <c r="A1234" s="13"/>
      <c r="B1234" s="233"/>
      <c r="C1234" s="234"/>
      <c r="D1234" s="235" t="s">
        <v>191</v>
      </c>
      <c r="E1234" s="236" t="s">
        <v>19</v>
      </c>
      <c r="F1234" s="237" t="s">
        <v>1659</v>
      </c>
      <c r="G1234" s="234"/>
      <c r="H1234" s="238">
        <v>46.713999999999999</v>
      </c>
      <c r="I1234" s="239"/>
      <c r="J1234" s="234"/>
      <c r="K1234" s="234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191</v>
      </c>
      <c r="AU1234" s="244" t="s">
        <v>82</v>
      </c>
      <c r="AV1234" s="13" t="s">
        <v>82</v>
      </c>
      <c r="AW1234" s="13" t="s">
        <v>33</v>
      </c>
      <c r="AX1234" s="13" t="s">
        <v>72</v>
      </c>
      <c r="AY1234" s="244" t="s">
        <v>180</v>
      </c>
    </row>
    <row r="1235" s="13" customFormat="1">
      <c r="A1235" s="13"/>
      <c r="B1235" s="233"/>
      <c r="C1235" s="234"/>
      <c r="D1235" s="235" t="s">
        <v>191</v>
      </c>
      <c r="E1235" s="236" t="s">
        <v>19</v>
      </c>
      <c r="F1235" s="237" t="s">
        <v>1303</v>
      </c>
      <c r="G1235" s="234"/>
      <c r="H1235" s="238">
        <v>-3.3599999999999999</v>
      </c>
      <c r="I1235" s="239"/>
      <c r="J1235" s="234"/>
      <c r="K1235" s="234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191</v>
      </c>
      <c r="AU1235" s="244" t="s">
        <v>82</v>
      </c>
      <c r="AV1235" s="13" t="s">
        <v>82</v>
      </c>
      <c r="AW1235" s="13" t="s">
        <v>33</v>
      </c>
      <c r="AX1235" s="13" t="s">
        <v>72</v>
      </c>
      <c r="AY1235" s="244" t="s">
        <v>180</v>
      </c>
    </row>
    <row r="1236" s="13" customFormat="1">
      <c r="A1236" s="13"/>
      <c r="B1236" s="233"/>
      <c r="C1236" s="234"/>
      <c r="D1236" s="235" t="s">
        <v>191</v>
      </c>
      <c r="E1236" s="236" t="s">
        <v>19</v>
      </c>
      <c r="F1236" s="237" t="s">
        <v>1660</v>
      </c>
      <c r="G1236" s="234"/>
      <c r="H1236" s="238">
        <v>-7.3499999999999996</v>
      </c>
      <c r="I1236" s="239"/>
      <c r="J1236" s="234"/>
      <c r="K1236" s="234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191</v>
      </c>
      <c r="AU1236" s="244" t="s">
        <v>82</v>
      </c>
      <c r="AV1236" s="13" t="s">
        <v>82</v>
      </c>
      <c r="AW1236" s="13" t="s">
        <v>33</v>
      </c>
      <c r="AX1236" s="13" t="s">
        <v>72</v>
      </c>
      <c r="AY1236" s="244" t="s">
        <v>180</v>
      </c>
    </row>
    <row r="1237" s="16" customFormat="1">
      <c r="A1237" s="16"/>
      <c r="B1237" s="266"/>
      <c r="C1237" s="267"/>
      <c r="D1237" s="235" t="s">
        <v>191</v>
      </c>
      <c r="E1237" s="268" t="s">
        <v>19</v>
      </c>
      <c r="F1237" s="269" t="s">
        <v>436</v>
      </c>
      <c r="G1237" s="267"/>
      <c r="H1237" s="270">
        <v>272.50999999999999</v>
      </c>
      <c r="I1237" s="271"/>
      <c r="J1237" s="267"/>
      <c r="K1237" s="267"/>
      <c r="L1237" s="272"/>
      <c r="M1237" s="273"/>
      <c r="N1237" s="274"/>
      <c r="O1237" s="274"/>
      <c r="P1237" s="274"/>
      <c r="Q1237" s="274"/>
      <c r="R1237" s="274"/>
      <c r="S1237" s="274"/>
      <c r="T1237" s="275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76" t="s">
        <v>191</v>
      </c>
      <c r="AU1237" s="276" t="s">
        <v>82</v>
      </c>
      <c r="AV1237" s="16" t="s">
        <v>100</v>
      </c>
      <c r="AW1237" s="16" t="s">
        <v>33</v>
      </c>
      <c r="AX1237" s="16" t="s">
        <v>72</v>
      </c>
      <c r="AY1237" s="276" t="s">
        <v>180</v>
      </c>
    </row>
    <row r="1238" s="15" customFormat="1">
      <c r="A1238" s="15"/>
      <c r="B1238" s="255"/>
      <c r="C1238" s="256"/>
      <c r="D1238" s="235" t="s">
        <v>191</v>
      </c>
      <c r="E1238" s="257" t="s">
        <v>19</v>
      </c>
      <c r="F1238" s="258" t="s">
        <v>327</v>
      </c>
      <c r="G1238" s="256"/>
      <c r="H1238" s="259">
        <v>417.47300000000001</v>
      </c>
      <c r="I1238" s="260"/>
      <c r="J1238" s="256"/>
      <c r="K1238" s="256"/>
      <c r="L1238" s="261"/>
      <c r="M1238" s="262"/>
      <c r="N1238" s="263"/>
      <c r="O1238" s="263"/>
      <c r="P1238" s="263"/>
      <c r="Q1238" s="263"/>
      <c r="R1238" s="263"/>
      <c r="S1238" s="263"/>
      <c r="T1238" s="264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65" t="s">
        <v>191</v>
      </c>
      <c r="AU1238" s="265" t="s">
        <v>82</v>
      </c>
      <c r="AV1238" s="15" t="s">
        <v>187</v>
      </c>
      <c r="AW1238" s="15" t="s">
        <v>33</v>
      </c>
      <c r="AX1238" s="15" t="s">
        <v>80</v>
      </c>
      <c r="AY1238" s="265" t="s">
        <v>180</v>
      </c>
    </row>
    <row r="1239" s="2" customFormat="1" ht="24.15" customHeight="1">
      <c r="A1239" s="40"/>
      <c r="B1239" s="41"/>
      <c r="C1239" s="215" t="s">
        <v>1661</v>
      </c>
      <c r="D1239" s="215" t="s">
        <v>182</v>
      </c>
      <c r="E1239" s="216" t="s">
        <v>1662</v>
      </c>
      <c r="F1239" s="217" t="s">
        <v>1663</v>
      </c>
      <c r="G1239" s="218" t="s">
        <v>185</v>
      </c>
      <c r="H1239" s="219">
        <v>1.2</v>
      </c>
      <c r="I1239" s="220"/>
      <c r="J1239" s="221">
        <f>ROUND(I1239*H1239,2)</f>
        <v>0</v>
      </c>
      <c r="K1239" s="217" t="s">
        <v>186</v>
      </c>
      <c r="L1239" s="46"/>
      <c r="M1239" s="222" t="s">
        <v>19</v>
      </c>
      <c r="N1239" s="223" t="s">
        <v>43</v>
      </c>
      <c r="O1239" s="86"/>
      <c r="P1239" s="224">
        <f>O1239*H1239</f>
        <v>0</v>
      </c>
      <c r="Q1239" s="224">
        <v>0.061719999999999997</v>
      </c>
      <c r="R1239" s="224">
        <f>Q1239*H1239</f>
        <v>0.074063999999999991</v>
      </c>
      <c r="S1239" s="224">
        <v>0</v>
      </c>
      <c r="T1239" s="225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6" t="s">
        <v>187</v>
      </c>
      <c r="AT1239" s="226" t="s">
        <v>182</v>
      </c>
      <c r="AU1239" s="226" t="s">
        <v>82</v>
      </c>
      <c r="AY1239" s="19" t="s">
        <v>180</v>
      </c>
      <c r="BE1239" s="227">
        <f>IF(N1239="základní",J1239,0)</f>
        <v>0</v>
      </c>
      <c r="BF1239" s="227">
        <f>IF(N1239="snížená",J1239,0)</f>
        <v>0</v>
      </c>
      <c r="BG1239" s="227">
        <f>IF(N1239="zákl. přenesená",J1239,0)</f>
        <v>0</v>
      </c>
      <c r="BH1239" s="227">
        <f>IF(N1239="sníž. přenesená",J1239,0)</f>
        <v>0</v>
      </c>
      <c r="BI1239" s="227">
        <f>IF(N1239="nulová",J1239,0)</f>
        <v>0</v>
      </c>
      <c r="BJ1239" s="19" t="s">
        <v>80</v>
      </c>
      <c r="BK1239" s="227">
        <f>ROUND(I1239*H1239,2)</f>
        <v>0</v>
      </c>
      <c r="BL1239" s="19" t="s">
        <v>187</v>
      </c>
      <c r="BM1239" s="226" t="s">
        <v>1664</v>
      </c>
    </row>
    <row r="1240" s="2" customFormat="1">
      <c r="A1240" s="40"/>
      <c r="B1240" s="41"/>
      <c r="C1240" s="42"/>
      <c r="D1240" s="228" t="s">
        <v>189</v>
      </c>
      <c r="E1240" s="42"/>
      <c r="F1240" s="229" t="s">
        <v>1665</v>
      </c>
      <c r="G1240" s="42"/>
      <c r="H1240" s="42"/>
      <c r="I1240" s="230"/>
      <c r="J1240" s="42"/>
      <c r="K1240" s="42"/>
      <c r="L1240" s="46"/>
      <c r="M1240" s="231"/>
      <c r="N1240" s="232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189</v>
      </c>
      <c r="AU1240" s="19" t="s">
        <v>82</v>
      </c>
    </row>
    <row r="1241" s="14" customFormat="1">
      <c r="A1241" s="14"/>
      <c r="B1241" s="245"/>
      <c r="C1241" s="246"/>
      <c r="D1241" s="235" t="s">
        <v>191</v>
      </c>
      <c r="E1241" s="247" t="s">
        <v>19</v>
      </c>
      <c r="F1241" s="248" t="s">
        <v>1666</v>
      </c>
      <c r="G1241" s="246"/>
      <c r="H1241" s="247" t="s">
        <v>19</v>
      </c>
      <c r="I1241" s="249"/>
      <c r="J1241" s="246"/>
      <c r="K1241" s="246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191</v>
      </c>
      <c r="AU1241" s="254" t="s">
        <v>82</v>
      </c>
      <c r="AV1241" s="14" t="s">
        <v>80</v>
      </c>
      <c r="AW1241" s="14" t="s">
        <v>33</v>
      </c>
      <c r="AX1241" s="14" t="s">
        <v>72</v>
      </c>
      <c r="AY1241" s="254" t="s">
        <v>180</v>
      </c>
    </row>
    <row r="1242" s="13" customFormat="1">
      <c r="A1242" s="13"/>
      <c r="B1242" s="233"/>
      <c r="C1242" s="234"/>
      <c r="D1242" s="235" t="s">
        <v>191</v>
      </c>
      <c r="E1242" s="236" t="s">
        <v>19</v>
      </c>
      <c r="F1242" s="237" t="s">
        <v>1667</v>
      </c>
      <c r="G1242" s="234"/>
      <c r="H1242" s="238">
        <v>1.2</v>
      </c>
      <c r="I1242" s="239"/>
      <c r="J1242" s="234"/>
      <c r="K1242" s="234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191</v>
      </c>
      <c r="AU1242" s="244" t="s">
        <v>82</v>
      </c>
      <c r="AV1242" s="13" t="s">
        <v>82</v>
      </c>
      <c r="AW1242" s="13" t="s">
        <v>33</v>
      </c>
      <c r="AX1242" s="13" t="s">
        <v>80</v>
      </c>
      <c r="AY1242" s="244" t="s">
        <v>180</v>
      </c>
    </row>
    <row r="1243" s="2" customFormat="1" ht="16.5" customHeight="1">
      <c r="A1243" s="40"/>
      <c r="B1243" s="41"/>
      <c r="C1243" s="215" t="s">
        <v>1668</v>
      </c>
      <c r="D1243" s="215" t="s">
        <v>182</v>
      </c>
      <c r="E1243" s="216" t="s">
        <v>1669</v>
      </c>
      <c r="F1243" s="217" t="s">
        <v>1670</v>
      </c>
      <c r="G1243" s="218" t="s">
        <v>227</v>
      </c>
      <c r="H1243" s="219">
        <v>44.700000000000003</v>
      </c>
      <c r="I1243" s="220"/>
      <c r="J1243" s="221">
        <f>ROUND(I1243*H1243,2)</f>
        <v>0</v>
      </c>
      <c r="K1243" s="217" t="s">
        <v>186</v>
      </c>
      <c r="L1243" s="46"/>
      <c r="M1243" s="222" t="s">
        <v>19</v>
      </c>
      <c r="N1243" s="223" t="s">
        <v>43</v>
      </c>
      <c r="O1243" s="86"/>
      <c r="P1243" s="224">
        <f>O1243*H1243</f>
        <v>0</v>
      </c>
      <c r="Q1243" s="224">
        <v>0.00020000000000000001</v>
      </c>
      <c r="R1243" s="224">
        <f>Q1243*H1243</f>
        <v>0.0089400000000000018</v>
      </c>
      <c r="S1243" s="224">
        <v>0</v>
      </c>
      <c r="T1243" s="225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6" t="s">
        <v>187</v>
      </c>
      <c r="AT1243" s="226" t="s">
        <v>182</v>
      </c>
      <c r="AU1243" s="226" t="s">
        <v>82</v>
      </c>
      <c r="AY1243" s="19" t="s">
        <v>180</v>
      </c>
      <c r="BE1243" s="227">
        <f>IF(N1243="základní",J1243,0)</f>
        <v>0</v>
      </c>
      <c r="BF1243" s="227">
        <f>IF(N1243="snížená",J1243,0)</f>
        <v>0</v>
      </c>
      <c r="BG1243" s="227">
        <f>IF(N1243="zákl. přenesená",J1243,0)</f>
        <v>0</v>
      </c>
      <c r="BH1243" s="227">
        <f>IF(N1243="sníž. přenesená",J1243,0)</f>
        <v>0</v>
      </c>
      <c r="BI1243" s="227">
        <f>IF(N1243="nulová",J1243,0)</f>
        <v>0</v>
      </c>
      <c r="BJ1243" s="19" t="s">
        <v>80</v>
      </c>
      <c r="BK1243" s="227">
        <f>ROUND(I1243*H1243,2)</f>
        <v>0</v>
      </c>
      <c r="BL1243" s="19" t="s">
        <v>187</v>
      </c>
      <c r="BM1243" s="226" t="s">
        <v>1671</v>
      </c>
    </row>
    <row r="1244" s="2" customFormat="1">
      <c r="A1244" s="40"/>
      <c r="B1244" s="41"/>
      <c r="C1244" s="42"/>
      <c r="D1244" s="228" t="s">
        <v>189</v>
      </c>
      <c r="E1244" s="42"/>
      <c r="F1244" s="229" t="s">
        <v>1672</v>
      </c>
      <c r="G1244" s="42"/>
      <c r="H1244" s="42"/>
      <c r="I1244" s="230"/>
      <c r="J1244" s="42"/>
      <c r="K1244" s="42"/>
      <c r="L1244" s="46"/>
      <c r="M1244" s="231"/>
      <c r="N1244" s="232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189</v>
      </c>
      <c r="AU1244" s="19" t="s">
        <v>82</v>
      </c>
    </row>
    <row r="1245" s="14" customFormat="1">
      <c r="A1245" s="14"/>
      <c r="B1245" s="245"/>
      <c r="C1245" s="246"/>
      <c r="D1245" s="235" t="s">
        <v>191</v>
      </c>
      <c r="E1245" s="247" t="s">
        <v>19</v>
      </c>
      <c r="F1245" s="248" t="s">
        <v>1673</v>
      </c>
      <c r="G1245" s="246"/>
      <c r="H1245" s="247" t="s">
        <v>19</v>
      </c>
      <c r="I1245" s="249"/>
      <c r="J1245" s="246"/>
      <c r="K1245" s="246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191</v>
      </c>
      <c r="AU1245" s="254" t="s">
        <v>82</v>
      </c>
      <c r="AV1245" s="14" t="s">
        <v>80</v>
      </c>
      <c r="AW1245" s="14" t="s">
        <v>33</v>
      </c>
      <c r="AX1245" s="14" t="s">
        <v>72</v>
      </c>
      <c r="AY1245" s="254" t="s">
        <v>180</v>
      </c>
    </row>
    <row r="1246" s="13" customFormat="1">
      <c r="A1246" s="13"/>
      <c r="B1246" s="233"/>
      <c r="C1246" s="234"/>
      <c r="D1246" s="235" t="s">
        <v>191</v>
      </c>
      <c r="E1246" s="236" t="s">
        <v>19</v>
      </c>
      <c r="F1246" s="237" t="s">
        <v>1674</v>
      </c>
      <c r="G1246" s="234"/>
      <c r="H1246" s="238">
        <v>18.399999999999999</v>
      </c>
      <c r="I1246" s="239"/>
      <c r="J1246" s="234"/>
      <c r="K1246" s="234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191</v>
      </c>
      <c r="AU1246" s="244" t="s">
        <v>82</v>
      </c>
      <c r="AV1246" s="13" t="s">
        <v>82</v>
      </c>
      <c r="AW1246" s="13" t="s">
        <v>33</v>
      </c>
      <c r="AX1246" s="13" t="s">
        <v>72</v>
      </c>
      <c r="AY1246" s="244" t="s">
        <v>180</v>
      </c>
    </row>
    <row r="1247" s="14" customFormat="1">
      <c r="A1247" s="14"/>
      <c r="B1247" s="245"/>
      <c r="C1247" s="246"/>
      <c r="D1247" s="235" t="s">
        <v>191</v>
      </c>
      <c r="E1247" s="247" t="s">
        <v>19</v>
      </c>
      <c r="F1247" s="248" t="s">
        <v>1675</v>
      </c>
      <c r="G1247" s="246"/>
      <c r="H1247" s="247" t="s">
        <v>19</v>
      </c>
      <c r="I1247" s="249"/>
      <c r="J1247" s="246"/>
      <c r="K1247" s="246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191</v>
      </c>
      <c r="AU1247" s="254" t="s">
        <v>82</v>
      </c>
      <c r="AV1247" s="14" t="s">
        <v>80</v>
      </c>
      <c r="AW1247" s="14" t="s">
        <v>33</v>
      </c>
      <c r="AX1247" s="14" t="s">
        <v>72</v>
      </c>
      <c r="AY1247" s="254" t="s">
        <v>180</v>
      </c>
    </row>
    <row r="1248" s="14" customFormat="1">
      <c r="A1248" s="14"/>
      <c r="B1248" s="245"/>
      <c r="C1248" s="246"/>
      <c r="D1248" s="235" t="s">
        <v>191</v>
      </c>
      <c r="E1248" s="247" t="s">
        <v>19</v>
      </c>
      <c r="F1248" s="248" t="s">
        <v>1676</v>
      </c>
      <c r="G1248" s="246"/>
      <c r="H1248" s="247" t="s">
        <v>19</v>
      </c>
      <c r="I1248" s="249"/>
      <c r="J1248" s="246"/>
      <c r="K1248" s="246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191</v>
      </c>
      <c r="AU1248" s="254" t="s">
        <v>82</v>
      </c>
      <c r="AV1248" s="14" t="s">
        <v>80</v>
      </c>
      <c r="AW1248" s="14" t="s">
        <v>33</v>
      </c>
      <c r="AX1248" s="14" t="s">
        <v>72</v>
      </c>
      <c r="AY1248" s="254" t="s">
        <v>180</v>
      </c>
    </row>
    <row r="1249" s="13" customFormat="1">
      <c r="A1249" s="13"/>
      <c r="B1249" s="233"/>
      <c r="C1249" s="234"/>
      <c r="D1249" s="235" t="s">
        <v>191</v>
      </c>
      <c r="E1249" s="236" t="s">
        <v>19</v>
      </c>
      <c r="F1249" s="237" t="s">
        <v>1677</v>
      </c>
      <c r="G1249" s="234"/>
      <c r="H1249" s="238">
        <v>11.5</v>
      </c>
      <c r="I1249" s="239"/>
      <c r="J1249" s="234"/>
      <c r="K1249" s="234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191</v>
      </c>
      <c r="AU1249" s="244" t="s">
        <v>82</v>
      </c>
      <c r="AV1249" s="13" t="s">
        <v>82</v>
      </c>
      <c r="AW1249" s="13" t="s">
        <v>33</v>
      </c>
      <c r="AX1249" s="13" t="s">
        <v>72</v>
      </c>
      <c r="AY1249" s="244" t="s">
        <v>180</v>
      </c>
    </row>
    <row r="1250" s="14" customFormat="1">
      <c r="A1250" s="14"/>
      <c r="B1250" s="245"/>
      <c r="C1250" s="246"/>
      <c r="D1250" s="235" t="s">
        <v>191</v>
      </c>
      <c r="E1250" s="247" t="s">
        <v>19</v>
      </c>
      <c r="F1250" s="248" t="s">
        <v>1678</v>
      </c>
      <c r="G1250" s="246"/>
      <c r="H1250" s="247" t="s">
        <v>19</v>
      </c>
      <c r="I1250" s="249"/>
      <c r="J1250" s="246"/>
      <c r="K1250" s="246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191</v>
      </c>
      <c r="AU1250" s="254" t="s">
        <v>82</v>
      </c>
      <c r="AV1250" s="14" t="s">
        <v>80</v>
      </c>
      <c r="AW1250" s="14" t="s">
        <v>33</v>
      </c>
      <c r="AX1250" s="14" t="s">
        <v>72</v>
      </c>
      <c r="AY1250" s="254" t="s">
        <v>180</v>
      </c>
    </row>
    <row r="1251" s="13" customFormat="1">
      <c r="A1251" s="13"/>
      <c r="B1251" s="233"/>
      <c r="C1251" s="234"/>
      <c r="D1251" s="235" t="s">
        <v>191</v>
      </c>
      <c r="E1251" s="236" t="s">
        <v>19</v>
      </c>
      <c r="F1251" s="237" t="s">
        <v>1679</v>
      </c>
      <c r="G1251" s="234"/>
      <c r="H1251" s="238">
        <v>14.800000000000001</v>
      </c>
      <c r="I1251" s="239"/>
      <c r="J1251" s="234"/>
      <c r="K1251" s="234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191</v>
      </c>
      <c r="AU1251" s="244" t="s">
        <v>82</v>
      </c>
      <c r="AV1251" s="13" t="s">
        <v>82</v>
      </c>
      <c r="AW1251" s="13" t="s">
        <v>33</v>
      </c>
      <c r="AX1251" s="13" t="s">
        <v>72</v>
      </c>
      <c r="AY1251" s="244" t="s">
        <v>180</v>
      </c>
    </row>
    <row r="1252" s="15" customFormat="1">
      <c r="A1252" s="15"/>
      <c r="B1252" s="255"/>
      <c r="C1252" s="256"/>
      <c r="D1252" s="235" t="s">
        <v>191</v>
      </c>
      <c r="E1252" s="257" t="s">
        <v>19</v>
      </c>
      <c r="F1252" s="258" t="s">
        <v>327</v>
      </c>
      <c r="G1252" s="256"/>
      <c r="H1252" s="259">
        <v>44.700000000000003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191</v>
      </c>
      <c r="AU1252" s="265" t="s">
        <v>82</v>
      </c>
      <c r="AV1252" s="15" t="s">
        <v>187</v>
      </c>
      <c r="AW1252" s="15" t="s">
        <v>33</v>
      </c>
      <c r="AX1252" s="15" t="s">
        <v>80</v>
      </c>
      <c r="AY1252" s="265" t="s">
        <v>180</v>
      </c>
    </row>
    <row r="1253" s="2" customFormat="1" ht="24.15" customHeight="1">
      <c r="A1253" s="40"/>
      <c r="B1253" s="41"/>
      <c r="C1253" s="215" t="s">
        <v>1680</v>
      </c>
      <c r="D1253" s="215" t="s">
        <v>182</v>
      </c>
      <c r="E1253" s="216" t="s">
        <v>1681</v>
      </c>
      <c r="F1253" s="217" t="s">
        <v>1682</v>
      </c>
      <c r="G1253" s="218" t="s">
        <v>185</v>
      </c>
      <c r="H1253" s="219">
        <v>44.667999999999999</v>
      </c>
      <c r="I1253" s="220"/>
      <c r="J1253" s="221">
        <f>ROUND(I1253*H1253,2)</f>
        <v>0</v>
      </c>
      <c r="K1253" s="217" t="s">
        <v>186</v>
      </c>
      <c r="L1253" s="46"/>
      <c r="M1253" s="222" t="s">
        <v>19</v>
      </c>
      <c r="N1253" s="223" t="s">
        <v>43</v>
      </c>
      <c r="O1253" s="86"/>
      <c r="P1253" s="224">
        <f>O1253*H1253</f>
        <v>0</v>
      </c>
      <c r="Q1253" s="224">
        <v>0.054600000000000003</v>
      </c>
      <c r="R1253" s="224">
        <f>Q1253*H1253</f>
        <v>2.4388728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187</v>
      </c>
      <c r="AT1253" s="226" t="s">
        <v>182</v>
      </c>
      <c r="AU1253" s="226" t="s">
        <v>82</v>
      </c>
      <c r="AY1253" s="19" t="s">
        <v>180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187</v>
      </c>
      <c r="BM1253" s="226" t="s">
        <v>1683</v>
      </c>
    </row>
    <row r="1254" s="2" customFormat="1">
      <c r="A1254" s="40"/>
      <c r="B1254" s="41"/>
      <c r="C1254" s="42"/>
      <c r="D1254" s="228" t="s">
        <v>189</v>
      </c>
      <c r="E1254" s="42"/>
      <c r="F1254" s="229" t="s">
        <v>1684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189</v>
      </c>
      <c r="AU1254" s="19" t="s">
        <v>82</v>
      </c>
    </row>
    <row r="1255" s="14" customFormat="1">
      <c r="A1255" s="14"/>
      <c r="B1255" s="245"/>
      <c r="C1255" s="246"/>
      <c r="D1255" s="235" t="s">
        <v>191</v>
      </c>
      <c r="E1255" s="247" t="s">
        <v>19</v>
      </c>
      <c r="F1255" s="248" t="s">
        <v>1137</v>
      </c>
      <c r="G1255" s="246"/>
      <c r="H1255" s="247" t="s">
        <v>19</v>
      </c>
      <c r="I1255" s="249"/>
      <c r="J1255" s="246"/>
      <c r="K1255" s="246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191</v>
      </c>
      <c r="AU1255" s="254" t="s">
        <v>82</v>
      </c>
      <c r="AV1255" s="14" t="s">
        <v>80</v>
      </c>
      <c r="AW1255" s="14" t="s">
        <v>33</v>
      </c>
      <c r="AX1255" s="14" t="s">
        <v>72</v>
      </c>
      <c r="AY1255" s="254" t="s">
        <v>180</v>
      </c>
    </row>
    <row r="1256" s="14" customFormat="1">
      <c r="A1256" s="14"/>
      <c r="B1256" s="245"/>
      <c r="C1256" s="246"/>
      <c r="D1256" s="235" t="s">
        <v>191</v>
      </c>
      <c r="E1256" s="247" t="s">
        <v>19</v>
      </c>
      <c r="F1256" s="248" t="s">
        <v>1685</v>
      </c>
      <c r="G1256" s="246"/>
      <c r="H1256" s="247" t="s">
        <v>19</v>
      </c>
      <c r="I1256" s="249"/>
      <c r="J1256" s="246"/>
      <c r="K1256" s="246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191</v>
      </c>
      <c r="AU1256" s="254" t="s">
        <v>82</v>
      </c>
      <c r="AV1256" s="14" t="s">
        <v>80</v>
      </c>
      <c r="AW1256" s="14" t="s">
        <v>33</v>
      </c>
      <c r="AX1256" s="14" t="s">
        <v>72</v>
      </c>
      <c r="AY1256" s="254" t="s">
        <v>180</v>
      </c>
    </row>
    <row r="1257" s="13" customFormat="1">
      <c r="A1257" s="13"/>
      <c r="B1257" s="233"/>
      <c r="C1257" s="234"/>
      <c r="D1257" s="235" t="s">
        <v>191</v>
      </c>
      <c r="E1257" s="236" t="s">
        <v>19</v>
      </c>
      <c r="F1257" s="237" t="s">
        <v>1686</v>
      </c>
      <c r="G1257" s="234"/>
      <c r="H1257" s="238">
        <v>3.5150000000000001</v>
      </c>
      <c r="I1257" s="239"/>
      <c r="J1257" s="234"/>
      <c r="K1257" s="234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191</v>
      </c>
      <c r="AU1257" s="244" t="s">
        <v>82</v>
      </c>
      <c r="AV1257" s="13" t="s">
        <v>82</v>
      </c>
      <c r="AW1257" s="13" t="s">
        <v>33</v>
      </c>
      <c r="AX1257" s="13" t="s">
        <v>72</v>
      </c>
      <c r="AY1257" s="244" t="s">
        <v>180</v>
      </c>
    </row>
    <row r="1258" s="13" customFormat="1">
      <c r="A1258" s="13"/>
      <c r="B1258" s="233"/>
      <c r="C1258" s="234"/>
      <c r="D1258" s="235" t="s">
        <v>191</v>
      </c>
      <c r="E1258" s="236" t="s">
        <v>19</v>
      </c>
      <c r="F1258" s="237" t="s">
        <v>1687</v>
      </c>
      <c r="G1258" s="234"/>
      <c r="H1258" s="238">
        <v>4.2919999999999998</v>
      </c>
      <c r="I1258" s="239"/>
      <c r="J1258" s="234"/>
      <c r="K1258" s="234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191</v>
      </c>
      <c r="AU1258" s="244" t="s">
        <v>82</v>
      </c>
      <c r="AV1258" s="13" t="s">
        <v>82</v>
      </c>
      <c r="AW1258" s="13" t="s">
        <v>33</v>
      </c>
      <c r="AX1258" s="13" t="s">
        <v>72</v>
      </c>
      <c r="AY1258" s="244" t="s">
        <v>180</v>
      </c>
    </row>
    <row r="1259" s="14" customFormat="1">
      <c r="A1259" s="14"/>
      <c r="B1259" s="245"/>
      <c r="C1259" s="246"/>
      <c r="D1259" s="235" t="s">
        <v>191</v>
      </c>
      <c r="E1259" s="247" t="s">
        <v>19</v>
      </c>
      <c r="F1259" s="248" t="s">
        <v>1140</v>
      </c>
      <c r="G1259" s="246"/>
      <c r="H1259" s="247" t="s">
        <v>19</v>
      </c>
      <c r="I1259" s="249"/>
      <c r="J1259" s="246"/>
      <c r="K1259" s="246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191</v>
      </c>
      <c r="AU1259" s="254" t="s">
        <v>82</v>
      </c>
      <c r="AV1259" s="14" t="s">
        <v>80</v>
      </c>
      <c r="AW1259" s="14" t="s">
        <v>33</v>
      </c>
      <c r="AX1259" s="14" t="s">
        <v>72</v>
      </c>
      <c r="AY1259" s="254" t="s">
        <v>180</v>
      </c>
    </row>
    <row r="1260" s="14" customFormat="1">
      <c r="A1260" s="14"/>
      <c r="B1260" s="245"/>
      <c r="C1260" s="246"/>
      <c r="D1260" s="235" t="s">
        <v>191</v>
      </c>
      <c r="E1260" s="247" t="s">
        <v>19</v>
      </c>
      <c r="F1260" s="248" t="s">
        <v>1688</v>
      </c>
      <c r="G1260" s="246"/>
      <c r="H1260" s="247" t="s">
        <v>19</v>
      </c>
      <c r="I1260" s="249"/>
      <c r="J1260" s="246"/>
      <c r="K1260" s="246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191</v>
      </c>
      <c r="AU1260" s="254" t="s">
        <v>82</v>
      </c>
      <c r="AV1260" s="14" t="s">
        <v>80</v>
      </c>
      <c r="AW1260" s="14" t="s">
        <v>33</v>
      </c>
      <c r="AX1260" s="14" t="s">
        <v>72</v>
      </c>
      <c r="AY1260" s="254" t="s">
        <v>180</v>
      </c>
    </row>
    <row r="1261" s="13" customFormat="1">
      <c r="A1261" s="13"/>
      <c r="B1261" s="233"/>
      <c r="C1261" s="234"/>
      <c r="D1261" s="235" t="s">
        <v>191</v>
      </c>
      <c r="E1261" s="236" t="s">
        <v>19</v>
      </c>
      <c r="F1261" s="237" t="s">
        <v>1689</v>
      </c>
      <c r="G1261" s="234"/>
      <c r="H1261" s="238">
        <v>8.2249999999999996</v>
      </c>
      <c r="I1261" s="239"/>
      <c r="J1261" s="234"/>
      <c r="K1261" s="234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191</v>
      </c>
      <c r="AU1261" s="244" t="s">
        <v>82</v>
      </c>
      <c r="AV1261" s="13" t="s">
        <v>82</v>
      </c>
      <c r="AW1261" s="13" t="s">
        <v>33</v>
      </c>
      <c r="AX1261" s="13" t="s">
        <v>72</v>
      </c>
      <c r="AY1261" s="244" t="s">
        <v>180</v>
      </c>
    </row>
    <row r="1262" s="13" customFormat="1">
      <c r="A1262" s="13"/>
      <c r="B1262" s="233"/>
      <c r="C1262" s="234"/>
      <c r="D1262" s="235" t="s">
        <v>191</v>
      </c>
      <c r="E1262" s="236" t="s">
        <v>19</v>
      </c>
      <c r="F1262" s="237" t="s">
        <v>1690</v>
      </c>
      <c r="G1262" s="234"/>
      <c r="H1262" s="238">
        <v>28.635999999999999</v>
      </c>
      <c r="I1262" s="239"/>
      <c r="J1262" s="234"/>
      <c r="K1262" s="234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191</v>
      </c>
      <c r="AU1262" s="244" t="s">
        <v>82</v>
      </c>
      <c r="AV1262" s="13" t="s">
        <v>82</v>
      </c>
      <c r="AW1262" s="13" t="s">
        <v>33</v>
      </c>
      <c r="AX1262" s="13" t="s">
        <v>72</v>
      </c>
      <c r="AY1262" s="244" t="s">
        <v>180</v>
      </c>
    </row>
    <row r="1263" s="15" customFormat="1">
      <c r="A1263" s="15"/>
      <c r="B1263" s="255"/>
      <c r="C1263" s="256"/>
      <c r="D1263" s="235" t="s">
        <v>191</v>
      </c>
      <c r="E1263" s="257" t="s">
        <v>19</v>
      </c>
      <c r="F1263" s="258" t="s">
        <v>327</v>
      </c>
      <c r="G1263" s="256"/>
      <c r="H1263" s="259">
        <v>44.667999999999999</v>
      </c>
      <c r="I1263" s="260"/>
      <c r="J1263" s="256"/>
      <c r="K1263" s="256"/>
      <c r="L1263" s="261"/>
      <c r="M1263" s="262"/>
      <c r="N1263" s="263"/>
      <c r="O1263" s="263"/>
      <c r="P1263" s="263"/>
      <c r="Q1263" s="263"/>
      <c r="R1263" s="263"/>
      <c r="S1263" s="263"/>
      <c r="T1263" s="264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5" t="s">
        <v>191</v>
      </c>
      <c r="AU1263" s="265" t="s">
        <v>82</v>
      </c>
      <c r="AV1263" s="15" t="s">
        <v>187</v>
      </c>
      <c r="AW1263" s="15" t="s">
        <v>33</v>
      </c>
      <c r="AX1263" s="15" t="s">
        <v>80</v>
      </c>
      <c r="AY1263" s="265" t="s">
        <v>180</v>
      </c>
    </row>
    <row r="1264" s="2" customFormat="1" ht="24.15" customHeight="1">
      <c r="A1264" s="40"/>
      <c r="B1264" s="41"/>
      <c r="C1264" s="215" t="s">
        <v>1691</v>
      </c>
      <c r="D1264" s="215" t="s">
        <v>182</v>
      </c>
      <c r="E1264" s="216" t="s">
        <v>1692</v>
      </c>
      <c r="F1264" s="217" t="s">
        <v>1693</v>
      </c>
      <c r="G1264" s="218" t="s">
        <v>185</v>
      </c>
      <c r="H1264" s="219">
        <v>16.753</v>
      </c>
      <c r="I1264" s="220"/>
      <c r="J1264" s="221">
        <f>ROUND(I1264*H1264,2)</f>
        <v>0</v>
      </c>
      <c r="K1264" s="217" t="s">
        <v>186</v>
      </c>
      <c r="L1264" s="46"/>
      <c r="M1264" s="222" t="s">
        <v>19</v>
      </c>
      <c r="N1264" s="223" t="s">
        <v>43</v>
      </c>
      <c r="O1264" s="86"/>
      <c r="P1264" s="224">
        <f>O1264*H1264</f>
        <v>0</v>
      </c>
      <c r="Q1264" s="224">
        <v>0.064519999999999994</v>
      </c>
      <c r="R1264" s="224">
        <f>Q1264*H1264</f>
        <v>1.0809035599999999</v>
      </c>
      <c r="S1264" s="224">
        <v>0</v>
      </c>
      <c r="T1264" s="225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26" t="s">
        <v>187</v>
      </c>
      <c r="AT1264" s="226" t="s">
        <v>182</v>
      </c>
      <c r="AU1264" s="226" t="s">
        <v>82</v>
      </c>
      <c r="AY1264" s="19" t="s">
        <v>180</v>
      </c>
      <c r="BE1264" s="227">
        <f>IF(N1264="základní",J1264,0)</f>
        <v>0</v>
      </c>
      <c r="BF1264" s="227">
        <f>IF(N1264="snížená",J1264,0)</f>
        <v>0</v>
      </c>
      <c r="BG1264" s="227">
        <f>IF(N1264="zákl. přenesená",J1264,0)</f>
        <v>0</v>
      </c>
      <c r="BH1264" s="227">
        <f>IF(N1264="sníž. přenesená",J1264,0)</f>
        <v>0</v>
      </c>
      <c r="BI1264" s="227">
        <f>IF(N1264="nulová",J1264,0)</f>
        <v>0</v>
      </c>
      <c r="BJ1264" s="19" t="s">
        <v>80</v>
      </c>
      <c r="BK1264" s="227">
        <f>ROUND(I1264*H1264,2)</f>
        <v>0</v>
      </c>
      <c r="BL1264" s="19" t="s">
        <v>187</v>
      </c>
      <c r="BM1264" s="226" t="s">
        <v>1694</v>
      </c>
    </row>
    <row r="1265" s="2" customFormat="1">
      <c r="A1265" s="40"/>
      <c r="B1265" s="41"/>
      <c r="C1265" s="42"/>
      <c r="D1265" s="228" t="s">
        <v>189</v>
      </c>
      <c r="E1265" s="42"/>
      <c r="F1265" s="229" t="s">
        <v>1695</v>
      </c>
      <c r="G1265" s="42"/>
      <c r="H1265" s="42"/>
      <c r="I1265" s="230"/>
      <c r="J1265" s="42"/>
      <c r="K1265" s="42"/>
      <c r="L1265" s="46"/>
      <c r="M1265" s="231"/>
      <c r="N1265" s="232"/>
      <c r="O1265" s="86"/>
      <c r="P1265" s="86"/>
      <c r="Q1265" s="86"/>
      <c r="R1265" s="86"/>
      <c r="S1265" s="86"/>
      <c r="T1265" s="87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189</v>
      </c>
      <c r="AU1265" s="19" t="s">
        <v>82</v>
      </c>
    </row>
    <row r="1266" s="14" customFormat="1">
      <c r="A1266" s="14"/>
      <c r="B1266" s="245"/>
      <c r="C1266" s="246"/>
      <c r="D1266" s="235" t="s">
        <v>191</v>
      </c>
      <c r="E1266" s="247" t="s">
        <v>19</v>
      </c>
      <c r="F1266" s="248" t="s">
        <v>1696</v>
      </c>
      <c r="G1266" s="246"/>
      <c r="H1266" s="247" t="s">
        <v>19</v>
      </c>
      <c r="I1266" s="249"/>
      <c r="J1266" s="246"/>
      <c r="K1266" s="246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191</v>
      </c>
      <c r="AU1266" s="254" t="s">
        <v>82</v>
      </c>
      <c r="AV1266" s="14" t="s">
        <v>80</v>
      </c>
      <c r="AW1266" s="14" t="s">
        <v>33</v>
      </c>
      <c r="AX1266" s="14" t="s">
        <v>72</v>
      </c>
      <c r="AY1266" s="254" t="s">
        <v>180</v>
      </c>
    </row>
    <row r="1267" s="13" customFormat="1">
      <c r="A1267" s="13"/>
      <c r="B1267" s="233"/>
      <c r="C1267" s="234"/>
      <c r="D1267" s="235" t="s">
        <v>191</v>
      </c>
      <c r="E1267" s="236" t="s">
        <v>19</v>
      </c>
      <c r="F1267" s="237" t="s">
        <v>1697</v>
      </c>
      <c r="G1267" s="234"/>
      <c r="H1267" s="238">
        <v>6.9880000000000004</v>
      </c>
      <c r="I1267" s="239"/>
      <c r="J1267" s="234"/>
      <c r="K1267" s="234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191</v>
      </c>
      <c r="AU1267" s="244" t="s">
        <v>82</v>
      </c>
      <c r="AV1267" s="13" t="s">
        <v>82</v>
      </c>
      <c r="AW1267" s="13" t="s">
        <v>33</v>
      </c>
      <c r="AX1267" s="13" t="s">
        <v>72</v>
      </c>
      <c r="AY1267" s="244" t="s">
        <v>180</v>
      </c>
    </row>
    <row r="1268" s="14" customFormat="1">
      <c r="A1268" s="14"/>
      <c r="B1268" s="245"/>
      <c r="C1268" s="246"/>
      <c r="D1268" s="235" t="s">
        <v>191</v>
      </c>
      <c r="E1268" s="247" t="s">
        <v>19</v>
      </c>
      <c r="F1268" s="248" t="s">
        <v>1698</v>
      </c>
      <c r="G1268" s="246"/>
      <c r="H1268" s="247" t="s">
        <v>19</v>
      </c>
      <c r="I1268" s="249"/>
      <c r="J1268" s="246"/>
      <c r="K1268" s="246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191</v>
      </c>
      <c r="AU1268" s="254" t="s">
        <v>82</v>
      </c>
      <c r="AV1268" s="14" t="s">
        <v>80</v>
      </c>
      <c r="AW1268" s="14" t="s">
        <v>33</v>
      </c>
      <c r="AX1268" s="14" t="s">
        <v>72</v>
      </c>
      <c r="AY1268" s="254" t="s">
        <v>180</v>
      </c>
    </row>
    <row r="1269" s="13" customFormat="1">
      <c r="A1269" s="13"/>
      <c r="B1269" s="233"/>
      <c r="C1269" s="234"/>
      <c r="D1269" s="235" t="s">
        <v>191</v>
      </c>
      <c r="E1269" s="236" t="s">
        <v>19</v>
      </c>
      <c r="F1269" s="237" t="s">
        <v>1699</v>
      </c>
      <c r="G1269" s="234"/>
      <c r="H1269" s="238">
        <v>2.9249999999999998</v>
      </c>
      <c r="I1269" s="239"/>
      <c r="J1269" s="234"/>
      <c r="K1269" s="234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191</v>
      </c>
      <c r="AU1269" s="244" t="s">
        <v>82</v>
      </c>
      <c r="AV1269" s="13" t="s">
        <v>82</v>
      </c>
      <c r="AW1269" s="13" t="s">
        <v>33</v>
      </c>
      <c r="AX1269" s="13" t="s">
        <v>72</v>
      </c>
      <c r="AY1269" s="244" t="s">
        <v>180</v>
      </c>
    </row>
    <row r="1270" s="16" customFormat="1">
      <c r="A1270" s="16"/>
      <c r="B1270" s="266"/>
      <c r="C1270" s="267"/>
      <c r="D1270" s="235" t="s">
        <v>191</v>
      </c>
      <c r="E1270" s="268" t="s">
        <v>19</v>
      </c>
      <c r="F1270" s="269" t="s">
        <v>436</v>
      </c>
      <c r="G1270" s="267"/>
      <c r="H1270" s="270">
        <v>9.9130000000000003</v>
      </c>
      <c r="I1270" s="271"/>
      <c r="J1270" s="267"/>
      <c r="K1270" s="267"/>
      <c r="L1270" s="272"/>
      <c r="M1270" s="273"/>
      <c r="N1270" s="274"/>
      <c r="O1270" s="274"/>
      <c r="P1270" s="274"/>
      <c r="Q1270" s="274"/>
      <c r="R1270" s="274"/>
      <c r="S1270" s="274"/>
      <c r="T1270" s="275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T1270" s="276" t="s">
        <v>191</v>
      </c>
      <c r="AU1270" s="276" t="s">
        <v>82</v>
      </c>
      <c r="AV1270" s="16" t="s">
        <v>100</v>
      </c>
      <c r="AW1270" s="16" t="s">
        <v>33</v>
      </c>
      <c r="AX1270" s="16" t="s">
        <v>72</v>
      </c>
      <c r="AY1270" s="276" t="s">
        <v>180</v>
      </c>
    </row>
    <row r="1271" s="14" customFormat="1">
      <c r="A1271" s="14"/>
      <c r="B1271" s="245"/>
      <c r="C1271" s="246"/>
      <c r="D1271" s="235" t="s">
        <v>191</v>
      </c>
      <c r="E1271" s="247" t="s">
        <v>19</v>
      </c>
      <c r="F1271" s="248" t="s">
        <v>1140</v>
      </c>
      <c r="G1271" s="246"/>
      <c r="H1271" s="247" t="s">
        <v>19</v>
      </c>
      <c r="I1271" s="249"/>
      <c r="J1271" s="246"/>
      <c r="K1271" s="246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191</v>
      </c>
      <c r="AU1271" s="254" t="s">
        <v>82</v>
      </c>
      <c r="AV1271" s="14" t="s">
        <v>80</v>
      </c>
      <c r="AW1271" s="14" t="s">
        <v>33</v>
      </c>
      <c r="AX1271" s="14" t="s">
        <v>72</v>
      </c>
      <c r="AY1271" s="254" t="s">
        <v>180</v>
      </c>
    </row>
    <row r="1272" s="14" customFormat="1">
      <c r="A1272" s="14"/>
      <c r="B1272" s="245"/>
      <c r="C1272" s="246"/>
      <c r="D1272" s="235" t="s">
        <v>191</v>
      </c>
      <c r="E1272" s="247" t="s">
        <v>19</v>
      </c>
      <c r="F1272" s="248" t="s">
        <v>1700</v>
      </c>
      <c r="G1272" s="246"/>
      <c r="H1272" s="247" t="s">
        <v>19</v>
      </c>
      <c r="I1272" s="249"/>
      <c r="J1272" s="246"/>
      <c r="K1272" s="246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191</v>
      </c>
      <c r="AU1272" s="254" t="s">
        <v>82</v>
      </c>
      <c r="AV1272" s="14" t="s">
        <v>80</v>
      </c>
      <c r="AW1272" s="14" t="s">
        <v>33</v>
      </c>
      <c r="AX1272" s="14" t="s">
        <v>72</v>
      </c>
      <c r="AY1272" s="254" t="s">
        <v>180</v>
      </c>
    </row>
    <row r="1273" s="13" customFormat="1">
      <c r="A1273" s="13"/>
      <c r="B1273" s="233"/>
      <c r="C1273" s="234"/>
      <c r="D1273" s="235" t="s">
        <v>191</v>
      </c>
      <c r="E1273" s="236" t="s">
        <v>19</v>
      </c>
      <c r="F1273" s="237" t="s">
        <v>1701</v>
      </c>
      <c r="G1273" s="234"/>
      <c r="H1273" s="238">
        <v>6.8399999999999999</v>
      </c>
      <c r="I1273" s="239"/>
      <c r="J1273" s="234"/>
      <c r="K1273" s="234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191</v>
      </c>
      <c r="AU1273" s="244" t="s">
        <v>82</v>
      </c>
      <c r="AV1273" s="13" t="s">
        <v>82</v>
      </c>
      <c r="AW1273" s="13" t="s">
        <v>33</v>
      </c>
      <c r="AX1273" s="13" t="s">
        <v>72</v>
      </c>
      <c r="AY1273" s="244" t="s">
        <v>180</v>
      </c>
    </row>
    <row r="1274" s="16" customFormat="1">
      <c r="A1274" s="16"/>
      <c r="B1274" s="266"/>
      <c r="C1274" s="267"/>
      <c r="D1274" s="235" t="s">
        <v>191</v>
      </c>
      <c r="E1274" s="268" t="s">
        <v>19</v>
      </c>
      <c r="F1274" s="269" t="s">
        <v>436</v>
      </c>
      <c r="G1274" s="267"/>
      <c r="H1274" s="270">
        <v>6.8399999999999999</v>
      </c>
      <c r="I1274" s="271"/>
      <c r="J1274" s="267"/>
      <c r="K1274" s="267"/>
      <c r="L1274" s="272"/>
      <c r="M1274" s="273"/>
      <c r="N1274" s="274"/>
      <c r="O1274" s="274"/>
      <c r="P1274" s="274"/>
      <c r="Q1274" s="274"/>
      <c r="R1274" s="274"/>
      <c r="S1274" s="274"/>
      <c r="T1274" s="275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T1274" s="276" t="s">
        <v>191</v>
      </c>
      <c r="AU1274" s="276" t="s">
        <v>82</v>
      </c>
      <c r="AV1274" s="16" t="s">
        <v>100</v>
      </c>
      <c r="AW1274" s="16" t="s">
        <v>33</v>
      </c>
      <c r="AX1274" s="16" t="s">
        <v>72</v>
      </c>
      <c r="AY1274" s="276" t="s">
        <v>180</v>
      </c>
    </row>
    <row r="1275" s="15" customFormat="1">
      <c r="A1275" s="15"/>
      <c r="B1275" s="255"/>
      <c r="C1275" s="256"/>
      <c r="D1275" s="235" t="s">
        <v>191</v>
      </c>
      <c r="E1275" s="257" t="s">
        <v>19</v>
      </c>
      <c r="F1275" s="258" t="s">
        <v>327</v>
      </c>
      <c r="G1275" s="256"/>
      <c r="H1275" s="259">
        <v>16.753</v>
      </c>
      <c r="I1275" s="260"/>
      <c r="J1275" s="256"/>
      <c r="K1275" s="256"/>
      <c r="L1275" s="261"/>
      <c r="M1275" s="262"/>
      <c r="N1275" s="263"/>
      <c r="O1275" s="263"/>
      <c r="P1275" s="263"/>
      <c r="Q1275" s="263"/>
      <c r="R1275" s="263"/>
      <c r="S1275" s="263"/>
      <c r="T1275" s="264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65" t="s">
        <v>191</v>
      </c>
      <c r="AU1275" s="265" t="s">
        <v>82</v>
      </c>
      <c r="AV1275" s="15" t="s">
        <v>187</v>
      </c>
      <c r="AW1275" s="15" t="s">
        <v>33</v>
      </c>
      <c r="AX1275" s="15" t="s">
        <v>80</v>
      </c>
      <c r="AY1275" s="265" t="s">
        <v>180</v>
      </c>
    </row>
    <row r="1276" s="2" customFormat="1" ht="24.15" customHeight="1">
      <c r="A1276" s="40"/>
      <c r="B1276" s="41"/>
      <c r="C1276" s="215" t="s">
        <v>1702</v>
      </c>
      <c r="D1276" s="215" t="s">
        <v>182</v>
      </c>
      <c r="E1276" s="216" t="s">
        <v>1703</v>
      </c>
      <c r="F1276" s="217" t="s">
        <v>1704</v>
      </c>
      <c r="G1276" s="218" t="s">
        <v>185</v>
      </c>
      <c r="H1276" s="219">
        <v>118.512</v>
      </c>
      <c r="I1276" s="220"/>
      <c r="J1276" s="221">
        <f>ROUND(I1276*H1276,2)</f>
        <v>0</v>
      </c>
      <c r="K1276" s="217" t="s">
        <v>186</v>
      </c>
      <c r="L1276" s="46"/>
      <c r="M1276" s="222" t="s">
        <v>19</v>
      </c>
      <c r="N1276" s="223" t="s">
        <v>43</v>
      </c>
      <c r="O1276" s="86"/>
      <c r="P1276" s="224">
        <f>O1276*H1276</f>
        <v>0</v>
      </c>
      <c r="Q1276" s="224">
        <v>0.083409999999999998</v>
      </c>
      <c r="R1276" s="224">
        <f>Q1276*H1276</f>
        <v>9.8850859199999999</v>
      </c>
      <c r="S1276" s="224">
        <v>0</v>
      </c>
      <c r="T1276" s="225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26" t="s">
        <v>187</v>
      </c>
      <c r="AT1276" s="226" t="s">
        <v>182</v>
      </c>
      <c r="AU1276" s="226" t="s">
        <v>82</v>
      </c>
      <c r="AY1276" s="19" t="s">
        <v>180</v>
      </c>
      <c r="BE1276" s="227">
        <f>IF(N1276="základní",J1276,0)</f>
        <v>0</v>
      </c>
      <c r="BF1276" s="227">
        <f>IF(N1276="snížená",J1276,0)</f>
        <v>0</v>
      </c>
      <c r="BG1276" s="227">
        <f>IF(N1276="zákl. přenesená",J1276,0)</f>
        <v>0</v>
      </c>
      <c r="BH1276" s="227">
        <f>IF(N1276="sníž. přenesená",J1276,0)</f>
        <v>0</v>
      </c>
      <c r="BI1276" s="227">
        <f>IF(N1276="nulová",J1276,0)</f>
        <v>0</v>
      </c>
      <c r="BJ1276" s="19" t="s">
        <v>80</v>
      </c>
      <c r="BK1276" s="227">
        <f>ROUND(I1276*H1276,2)</f>
        <v>0</v>
      </c>
      <c r="BL1276" s="19" t="s">
        <v>187</v>
      </c>
      <c r="BM1276" s="226" t="s">
        <v>1705</v>
      </c>
    </row>
    <row r="1277" s="2" customFormat="1">
      <c r="A1277" s="40"/>
      <c r="B1277" s="41"/>
      <c r="C1277" s="42"/>
      <c r="D1277" s="228" t="s">
        <v>189</v>
      </c>
      <c r="E1277" s="42"/>
      <c r="F1277" s="229" t="s">
        <v>1706</v>
      </c>
      <c r="G1277" s="42"/>
      <c r="H1277" s="42"/>
      <c r="I1277" s="230"/>
      <c r="J1277" s="42"/>
      <c r="K1277" s="42"/>
      <c r="L1277" s="46"/>
      <c r="M1277" s="231"/>
      <c r="N1277" s="232"/>
      <c r="O1277" s="86"/>
      <c r="P1277" s="86"/>
      <c r="Q1277" s="86"/>
      <c r="R1277" s="86"/>
      <c r="S1277" s="86"/>
      <c r="T1277" s="87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189</v>
      </c>
      <c r="AU1277" s="19" t="s">
        <v>82</v>
      </c>
    </row>
    <row r="1278" s="14" customFormat="1">
      <c r="A1278" s="14"/>
      <c r="B1278" s="245"/>
      <c r="C1278" s="246"/>
      <c r="D1278" s="235" t="s">
        <v>191</v>
      </c>
      <c r="E1278" s="247" t="s">
        <v>19</v>
      </c>
      <c r="F1278" s="248" t="s">
        <v>1127</v>
      </c>
      <c r="G1278" s="246"/>
      <c r="H1278" s="247" t="s">
        <v>19</v>
      </c>
      <c r="I1278" s="249"/>
      <c r="J1278" s="246"/>
      <c r="K1278" s="246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191</v>
      </c>
      <c r="AU1278" s="254" t="s">
        <v>82</v>
      </c>
      <c r="AV1278" s="14" t="s">
        <v>80</v>
      </c>
      <c r="AW1278" s="14" t="s">
        <v>33</v>
      </c>
      <c r="AX1278" s="14" t="s">
        <v>72</v>
      </c>
      <c r="AY1278" s="254" t="s">
        <v>180</v>
      </c>
    </row>
    <row r="1279" s="14" customFormat="1">
      <c r="A1279" s="14"/>
      <c r="B1279" s="245"/>
      <c r="C1279" s="246"/>
      <c r="D1279" s="235" t="s">
        <v>191</v>
      </c>
      <c r="E1279" s="247" t="s">
        <v>19</v>
      </c>
      <c r="F1279" s="248" t="s">
        <v>1707</v>
      </c>
      <c r="G1279" s="246"/>
      <c r="H1279" s="247" t="s">
        <v>19</v>
      </c>
      <c r="I1279" s="249"/>
      <c r="J1279" s="246"/>
      <c r="K1279" s="246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191</v>
      </c>
      <c r="AU1279" s="254" t="s">
        <v>82</v>
      </c>
      <c r="AV1279" s="14" t="s">
        <v>80</v>
      </c>
      <c r="AW1279" s="14" t="s">
        <v>33</v>
      </c>
      <c r="AX1279" s="14" t="s">
        <v>72</v>
      </c>
      <c r="AY1279" s="254" t="s">
        <v>180</v>
      </c>
    </row>
    <row r="1280" s="13" customFormat="1">
      <c r="A1280" s="13"/>
      <c r="B1280" s="233"/>
      <c r="C1280" s="234"/>
      <c r="D1280" s="235" t="s">
        <v>191</v>
      </c>
      <c r="E1280" s="236" t="s">
        <v>19</v>
      </c>
      <c r="F1280" s="237" t="s">
        <v>1708</v>
      </c>
      <c r="G1280" s="234"/>
      <c r="H1280" s="238">
        <v>7.3289999999999997</v>
      </c>
      <c r="I1280" s="239"/>
      <c r="J1280" s="234"/>
      <c r="K1280" s="234"/>
      <c r="L1280" s="240"/>
      <c r="M1280" s="241"/>
      <c r="N1280" s="242"/>
      <c r="O1280" s="242"/>
      <c r="P1280" s="242"/>
      <c r="Q1280" s="242"/>
      <c r="R1280" s="242"/>
      <c r="S1280" s="242"/>
      <c r="T1280" s="24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4" t="s">
        <v>191</v>
      </c>
      <c r="AU1280" s="244" t="s">
        <v>82</v>
      </c>
      <c r="AV1280" s="13" t="s">
        <v>82</v>
      </c>
      <c r="AW1280" s="13" t="s">
        <v>33</v>
      </c>
      <c r="AX1280" s="13" t="s">
        <v>72</v>
      </c>
      <c r="AY1280" s="244" t="s">
        <v>180</v>
      </c>
    </row>
    <row r="1281" s="14" customFormat="1">
      <c r="A1281" s="14"/>
      <c r="B1281" s="245"/>
      <c r="C1281" s="246"/>
      <c r="D1281" s="235" t="s">
        <v>191</v>
      </c>
      <c r="E1281" s="247" t="s">
        <v>19</v>
      </c>
      <c r="F1281" s="248" t="s">
        <v>1709</v>
      </c>
      <c r="G1281" s="246"/>
      <c r="H1281" s="247" t="s">
        <v>19</v>
      </c>
      <c r="I1281" s="249"/>
      <c r="J1281" s="246"/>
      <c r="K1281" s="246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191</v>
      </c>
      <c r="AU1281" s="254" t="s">
        <v>82</v>
      </c>
      <c r="AV1281" s="14" t="s">
        <v>80</v>
      </c>
      <c r="AW1281" s="14" t="s">
        <v>33</v>
      </c>
      <c r="AX1281" s="14" t="s">
        <v>72</v>
      </c>
      <c r="AY1281" s="254" t="s">
        <v>180</v>
      </c>
    </row>
    <row r="1282" s="13" customFormat="1">
      <c r="A1282" s="13"/>
      <c r="B1282" s="233"/>
      <c r="C1282" s="234"/>
      <c r="D1282" s="235" t="s">
        <v>191</v>
      </c>
      <c r="E1282" s="236" t="s">
        <v>19</v>
      </c>
      <c r="F1282" s="237" t="s">
        <v>1710</v>
      </c>
      <c r="G1282" s="234"/>
      <c r="H1282" s="238">
        <v>22.635999999999999</v>
      </c>
      <c r="I1282" s="239"/>
      <c r="J1282" s="234"/>
      <c r="K1282" s="234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191</v>
      </c>
      <c r="AU1282" s="244" t="s">
        <v>82</v>
      </c>
      <c r="AV1282" s="13" t="s">
        <v>82</v>
      </c>
      <c r="AW1282" s="13" t="s">
        <v>33</v>
      </c>
      <c r="AX1282" s="13" t="s">
        <v>72</v>
      </c>
      <c r="AY1282" s="244" t="s">
        <v>180</v>
      </c>
    </row>
    <row r="1283" s="14" customFormat="1">
      <c r="A1283" s="14"/>
      <c r="B1283" s="245"/>
      <c r="C1283" s="246"/>
      <c r="D1283" s="235" t="s">
        <v>191</v>
      </c>
      <c r="E1283" s="247" t="s">
        <v>19</v>
      </c>
      <c r="F1283" s="248" t="s">
        <v>1711</v>
      </c>
      <c r="G1283" s="246"/>
      <c r="H1283" s="247" t="s">
        <v>19</v>
      </c>
      <c r="I1283" s="249"/>
      <c r="J1283" s="246"/>
      <c r="K1283" s="246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191</v>
      </c>
      <c r="AU1283" s="254" t="s">
        <v>82</v>
      </c>
      <c r="AV1283" s="14" t="s">
        <v>80</v>
      </c>
      <c r="AW1283" s="14" t="s">
        <v>33</v>
      </c>
      <c r="AX1283" s="14" t="s">
        <v>72</v>
      </c>
      <c r="AY1283" s="254" t="s">
        <v>180</v>
      </c>
    </row>
    <row r="1284" s="13" customFormat="1">
      <c r="A1284" s="13"/>
      <c r="B1284" s="233"/>
      <c r="C1284" s="234"/>
      <c r="D1284" s="235" t="s">
        <v>191</v>
      </c>
      <c r="E1284" s="236" t="s">
        <v>19</v>
      </c>
      <c r="F1284" s="237" t="s">
        <v>1712</v>
      </c>
      <c r="G1284" s="234"/>
      <c r="H1284" s="238">
        <v>1.4630000000000001</v>
      </c>
      <c r="I1284" s="239"/>
      <c r="J1284" s="234"/>
      <c r="K1284" s="234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191</v>
      </c>
      <c r="AU1284" s="244" t="s">
        <v>82</v>
      </c>
      <c r="AV1284" s="13" t="s">
        <v>82</v>
      </c>
      <c r="AW1284" s="13" t="s">
        <v>33</v>
      </c>
      <c r="AX1284" s="13" t="s">
        <v>72</v>
      </c>
      <c r="AY1284" s="244" t="s">
        <v>180</v>
      </c>
    </row>
    <row r="1285" s="14" customFormat="1">
      <c r="A1285" s="14"/>
      <c r="B1285" s="245"/>
      <c r="C1285" s="246"/>
      <c r="D1285" s="235" t="s">
        <v>191</v>
      </c>
      <c r="E1285" s="247" t="s">
        <v>19</v>
      </c>
      <c r="F1285" s="248" t="s">
        <v>1273</v>
      </c>
      <c r="G1285" s="246"/>
      <c r="H1285" s="247" t="s">
        <v>19</v>
      </c>
      <c r="I1285" s="249"/>
      <c r="J1285" s="246"/>
      <c r="K1285" s="246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191</v>
      </c>
      <c r="AU1285" s="254" t="s">
        <v>82</v>
      </c>
      <c r="AV1285" s="14" t="s">
        <v>80</v>
      </c>
      <c r="AW1285" s="14" t="s">
        <v>33</v>
      </c>
      <c r="AX1285" s="14" t="s">
        <v>72</v>
      </c>
      <c r="AY1285" s="254" t="s">
        <v>180</v>
      </c>
    </row>
    <row r="1286" s="13" customFormat="1">
      <c r="A1286" s="13"/>
      <c r="B1286" s="233"/>
      <c r="C1286" s="234"/>
      <c r="D1286" s="235" t="s">
        <v>191</v>
      </c>
      <c r="E1286" s="236" t="s">
        <v>19</v>
      </c>
      <c r="F1286" s="237" t="s">
        <v>1713</v>
      </c>
      <c r="G1286" s="234"/>
      <c r="H1286" s="238">
        <v>7.3129999999999997</v>
      </c>
      <c r="I1286" s="239"/>
      <c r="J1286" s="234"/>
      <c r="K1286" s="234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191</v>
      </c>
      <c r="AU1286" s="244" t="s">
        <v>82</v>
      </c>
      <c r="AV1286" s="13" t="s">
        <v>82</v>
      </c>
      <c r="AW1286" s="13" t="s">
        <v>33</v>
      </c>
      <c r="AX1286" s="13" t="s">
        <v>72</v>
      </c>
      <c r="AY1286" s="244" t="s">
        <v>180</v>
      </c>
    </row>
    <row r="1287" s="14" customFormat="1">
      <c r="A1287" s="14"/>
      <c r="B1287" s="245"/>
      <c r="C1287" s="246"/>
      <c r="D1287" s="235" t="s">
        <v>191</v>
      </c>
      <c r="E1287" s="247" t="s">
        <v>19</v>
      </c>
      <c r="F1287" s="248" t="s">
        <v>1714</v>
      </c>
      <c r="G1287" s="246"/>
      <c r="H1287" s="247" t="s">
        <v>19</v>
      </c>
      <c r="I1287" s="249"/>
      <c r="J1287" s="246"/>
      <c r="K1287" s="246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191</v>
      </c>
      <c r="AU1287" s="254" t="s">
        <v>82</v>
      </c>
      <c r="AV1287" s="14" t="s">
        <v>80</v>
      </c>
      <c r="AW1287" s="14" t="s">
        <v>33</v>
      </c>
      <c r="AX1287" s="14" t="s">
        <v>72</v>
      </c>
      <c r="AY1287" s="254" t="s">
        <v>180</v>
      </c>
    </row>
    <row r="1288" s="14" customFormat="1">
      <c r="A1288" s="14"/>
      <c r="B1288" s="245"/>
      <c r="C1288" s="246"/>
      <c r="D1288" s="235" t="s">
        <v>191</v>
      </c>
      <c r="E1288" s="247" t="s">
        <v>19</v>
      </c>
      <c r="F1288" s="248" t="s">
        <v>1715</v>
      </c>
      <c r="G1288" s="246"/>
      <c r="H1288" s="247" t="s">
        <v>19</v>
      </c>
      <c r="I1288" s="249"/>
      <c r="J1288" s="246"/>
      <c r="K1288" s="246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191</v>
      </c>
      <c r="AU1288" s="254" t="s">
        <v>82</v>
      </c>
      <c r="AV1288" s="14" t="s">
        <v>80</v>
      </c>
      <c r="AW1288" s="14" t="s">
        <v>33</v>
      </c>
      <c r="AX1288" s="14" t="s">
        <v>72</v>
      </c>
      <c r="AY1288" s="254" t="s">
        <v>180</v>
      </c>
    </row>
    <row r="1289" s="13" customFormat="1">
      <c r="A1289" s="13"/>
      <c r="B1289" s="233"/>
      <c r="C1289" s="234"/>
      <c r="D1289" s="235" t="s">
        <v>191</v>
      </c>
      <c r="E1289" s="236" t="s">
        <v>19</v>
      </c>
      <c r="F1289" s="237" t="s">
        <v>1716</v>
      </c>
      <c r="G1289" s="234"/>
      <c r="H1289" s="238">
        <v>2.6400000000000001</v>
      </c>
      <c r="I1289" s="239"/>
      <c r="J1289" s="234"/>
      <c r="K1289" s="234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191</v>
      </c>
      <c r="AU1289" s="244" t="s">
        <v>82</v>
      </c>
      <c r="AV1289" s="13" t="s">
        <v>82</v>
      </c>
      <c r="AW1289" s="13" t="s">
        <v>33</v>
      </c>
      <c r="AX1289" s="13" t="s">
        <v>72</v>
      </c>
      <c r="AY1289" s="244" t="s">
        <v>180</v>
      </c>
    </row>
    <row r="1290" s="14" customFormat="1">
      <c r="A1290" s="14"/>
      <c r="B1290" s="245"/>
      <c r="C1290" s="246"/>
      <c r="D1290" s="235" t="s">
        <v>191</v>
      </c>
      <c r="E1290" s="247" t="s">
        <v>19</v>
      </c>
      <c r="F1290" s="248" t="s">
        <v>1717</v>
      </c>
      <c r="G1290" s="246"/>
      <c r="H1290" s="247" t="s">
        <v>19</v>
      </c>
      <c r="I1290" s="249"/>
      <c r="J1290" s="246"/>
      <c r="K1290" s="246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191</v>
      </c>
      <c r="AU1290" s="254" t="s">
        <v>82</v>
      </c>
      <c r="AV1290" s="14" t="s">
        <v>80</v>
      </c>
      <c r="AW1290" s="14" t="s">
        <v>33</v>
      </c>
      <c r="AX1290" s="14" t="s">
        <v>72</v>
      </c>
      <c r="AY1290" s="254" t="s">
        <v>180</v>
      </c>
    </row>
    <row r="1291" s="13" customFormat="1">
      <c r="A1291" s="13"/>
      <c r="B1291" s="233"/>
      <c r="C1291" s="234"/>
      <c r="D1291" s="235" t="s">
        <v>191</v>
      </c>
      <c r="E1291" s="236" t="s">
        <v>19</v>
      </c>
      <c r="F1291" s="237" t="s">
        <v>1718</v>
      </c>
      <c r="G1291" s="234"/>
      <c r="H1291" s="238">
        <v>13.098000000000001</v>
      </c>
      <c r="I1291" s="239"/>
      <c r="J1291" s="234"/>
      <c r="K1291" s="234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191</v>
      </c>
      <c r="AU1291" s="244" t="s">
        <v>82</v>
      </c>
      <c r="AV1291" s="13" t="s">
        <v>82</v>
      </c>
      <c r="AW1291" s="13" t="s">
        <v>33</v>
      </c>
      <c r="AX1291" s="13" t="s">
        <v>72</v>
      </c>
      <c r="AY1291" s="244" t="s">
        <v>180</v>
      </c>
    </row>
    <row r="1292" s="14" customFormat="1">
      <c r="A1292" s="14"/>
      <c r="B1292" s="245"/>
      <c r="C1292" s="246"/>
      <c r="D1292" s="235" t="s">
        <v>191</v>
      </c>
      <c r="E1292" s="247" t="s">
        <v>19</v>
      </c>
      <c r="F1292" s="248" t="s">
        <v>1719</v>
      </c>
      <c r="G1292" s="246"/>
      <c r="H1292" s="247" t="s">
        <v>19</v>
      </c>
      <c r="I1292" s="249"/>
      <c r="J1292" s="246"/>
      <c r="K1292" s="246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191</v>
      </c>
      <c r="AU1292" s="254" t="s">
        <v>82</v>
      </c>
      <c r="AV1292" s="14" t="s">
        <v>80</v>
      </c>
      <c r="AW1292" s="14" t="s">
        <v>33</v>
      </c>
      <c r="AX1292" s="14" t="s">
        <v>72</v>
      </c>
      <c r="AY1292" s="254" t="s">
        <v>180</v>
      </c>
    </row>
    <row r="1293" s="13" customFormat="1">
      <c r="A1293" s="13"/>
      <c r="B1293" s="233"/>
      <c r="C1293" s="234"/>
      <c r="D1293" s="235" t="s">
        <v>191</v>
      </c>
      <c r="E1293" s="236" t="s">
        <v>19</v>
      </c>
      <c r="F1293" s="237" t="s">
        <v>1720</v>
      </c>
      <c r="G1293" s="234"/>
      <c r="H1293" s="238">
        <v>37.423999999999999</v>
      </c>
      <c r="I1293" s="239"/>
      <c r="J1293" s="234"/>
      <c r="K1293" s="234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191</v>
      </c>
      <c r="AU1293" s="244" t="s">
        <v>82</v>
      </c>
      <c r="AV1293" s="13" t="s">
        <v>82</v>
      </c>
      <c r="AW1293" s="13" t="s">
        <v>33</v>
      </c>
      <c r="AX1293" s="13" t="s">
        <v>72</v>
      </c>
      <c r="AY1293" s="244" t="s">
        <v>180</v>
      </c>
    </row>
    <row r="1294" s="14" customFormat="1">
      <c r="A1294" s="14"/>
      <c r="B1294" s="245"/>
      <c r="C1294" s="246"/>
      <c r="D1294" s="235" t="s">
        <v>191</v>
      </c>
      <c r="E1294" s="247" t="s">
        <v>19</v>
      </c>
      <c r="F1294" s="248" t="s">
        <v>1630</v>
      </c>
      <c r="G1294" s="246"/>
      <c r="H1294" s="247" t="s">
        <v>19</v>
      </c>
      <c r="I1294" s="249"/>
      <c r="J1294" s="246"/>
      <c r="K1294" s="246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191</v>
      </c>
      <c r="AU1294" s="254" t="s">
        <v>82</v>
      </c>
      <c r="AV1294" s="14" t="s">
        <v>80</v>
      </c>
      <c r="AW1294" s="14" t="s">
        <v>33</v>
      </c>
      <c r="AX1294" s="14" t="s">
        <v>72</v>
      </c>
      <c r="AY1294" s="254" t="s">
        <v>180</v>
      </c>
    </row>
    <row r="1295" s="13" customFormat="1">
      <c r="A1295" s="13"/>
      <c r="B1295" s="233"/>
      <c r="C1295" s="234"/>
      <c r="D1295" s="235" t="s">
        <v>191</v>
      </c>
      <c r="E1295" s="236" t="s">
        <v>19</v>
      </c>
      <c r="F1295" s="237" t="s">
        <v>1721</v>
      </c>
      <c r="G1295" s="234"/>
      <c r="H1295" s="238">
        <v>0.48799999999999999</v>
      </c>
      <c r="I1295" s="239"/>
      <c r="J1295" s="234"/>
      <c r="K1295" s="234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191</v>
      </c>
      <c r="AU1295" s="244" t="s">
        <v>82</v>
      </c>
      <c r="AV1295" s="13" t="s">
        <v>82</v>
      </c>
      <c r="AW1295" s="13" t="s">
        <v>33</v>
      </c>
      <c r="AX1295" s="13" t="s">
        <v>72</v>
      </c>
      <c r="AY1295" s="244" t="s">
        <v>180</v>
      </c>
    </row>
    <row r="1296" s="16" customFormat="1">
      <c r="A1296" s="16"/>
      <c r="B1296" s="266"/>
      <c r="C1296" s="267"/>
      <c r="D1296" s="235" t="s">
        <v>191</v>
      </c>
      <c r="E1296" s="268" t="s">
        <v>19</v>
      </c>
      <c r="F1296" s="269" t="s">
        <v>436</v>
      </c>
      <c r="G1296" s="267"/>
      <c r="H1296" s="270">
        <v>92.391000000000005</v>
      </c>
      <c r="I1296" s="271"/>
      <c r="J1296" s="267"/>
      <c r="K1296" s="267"/>
      <c r="L1296" s="272"/>
      <c r="M1296" s="273"/>
      <c r="N1296" s="274"/>
      <c r="O1296" s="274"/>
      <c r="P1296" s="274"/>
      <c r="Q1296" s="274"/>
      <c r="R1296" s="274"/>
      <c r="S1296" s="274"/>
      <c r="T1296" s="275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76" t="s">
        <v>191</v>
      </c>
      <c r="AU1296" s="276" t="s">
        <v>82</v>
      </c>
      <c r="AV1296" s="16" t="s">
        <v>100</v>
      </c>
      <c r="AW1296" s="16" t="s">
        <v>33</v>
      </c>
      <c r="AX1296" s="16" t="s">
        <v>72</v>
      </c>
      <c r="AY1296" s="276" t="s">
        <v>180</v>
      </c>
    </row>
    <row r="1297" s="14" customFormat="1">
      <c r="A1297" s="14"/>
      <c r="B1297" s="245"/>
      <c r="C1297" s="246"/>
      <c r="D1297" s="235" t="s">
        <v>191</v>
      </c>
      <c r="E1297" s="247" t="s">
        <v>19</v>
      </c>
      <c r="F1297" s="248" t="s">
        <v>1722</v>
      </c>
      <c r="G1297" s="246"/>
      <c r="H1297" s="247" t="s">
        <v>19</v>
      </c>
      <c r="I1297" s="249"/>
      <c r="J1297" s="246"/>
      <c r="K1297" s="246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191</v>
      </c>
      <c r="AU1297" s="254" t="s">
        <v>82</v>
      </c>
      <c r="AV1297" s="14" t="s">
        <v>80</v>
      </c>
      <c r="AW1297" s="14" t="s">
        <v>33</v>
      </c>
      <c r="AX1297" s="14" t="s">
        <v>72</v>
      </c>
      <c r="AY1297" s="254" t="s">
        <v>180</v>
      </c>
    </row>
    <row r="1298" s="14" customFormat="1">
      <c r="A1298" s="14"/>
      <c r="B1298" s="245"/>
      <c r="C1298" s="246"/>
      <c r="D1298" s="235" t="s">
        <v>191</v>
      </c>
      <c r="E1298" s="247" t="s">
        <v>19</v>
      </c>
      <c r="F1298" s="248" t="s">
        <v>1723</v>
      </c>
      <c r="G1298" s="246"/>
      <c r="H1298" s="247" t="s">
        <v>19</v>
      </c>
      <c r="I1298" s="249"/>
      <c r="J1298" s="246"/>
      <c r="K1298" s="246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191</v>
      </c>
      <c r="AU1298" s="254" t="s">
        <v>82</v>
      </c>
      <c r="AV1298" s="14" t="s">
        <v>80</v>
      </c>
      <c r="AW1298" s="14" t="s">
        <v>33</v>
      </c>
      <c r="AX1298" s="14" t="s">
        <v>72</v>
      </c>
      <c r="AY1298" s="254" t="s">
        <v>180</v>
      </c>
    </row>
    <row r="1299" s="13" customFormat="1">
      <c r="A1299" s="13"/>
      <c r="B1299" s="233"/>
      <c r="C1299" s="234"/>
      <c r="D1299" s="235" t="s">
        <v>191</v>
      </c>
      <c r="E1299" s="236" t="s">
        <v>19</v>
      </c>
      <c r="F1299" s="237" t="s">
        <v>1724</v>
      </c>
      <c r="G1299" s="234"/>
      <c r="H1299" s="238">
        <v>3.9769999999999999</v>
      </c>
      <c r="I1299" s="239"/>
      <c r="J1299" s="234"/>
      <c r="K1299" s="234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191</v>
      </c>
      <c r="AU1299" s="244" t="s">
        <v>82</v>
      </c>
      <c r="AV1299" s="13" t="s">
        <v>82</v>
      </c>
      <c r="AW1299" s="13" t="s">
        <v>33</v>
      </c>
      <c r="AX1299" s="13" t="s">
        <v>72</v>
      </c>
      <c r="AY1299" s="244" t="s">
        <v>180</v>
      </c>
    </row>
    <row r="1300" s="13" customFormat="1">
      <c r="A1300" s="13"/>
      <c r="B1300" s="233"/>
      <c r="C1300" s="234"/>
      <c r="D1300" s="235" t="s">
        <v>191</v>
      </c>
      <c r="E1300" s="236" t="s">
        <v>19</v>
      </c>
      <c r="F1300" s="237" t="s">
        <v>1725</v>
      </c>
      <c r="G1300" s="234"/>
      <c r="H1300" s="238">
        <v>2.3580000000000001</v>
      </c>
      <c r="I1300" s="239"/>
      <c r="J1300" s="234"/>
      <c r="K1300" s="234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191</v>
      </c>
      <c r="AU1300" s="244" t="s">
        <v>82</v>
      </c>
      <c r="AV1300" s="13" t="s">
        <v>82</v>
      </c>
      <c r="AW1300" s="13" t="s">
        <v>33</v>
      </c>
      <c r="AX1300" s="13" t="s">
        <v>72</v>
      </c>
      <c r="AY1300" s="244" t="s">
        <v>180</v>
      </c>
    </row>
    <row r="1301" s="13" customFormat="1">
      <c r="A1301" s="13"/>
      <c r="B1301" s="233"/>
      <c r="C1301" s="234"/>
      <c r="D1301" s="235" t="s">
        <v>191</v>
      </c>
      <c r="E1301" s="236" t="s">
        <v>19</v>
      </c>
      <c r="F1301" s="237" t="s">
        <v>1726</v>
      </c>
      <c r="G1301" s="234"/>
      <c r="H1301" s="238">
        <v>4.3869999999999996</v>
      </c>
      <c r="I1301" s="239"/>
      <c r="J1301" s="234"/>
      <c r="K1301" s="234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191</v>
      </c>
      <c r="AU1301" s="244" t="s">
        <v>82</v>
      </c>
      <c r="AV1301" s="13" t="s">
        <v>82</v>
      </c>
      <c r="AW1301" s="13" t="s">
        <v>33</v>
      </c>
      <c r="AX1301" s="13" t="s">
        <v>72</v>
      </c>
      <c r="AY1301" s="244" t="s">
        <v>180</v>
      </c>
    </row>
    <row r="1302" s="13" customFormat="1">
      <c r="A1302" s="13"/>
      <c r="B1302" s="233"/>
      <c r="C1302" s="234"/>
      <c r="D1302" s="235" t="s">
        <v>191</v>
      </c>
      <c r="E1302" s="236" t="s">
        <v>19</v>
      </c>
      <c r="F1302" s="237" t="s">
        <v>1727</v>
      </c>
      <c r="G1302" s="234"/>
      <c r="H1302" s="238">
        <v>1.284</v>
      </c>
      <c r="I1302" s="239"/>
      <c r="J1302" s="234"/>
      <c r="K1302" s="234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191</v>
      </c>
      <c r="AU1302" s="244" t="s">
        <v>82</v>
      </c>
      <c r="AV1302" s="13" t="s">
        <v>82</v>
      </c>
      <c r="AW1302" s="13" t="s">
        <v>33</v>
      </c>
      <c r="AX1302" s="13" t="s">
        <v>72</v>
      </c>
      <c r="AY1302" s="244" t="s">
        <v>180</v>
      </c>
    </row>
    <row r="1303" s="13" customFormat="1">
      <c r="A1303" s="13"/>
      <c r="B1303" s="233"/>
      <c r="C1303" s="234"/>
      <c r="D1303" s="235" t="s">
        <v>191</v>
      </c>
      <c r="E1303" s="236" t="s">
        <v>19</v>
      </c>
      <c r="F1303" s="237" t="s">
        <v>1728</v>
      </c>
      <c r="G1303" s="234"/>
      <c r="H1303" s="238">
        <v>0.375</v>
      </c>
      <c r="I1303" s="239"/>
      <c r="J1303" s="234"/>
      <c r="K1303" s="234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191</v>
      </c>
      <c r="AU1303" s="244" t="s">
        <v>82</v>
      </c>
      <c r="AV1303" s="13" t="s">
        <v>82</v>
      </c>
      <c r="AW1303" s="13" t="s">
        <v>33</v>
      </c>
      <c r="AX1303" s="13" t="s">
        <v>72</v>
      </c>
      <c r="AY1303" s="244" t="s">
        <v>180</v>
      </c>
    </row>
    <row r="1304" s="14" customFormat="1">
      <c r="A1304" s="14"/>
      <c r="B1304" s="245"/>
      <c r="C1304" s="246"/>
      <c r="D1304" s="235" t="s">
        <v>191</v>
      </c>
      <c r="E1304" s="247" t="s">
        <v>19</v>
      </c>
      <c r="F1304" s="248" t="s">
        <v>1140</v>
      </c>
      <c r="G1304" s="246"/>
      <c r="H1304" s="247" t="s">
        <v>19</v>
      </c>
      <c r="I1304" s="249"/>
      <c r="J1304" s="246"/>
      <c r="K1304" s="246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191</v>
      </c>
      <c r="AU1304" s="254" t="s">
        <v>82</v>
      </c>
      <c r="AV1304" s="14" t="s">
        <v>80</v>
      </c>
      <c r="AW1304" s="14" t="s">
        <v>33</v>
      </c>
      <c r="AX1304" s="14" t="s">
        <v>72</v>
      </c>
      <c r="AY1304" s="254" t="s">
        <v>180</v>
      </c>
    </row>
    <row r="1305" s="14" customFormat="1">
      <c r="A1305" s="14"/>
      <c r="B1305" s="245"/>
      <c r="C1305" s="246"/>
      <c r="D1305" s="235" t="s">
        <v>191</v>
      </c>
      <c r="E1305" s="247" t="s">
        <v>19</v>
      </c>
      <c r="F1305" s="248" t="s">
        <v>1729</v>
      </c>
      <c r="G1305" s="246"/>
      <c r="H1305" s="247" t="s">
        <v>19</v>
      </c>
      <c r="I1305" s="249"/>
      <c r="J1305" s="246"/>
      <c r="K1305" s="246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191</v>
      </c>
      <c r="AU1305" s="254" t="s">
        <v>82</v>
      </c>
      <c r="AV1305" s="14" t="s">
        <v>80</v>
      </c>
      <c r="AW1305" s="14" t="s">
        <v>33</v>
      </c>
      <c r="AX1305" s="14" t="s">
        <v>72</v>
      </c>
      <c r="AY1305" s="254" t="s">
        <v>180</v>
      </c>
    </row>
    <row r="1306" s="13" customFormat="1">
      <c r="A1306" s="13"/>
      <c r="B1306" s="233"/>
      <c r="C1306" s="234"/>
      <c r="D1306" s="235" t="s">
        <v>191</v>
      </c>
      <c r="E1306" s="236" t="s">
        <v>19</v>
      </c>
      <c r="F1306" s="237" t="s">
        <v>1730</v>
      </c>
      <c r="G1306" s="234"/>
      <c r="H1306" s="238">
        <v>6.2999999999999998</v>
      </c>
      <c r="I1306" s="239"/>
      <c r="J1306" s="234"/>
      <c r="K1306" s="234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191</v>
      </c>
      <c r="AU1306" s="244" t="s">
        <v>82</v>
      </c>
      <c r="AV1306" s="13" t="s">
        <v>82</v>
      </c>
      <c r="AW1306" s="13" t="s">
        <v>33</v>
      </c>
      <c r="AX1306" s="13" t="s">
        <v>72</v>
      </c>
      <c r="AY1306" s="244" t="s">
        <v>180</v>
      </c>
    </row>
    <row r="1307" s="14" customFormat="1">
      <c r="A1307" s="14"/>
      <c r="B1307" s="245"/>
      <c r="C1307" s="246"/>
      <c r="D1307" s="235" t="s">
        <v>191</v>
      </c>
      <c r="E1307" s="247" t="s">
        <v>19</v>
      </c>
      <c r="F1307" s="248" t="s">
        <v>1731</v>
      </c>
      <c r="G1307" s="246"/>
      <c r="H1307" s="247" t="s">
        <v>19</v>
      </c>
      <c r="I1307" s="249"/>
      <c r="J1307" s="246"/>
      <c r="K1307" s="246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191</v>
      </c>
      <c r="AU1307" s="254" t="s">
        <v>82</v>
      </c>
      <c r="AV1307" s="14" t="s">
        <v>80</v>
      </c>
      <c r="AW1307" s="14" t="s">
        <v>33</v>
      </c>
      <c r="AX1307" s="14" t="s">
        <v>72</v>
      </c>
      <c r="AY1307" s="254" t="s">
        <v>180</v>
      </c>
    </row>
    <row r="1308" s="13" customFormat="1">
      <c r="A1308" s="13"/>
      <c r="B1308" s="233"/>
      <c r="C1308" s="234"/>
      <c r="D1308" s="235" t="s">
        <v>191</v>
      </c>
      <c r="E1308" s="236" t="s">
        <v>19</v>
      </c>
      <c r="F1308" s="237" t="s">
        <v>1732</v>
      </c>
      <c r="G1308" s="234"/>
      <c r="H1308" s="238">
        <v>6.8460000000000001</v>
      </c>
      <c r="I1308" s="239"/>
      <c r="J1308" s="234"/>
      <c r="K1308" s="234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191</v>
      </c>
      <c r="AU1308" s="244" t="s">
        <v>82</v>
      </c>
      <c r="AV1308" s="13" t="s">
        <v>82</v>
      </c>
      <c r="AW1308" s="13" t="s">
        <v>33</v>
      </c>
      <c r="AX1308" s="13" t="s">
        <v>72</v>
      </c>
      <c r="AY1308" s="244" t="s">
        <v>180</v>
      </c>
    </row>
    <row r="1309" s="13" customFormat="1">
      <c r="A1309" s="13"/>
      <c r="B1309" s="233"/>
      <c r="C1309" s="234"/>
      <c r="D1309" s="235" t="s">
        <v>191</v>
      </c>
      <c r="E1309" s="236" t="s">
        <v>19</v>
      </c>
      <c r="F1309" s="237" t="s">
        <v>1733</v>
      </c>
      <c r="G1309" s="234"/>
      <c r="H1309" s="238">
        <v>0.59399999999999997</v>
      </c>
      <c r="I1309" s="239"/>
      <c r="J1309" s="234"/>
      <c r="K1309" s="234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191</v>
      </c>
      <c r="AU1309" s="244" t="s">
        <v>82</v>
      </c>
      <c r="AV1309" s="13" t="s">
        <v>82</v>
      </c>
      <c r="AW1309" s="13" t="s">
        <v>33</v>
      </c>
      <c r="AX1309" s="13" t="s">
        <v>72</v>
      </c>
      <c r="AY1309" s="244" t="s">
        <v>180</v>
      </c>
    </row>
    <row r="1310" s="16" customFormat="1">
      <c r="A1310" s="16"/>
      <c r="B1310" s="266"/>
      <c r="C1310" s="267"/>
      <c r="D1310" s="235" t="s">
        <v>191</v>
      </c>
      <c r="E1310" s="268" t="s">
        <v>19</v>
      </c>
      <c r="F1310" s="269" t="s">
        <v>436</v>
      </c>
      <c r="G1310" s="267"/>
      <c r="H1310" s="270">
        <v>26.120999999999999</v>
      </c>
      <c r="I1310" s="271"/>
      <c r="J1310" s="267"/>
      <c r="K1310" s="267"/>
      <c r="L1310" s="272"/>
      <c r="M1310" s="273"/>
      <c r="N1310" s="274"/>
      <c r="O1310" s="274"/>
      <c r="P1310" s="274"/>
      <c r="Q1310" s="274"/>
      <c r="R1310" s="274"/>
      <c r="S1310" s="274"/>
      <c r="T1310" s="275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6" t="s">
        <v>191</v>
      </c>
      <c r="AU1310" s="276" t="s">
        <v>82</v>
      </c>
      <c r="AV1310" s="16" t="s">
        <v>100</v>
      </c>
      <c r="AW1310" s="16" t="s">
        <v>33</v>
      </c>
      <c r="AX1310" s="16" t="s">
        <v>72</v>
      </c>
      <c r="AY1310" s="276" t="s">
        <v>180</v>
      </c>
    </row>
    <row r="1311" s="15" customFormat="1">
      <c r="A1311" s="15"/>
      <c r="B1311" s="255"/>
      <c r="C1311" s="256"/>
      <c r="D1311" s="235" t="s">
        <v>191</v>
      </c>
      <c r="E1311" s="257" t="s">
        <v>19</v>
      </c>
      <c r="F1311" s="258" t="s">
        <v>327</v>
      </c>
      <c r="G1311" s="256"/>
      <c r="H1311" s="259">
        <v>118.512</v>
      </c>
      <c r="I1311" s="260"/>
      <c r="J1311" s="256"/>
      <c r="K1311" s="256"/>
      <c r="L1311" s="261"/>
      <c r="M1311" s="262"/>
      <c r="N1311" s="263"/>
      <c r="O1311" s="263"/>
      <c r="P1311" s="263"/>
      <c r="Q1311" s="263"/>
      <c r="R1311" s="263"/>
      <c r="S1311" s="263"/>
      <c r="T1311" s="264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5" t="s">
        <v>191</v>
      </c>
      <c r="AU1311" s="265" t="s">
        <v>82</v>
      </c>
      <c r="AV1311" s="15" t="s">
        <v>187</v>
      </c>
      <c r="AW1311" s="15" t="s">
        <v>33</v>
      </c>
      <c r="AX1311" s="15" t="s">
        <v>80</v>
      </c>
      <c r="AY1311" s="265" t="s">
        <v>180</v>
      </c>
    </row>
    <row r="1312" s="2" customFormat="1" ht="24.15" customHeight="1">
      <c r="A1312" s="40"/>
      <c r="B1312" s="41"/>
      <c r="C1312" s="215" t="s">
        <v>1734</v>
      </c>
      <c r="D1312" s="215" t="s">
        <v>182</v>
      </c>
      <c r="E1312" s="216" t="s">
        <v>1735</v>
      </c>
      <c r="F1312" s="217" t="s">
        <v>1736</v>
      </c>
      <c r="G1312" s="218" t="s">
        <v>185</v>
      </c>
      <c r="H1312" s="219">
        <v>16.93</v>
      </c>
      <c r="I1312" s="220"/>
      <c r="J1312" s="221">
        <f>ROUND(I1312*H1312,2)</f>
        <v>0</v>
      </c>
      <c r="K1312" s="217" t="s">
        <v>186</v>
      </c>
      <c r="L1312" s="46"/>
      <c r="M1312" s="222" t="s">
        <v>19</v>
      </c>
      <c r="N1312" s="223" t="s">
        <v>43</v>
      </c>
      <c r="O1312" s="86"/>
      <c r="P1312" s="224">
        <f>O1312*H1312</f>
        <v>0</v>
      </c>
      <c r="Q1312" s="224">
        <v>0.16114000000000001</v>
      </c>
      <c r="R1312" s="224">
        <f>Q1312*H1312</f>
        <v>2.7281002000000001</v>
      </c>
      <c r="S1312" s="224">
        <v>0</v>
      </c>
      <c r="T1312" s="225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6" t="s">
        <v>187</v>
      </c>
      <c r="AT1312" s="226" t="s">
        <v>182</v>
      </c>
      <c r="AU1312" s="226" t="s">
        <v>82</v>
      </c>
      <c r="AY1312" s="19" t="s">
        <v>180</v>
      </c>
      <c r="BE1312" s="227">
        <f>IF(N1312="základní",J1312,0)</f>
        <v>0</v>
      </c>
      <c r="BF1312" s="227">
        <f>IF(N1312="snížená",J1312,0)</f>
        <v>0</v>
      </c>
      <c r="BG1312" s="227">
        <f>IF(N1312="zákl. přenesená",J1312,0)</f>
        <v>0</v>
      </c>
      <c r="BH1312" s="227">
        <f>IF(N1312="sníž. přenesená",J1312,0)</f>
        <v>0</v>
      </c>
      <c r="BI1312" s="227">
        <f>IF(N1312="nulová",J1312,0)</f>
        <v>0</v>
      </c>
      <c r="BJ1312" s="19" t="s">
        <v>80</v>
      </c>
      <c r="BK1312" s="227">
        <f>ROUND(I1312*H1312,2)</f>
        <v>0</v>
      </c>
      <c r="BL1312" s="19" t="s">
        <v>187</v>
      </c>
      <c r="BM1312" s="226" t="s">
        <v>1737</v>
      </c>
    </row>
    <row r="1313" s="2" customFormat="1">
      <c r="A1313" s="40"/>
      <c r="B1313" s="41"/>
      <c r="C1313" s="42"/>
      <c r="D1313" s="228" t="s">
        <v>189</v>
      </c>
      <c r="E1313" s="42"/>
      <c r="F1313" s="229" t="s">
        <v>1738</v>
      </c>
      <c r="G1313" s="42"/>
      <c r="H1313" s="42"/>
      <c r="I1313" s="230"/>
      <c r="J1313" s="42"/>
      <c r="K1313" s="42"/>
      <c r="L1313" s="46"/>
      <c r="M1313" s="231"/>
      <c r="N1313" s="232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189</v>
      </c>
      <c r="AU1313" s="19" t="s">
        <v>82</v>
      </c>
    </row>
    <row r="1314" s="14" customFormat="1">
      <c r="A1314" s="14"/>
      <c r="B1314" s="245"/>
      <c r="C1314" s="246"/>
      <c r="D1314" s="235" t="s">
        <v>191</v>
      </c>
      <c r="E1314" s="247" t="s">
        <v>19</v>
      </c>
      <c r="F1314" s="248" t="s">
        <v>1739</v>
      </c>
      <c r="G1314" s="246"/>
      <c r="H1314" s="247" t="s">
        <v>19</v>
      </c>
      <c r="I1314" s="249"/>
      <c r="J1314" s="246"/>
      <c r="K1314" s="246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191</v>
      </c>
      <c r="AU1314" s="254" t="s">
        <v>82</v>
      </c>
      <c r="AV1314" s="14" t="s">
        <v>80</v>
      </c>
      <c r="AW1314" s="14" t="s">
        <v>33</v>
      </c>
      <c r="AX1314" s="14" t="s">
        <v>72</v>
      </c>
      <c r="AY1314" s="254" t="s">
        <v>180</v>
      </c>
    </row>
    <row r="1315" s="13" customFormat="1">
      <c r="A1315" s="13"/>
      <c r="B1315" s="233"/>
      <c r="C1315" s="234"/>
      <c r="D1315" s="235" t="s">
        <v>191</v>
      </c>
      <c r="E1315" s="236" t="s">
        <v>19</v>
      </c>
      <c r="F1315" s="237" t="s">
        <v>1713</v>
      </c>
      <c r="G1315" s="234"/>
      <c r="H1315" s="238">
        <v>7.3129999999999997</v>
      </c>
      <c r="I1315" s="239"/>
      <c r="J1315" s="234"/>
      <c r="K1315" s="234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191</v>
      </c>
      <c r="AU1315" s="244" t="s">
        <v>82</v>
      </c>
      <c r="AV1315" s="13" t="s">
        <v>82</v>
      </c>
      <c r="AW1315" s="13" t="s">
        <v>33</v>
      </c>
      <c r="AX1315" s="13" t="s">
        <v>72</v>
      </c>
      <c r="AY1315" s="244" t="s">
        <v>180</v>
      </c>
    </row>
    <row r="1316" s="14" customFormat="1">
      <c r="A1316" s="14"/>
      <c r="B1316" s="245"/>
      <c r="C1316" s="246"/>
      <c r="D1316" s="235" t="s">
        <v>191</v>
      </c>
      <c r="E1316" s="247" t="s">
        <v>19</v>
      </c>
      <c r="F1316" s="248" t="s">
        <v>1740</v>
      </c>
      <c r="G1316" s="246"/>
      <c r="H1316" s="247" t="s">
        <v>19</v>
      </c>
      <c r="I1316" s="249"/>
      <c r="J1316" s="246"/>
      <c r="K1316" s="246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191</v>
      </c>
      <c r="AU1316" s="254" t="s">
        <v>82</v>
      </c>
      <c r="AV1316" s="14" t="s">
        <v>80</v>
      </c>
      <c r="AW1316" s="14" t="s">
        <v>33</v>
      </c>
      <c r="AX1316" s="14" t="s">
        <v>72</v>
      </c>
      <c r="AY1316" s="254" t="s">
        <v>180</v>
      </c>
    </row>
    <row r="1317" s="13" customFormat="1">
      <c r="A1317" s="13"/>
      <c r="B1317" s="233"/>
      <c r="C1317" s="234"/>
      <c r="D1317" s="235" t="s">
        <v>191</v>
      </c>
      <c r="E1317" s="236" t="s">
        <v>19</v>
      </c>
      <c r="F1317" s="237" t="s">
        <v>1713</v>
      </c>
      <c r="G1317" s="234"/>
      <c r="H1317" s="238">
        <v>7.3129999999999997</v>
      </c>
      <c r="I1317" s="239"/>
      <c r="J1317" s="234"/>
      <c r="K1317" s="234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191</v>
      </c>
      <c r="AU1317" s="244" t="s">
        <v>82</v>
      </c>
      <c r="AV1317" s="13" t="s">
        <v>82</v>
      </c>
      <c r="AW1317" s="13" t="s">
        <v>33</v>
      </c>
      <c r="AX1317" s="13" t="s">
        <v>72</v>
      </c>
      <c r="AY1317" s="244" t="s">
        <v>180</v>
      </c>
    </row>
    <row r="1318" s="16" customFormat="1">
      <c r="A1318" s="16"/>
      <c r="B1318" s="266"/>
      <c r="C1318" s="267"/>
      <c r="D1318" s="235" t="s">
        <v>191</v>
      </c>
      <c r="E1318" s="268" t="s">
        <v>19</v>
      </c>
      <c r="F1318" s="269" t="s">
        <v>436</v>
      </c>
      <c r="G1318" s="267"/>
      <c r="H1318" s="270">
        <v>14.625999999999999</v>
      </c>
      <c r="I1318" s="271"/>
      <c r="J1318" s="267"/>
      <c r="K1318" s="267"/>
      <c r="L1318" s="272"/>
      <c r="M1318" s="273"/>
      <c r="N1318" s="274"/>
      <c r="O1318" s="274"/>
      <c r="P1318" s="274"/>
      <c r="Q1318" s="274"/>
      <c r="R1318" s="274"/>
      <c r="S1318" s="274"/>
      <c r="T1318" s="275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T1318" s="276" t="s">
        <v>191</v>
      </c>
      <c r="AU1318" s="276" t="s">
        <v>82</v>
      </c>
      <c r="AV1318" s="16" t="s">
        <v>100</v>
      </c>
      <c r="AW1318" s="16" t="s">
        <v>33</v>
      </c>
      <c r="AX1318" s="16" t="s">
        <v>72</v>
      </c>
      <c r="AY1318" s="276" t="s">
        <v>180</v>
      </c>
    </row>
    <row r="1319" s="14" customFormat="1">
      <c r="A1319" s="14"/>
      <c r="B1319" s="245"/>
      <c r="C1319" s="246"/>
      <c r="D1319" s="235" t="s">
        <v>191</v>
      </c>
      <c r="E1319" s="247" t="s">
        <v>19</v>
      </c>
      <c r="F1319" s="248" t="s">
        <v>1741</v>
      </c>
      <c r="G1319" s="246"/>
      <c r="H1319" s="247" t="s">
        <v>19</v>
      </c>
      <c r="I1319" s="249"/>
      <c r="J1319" s="246"/>
      <c r="K1319" s="246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191</v>
      </c>
      <c r="AU1319" s="254" t="s">
        <v>82</v>
      </c>
      <c r="AV1319" s="14" t="s">
        <v>80</v>
      </c>
      <c r="AW1319" s="14" t="s">
        <v>33</v>
      </c>
      <c r="AX1319" s="14" t="s">
        <v>72</v>
      </c>
      <c r="AY1319" s="254" t="s">
        <v>180</v>
      </c>
    </row>
    <row r="1320" s="13" customFormat="1">
      <c r="A1320" s="13"/>
      <c r="B1320" s="233"/>
      <c r="C1320" s="234"/>
      <c r="D1320" s="235" t="s">
        <v>191</v>
      </c>
      <c r="E1320" s="236" t="s">
        <v>19</v>
      </c>
      <c r="F1320" s="237" t="s">
        <v>1742</v>
      </c>
      <c r="G1320" s="234"/>
      <c r="H1320" s="238">
        <v>2.3039999999999998</v>
      </c>
      <c r="I1320" s="239"/>
      <c r="J1320" s="234"/>
      <c r="K1320" s="234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191</v>
      </c>
      <c r="AU1320" s="244" t="s">
        <v>82</v>
      </c>
      <c r="AV1320" s="13" t="s">
        <v>82</v>
      </c>
      <c r="AW1320" s="13" t="s">
        <v>33</v>
      </c>
      <c r="AX1320" s="13" t="s">
        <v>72</v>
      </c>
      <c r="AY1320" s="244" t="s">
        <v>180</v>
      </c>
    </row>
    <row r="1321" s="16" customFormat="1">
      <c r="A1321" s="16"/>
      <c r="B1321" s="266"/>
      <c r="C1321" s="267"/>
      <c r="D1321" s="235" t="s">
        <v>191</v>
      </c>
      <c r="E1321" s="268" t="s">
        <v>19</v>
      </c>
      <c r="F1321" s="269" t="s">
        <v>436</v>
      </c>
      <c r="G1321" s="267"/>
      <c r="H1321" s="270">
        <v>2.3039999999999998</v>
      </c>
      <c r="I1321" s="271"/>
      <c r="J1321" s="267"/>
      <c r="K1321" s="267"/>
      <c r="L1321" s="272"/>
      <c r="M1321" s="273"/>
      <c r="N1321" s="274"/>
      <c r="O1321" s="274"/>
      <c r="P1321" s="274"/>
      <c r="Q1321" s="274"/>
      <c r="R1321" s="274"/>
      <c r="S1321" s="274"/>
      <c r="T1321" s="275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T1321" s="276" t="s">
        <v>191</v>
      </c>
      <c r="AU1321" s="276" t="s">
        <v>82</v>
      </c>
      <c r="AV1321" s="16" t="s">
        <v>100</v>
      </c>
      <c r="AW1321" s="16" t="s">
        <v>33</v>
      </c>
      <c r="AX1321" s="16" t="s">
        <v>72</v>
      </c>
      <c r="AY1321" s="276" t="s">
        <v>180</v>
      </c>
    </row>
    <row r="1322" s="15" customFormat="1">
      <c r="A1322" s="15"/>
      <c r="B1322" s="255"/>
      <c r="C1322" s="256"/>
      <c r="D1322" s="235" t="s">
        <v>191</v>
      </c>
      <c r="E1322" s="257" t="s">
        <v>19</v>
      </c>
      <c r="F1322" s="258" t="s">
        <v>327</v>
      </c>
      <c r="G1322" s="256"/>
      <c r="H1322" s="259">
        <v>16.93</v>
      </c>
      <c r="I1322" s="260"/>
      <c r="J1322" s="256"/>
      <c r="K1322" s="256"/>
      <c r="L1322" s="261"/>
      <c r="M1322" s="262"/>
      <c r="N1322" s="263"/>
      <c r="O1322" s="263"/>
      <c r="P1322" s="263"/>
      <c r="Q1322" s="263"/>
      <c r="R1322" s="263"/>
      <c r="S1322" s="263"/>
      <c r="T1322" s="264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5" t="s">
        <v>191</v>
      </c>
      <c r="AU1322" s="265" t="s">
        <v>82</v>
      </c>
      <c r="AV1322" s="15" t="s">
        <v>187</v>
      </c>
      <c r="AW1322" s="15" t="s">
        <v>33</v>
      </c>
      <c r="AX1322" s="15" t="s">
        <v>80</v>
      </c>
      <c r="AY1322" s="265" t="s">
        <v>180</v>
      </c>
    </row>
    <row r="1323" s="12" customFormat="1" ht="20.88" customHeight="1">
      <c r="A1323" s="12"/>
      <c r="B1323" s="199"/>
      <c r="C1323" s="200"/>
      <c r="D1323" s="201" t="s">
        <v>71</v>
      </c>
      <c r="E1323" s="213" t="s">
        <v>400</v>
      </c>
      <c r="F1323" s="213" t="s">
        <v>1743</v>
      </c>
      <c r="G1323" s="200"/>
      <c r="H1323" s="200"/>
      <c r="I1323" s="203"/>
      <c r="J1323" s="214">
        <f>BK1323</f>
        <v>0</v>
      </c>
      <c r="K1323" s="200"/>
      <c r="L1323" s="205"/>
      <c r="M1323" s="206"/>
      <c r="N1323" s="207"/>
      <c r="O1323" s="207"/>
      <c r="P1323" s="208">
        <f>SUM(P1324:P1355)</f>
        <v>0</v>
      </c>
      <c r="Q1323" s="207"/>
      <c r="R1323" s="208">
        <f>SUM(R1324:R1355)</f>
        <v>0</v>
      </c>
      <c r="S1323" s="207"/>
      <c r="T1323" s="209">
        <f>SUM(T1324:T1355)</f>
        <v>0</v>
      </c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R1323" s="210" t="s">
        <v>80</v>
      </c>
      <c r="AT1323" s="211" t="s">
        <v>71</v>
      </c>
      <c r="AU1323" s="211" t="s">
        <v>82</v>
      </c>
      <c r="AY1323" s="210" t="s">
        <v>180</v>
      </c>
      <c r="BK1323" s="212">
        <f>SUM(BK1324:BK1355)</f>
        <v>0</v>
      </c>
    </row>
    <row r="1324" s="2" customFormat="1" ht="24.15" customHeight="1">
      <c r="A1324" s="40"/>
      <c r="B1324" s="41"/>
      <c r="C1324" s="215" t="s">
        <v>1744</v>
      </c>
      <c r="D1324" s="215" t="s">
        <v>182</v>
      </c>
      <c r="E1324" s="216" t="s">
        <v>1745</v>
      </c>
      <c r="F1324" s="217" t="s">
        <v>1746</v>
      </c>
      <c r="G1324" s="218" t="s">
        <v>1747</v>
      </c>
      <c r="H1324" s="219">
        <v>1</v>
      </c>
      <c r="I1324" s="220"/>
      <c r="J1324" s="221">
        <f>ROUND(I1324*H1324,2)</f>
        <v>0</v>
      </c>
      <c r="K1324" s="217" t="s">
        <v>19</v>
      </c>
      <c r="L1324" s="46"/>
      <c r="M1324" s="222" t="s">
        <v>19</v>
      </c>
      <c r="N1324" s="223" t="s">
        <v>43</v>
      </c>
      <c r="O1324" s="86"/>
      <c r="P1324" s="224">
        <f>O1324*H1324</f>
        <v>0</v>
      </c>
      <c r="Q1324" s="224">
        <v>0</v>
      </c>
      <c r="R1324" s="224">
        <f>Q1324*H1324</f>
        <v>0</v>
      </c>
      <c r="S1324" s="224">
        <v>0</v>
      </c>
      <c r="T1324" s="225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6" t="s">
        <v>187</v>
      </c>
      <c r="AT1324" s="226" t="s">
        <v>182</v>
      </c>
      <c r="AU1324" s="226" t="s">
        <v>100</v>
      </c>
      <c r="AY1324" s="19" t="s">
        <v>180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9" t="s">
        <v>80</v>
      </c>
      <c r="BK1324" s="227">
        <f>ROUND(I1324*H1324,2)</f>
        <v>0</v>
      </c>
      <c r="BL1324" s="19" t="s">
        <v>187</v>
      </c>
      <c r="BM1324" s="226" t="s">
        <v>1748</v>
      </c>
    </row>
    <row r="1325" s="2" customFormat="1" ht="24.15" customHeight="1">
      <c r="A1325" s="40"/>
      <c r="B1325" s="41"/>
      <c r="C1325" s="215" t="s">
        <v>1749</v>
      </c>
      <c r="D1325" s="215" t="s">
        <v>182</v>
      </c>
      <c r="E1325" s="216" t="s">
        <v>1750</v>
      </c>
      <c r="F1325" s="217" t="s">
        <v>1751</v>
      </c>
      <c r="G1325" s="218" t="s">
        <v>1747</v>
      </c>
      <c r="H1325" s="219">
        <v>1</v>
      </c>
      <c r="I1325" s="220"/>
      <c r="J1325" s="221">
        <f>ROUND(I1325*H1325,2)</f>
        <v>0</v>
      </c>
      <c r="K1325" s="217" t="s">
        <v>19</v>
      </c>
      <c r="L1325" s="46"/>
      <c r="M1325" s="222" t="s">
        <v>19</v>
      </c>
      <c r="N1325" s="223" t="s">
        <v>43</v>
      </c>
      <c r="O1325" s="86"/>
      <c r="P1325" s="224">
        <f>O1325*H1325</f>
        <v>0</v>
      </c>
      <c r="Q1325" s="224">
        <v>0</v>
      </c>
      <c r="R1325" s="224">
        <f>Q1325*H1325</f>
        <v>0</v>
      </c>
      <c r="S1325" s="224">
        <v>0</v>
      </c>
      <c r="T1325" s="225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6" t="s">
        <v>187</v>
      </c>
      <c r="AT1325" s="226" t="s">
        <v>182</v>
      </c>
      <c r="AU1325" s="226" t="s">
        <v>100</v>
      </c>
      <c r="AY1325" s="19" t="s">
        <v>180</v>
      </c>
      <c r="BE1325" s="227">
        <f>IF(N1325="základní",J1325,0)</f>
        <v>0</v>
      </c>
      <c r="BF1325" s="227">
        <f>IF(N1325="snížená",J1325,0)</f>
        <v>0</v>
      </c>
      <c r="BG1325" s="227">
        <f>IF(N1325="zákl. přenesená",J1325,0)</f>
        <v>0</v>
      </c>
      <c r="BH1325" s="227">
        <f>IF(N1325="sníž. přenesená",J1325,0)</f>
        <v>0</v>
      </c>
      <c r="BI1325" s="227">
        <f>IF(N1325="nulová",J1325,0)</f>
        <v>0</v>
      </c>
      <c r="BJ1325" s="19" t="s">
        <v>80</v>
      </c>
      <c r="BK1325" s="227">
        <f>ROUND(I1325*H1325,2)</f>
        <v>0</v>
      </c>
      <c r="BL1325" s="19" t="s">
        <v>187</v>
      </c>
      <c r="BM1325" s="226" t="s">
        <v>1752</v>
      </c>
    </row>
    <row r="1326" s="2" customFormat="1" ht="24.15" customHeight="1">
      <c r="A1326" s="40"/>
      <c r="B1326" s="41"/>
      <c r="C1326" s="215" t="s">
        <v>1753</v>
      </c>
      <c r="D1326" s="215" t="s">
        <v>182</v>
      </c>
      <c r="E1326" s="216" t="s">
        <v>1754</v>
      </c>
      <c r="F1326" s="217" t="s">
        <v>1755</v>
      </c>
      <c r="G1326" s="218" t="s">
        <v>1747</v>
      </c>
      <c r="H1326" s="219">
        <v>1</v>
      </c>
      <c r="I1326" s="220"/>
      <c r="J1326" s="221">
        <f>ROUND(I1326*H1326,2)</f>
        <v>0</v>
      </c>
      <c r="K1326" s="217" t="s">
        <v>19</v>
      </c>
      <c r="L1326" s="46"/>
      <c r="M1326" s="222" t="s">
        <v>19</v>
      </c>
      <c r="N1326" s="223" t="s">
        <v>43</v>
      </c>
      <c r="O1326" s="86"/>
      <c r="P1326" s="224">
        <f>O1326*H1326</f>
        <v>0</v>
      </c>
      <c r="Q1326" s="224">
        <v>0</v>
      </c>
      <c r="R1326" s="224">
        <f>Q1326*H1326</f>
        <v>0</v>
      </c>
      <c r="S1326" s="224">
        <v>0</v>
      </c>
      <c r="T1326" s="225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6" t="s">
        <v>187</v>
      </c>
      <c r="AT1326" s="226" t="s">
        <v>182</v>
      </c>
      <c r="AU1326" s="226" t="s">
        <v>100</v>
      </c>
      <c r="AY1326" s="19" t="s">
        <v>180</v>
      </c>
      <c r="BE1326" s="227">
        <f>IF(N1326="základní",J1326,0)</f>
        <v>0</v>
      </c>
      <c r="BF1326" s="227">
        <f>IF(N1326="snížená",J1326,0)</f>
        <v>0</v>
      </c>
      <c r="BG1326" s="227">
        <f>IF(N1326="zákl. přenesená",J1326,0)</f>
        <v>0</v>
      </c>
      <c r="BH1326" s="227">
        <f>IF(N1326="sníž. přenesená",J1326,0)</f>
        <v>0</v>
      </c>
      <c r="BI1326" s="227">
        <f>IF(N1326="nulová",J1326,0)</f>
        <v>0</v>
      </c>
      <c r="BJ1326" s="19" t="s">
        <v>80</v>
      </c>
      <c r="BK1326" s="227">
        <f>ROUND(I1326*H1326,2)</f>
        <v>0</v>
      </c>
      <c r="BL1326" s="19" t="s">
        <v>187</v>
      </c>
      <c r="BM1326" s="226" t="s">
        <v>1756</v>
      </c>
    </row>
    <row r="1327" s="2" customFormat="1" ht="24.15" customHeight="1">
      <c r="A1327" s="40"/>
      <c r="B1327" s="41"/>
      <c r="C1327" s="215" t="s">
        <v>1757</v>
      </c>
      <c r="D1327" s="215" t="s">
        <v>182</v>
      </c>
      <c r="E1327" s="216" t="s">
        <v>1758</v>
      </c>
      <c r="F1327" s="217" t="s">
        <v>1759</v>
      </c>
      <c r="G1327" s="218" t="s">
        <v>1747</v>
      </c>
      <c r="H1327" s="219">
        <v>1</v>
      </c>
      <c r="I1327" s="220"/>
      <c r="J1327" s="221">
        <f>ROUND(I1327*H1327,2)</f>
        <v>0</v>
      </c>
      <c r="K1327" s="217" t="s">
        <v>19</v>
      </c>
      <c r="L1327" s="46"/>
      <c r="M1327" s="222" t="s">
        <v>19</v>
      </c>
      <c r="N1327" s="223" t="s">
        <v>43</v>
      </c>
      <c r="O1327" s="86"/>
      <c r="P1327" s="224">
        <f>O1327*H1327</f>
        <v>0</v>
      </c>
      <c r="Q1327" s="224">
        <v>0</v>
      </c>
      <c r="R1327" s="224">
        <f>Q1327*H1327</f>
        <v>0</v>
      </c>
      <c r="S1327" s="224">
        <v>0</v>
      </c>
      <c r="T1327" s="225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6" t="s">
        <v>187</v>
      </c>
      <c r="AT1327" s="226" t="s">
        <v>182</v>
      </c>
      <c r="AU1327" s="226" t="s">
        <v>100</v>
      </c>
      <c r="AY1327" s="19" t="s">
        <v>180</v>
      </c>
      <c r="BE1327" s="227">
        <f>IF(N1327="základní",J1327,0)</f>
        <v>0</v>
      </c>
      <c r="BF1327" s="227">
        <f>IF(N1327="snížená",J1327,0)</f>
        <v>0</v>
      </c>
      <c r="BG1327" s="227">
        <f>IF(N1327="zákl. přenesená",J1327,0)</f>
        <v>0</v>
      </c>
      <c r="BH1327" s="227">
        <f>IF(N1327="sníž. přenesená",J1327,0)</f>
        <v>0</v>
      </c>
      <c r="BI1327" s="227">
        <f>IF(N1327="nulová",J1327,0)</f>
        <v>0</v>
      </c>
      <c r="BJ1327" s="19" t="s">
        <v>80</v>
      </c>
      <c r="BK1327" s="227">
        <f>ROUND(I1327*H1327,2)</f>
        <v>0</v>
      </c>
      <c r="BL1327" s="19" t="s">
        <v>187</v>
      </c>
      <c r="BM1327" s="226" t="s">
        <v>1760</v>
      </c>
    </row>
    <row r="1328" s="2" customFormat="1" ht="24.15" customHeight="1">
      <c r="A1328" s="40"/>
      <c r="B1328" s="41"/>
      <c r="C1328" s="215" t="s">
        <v>1761</v>
      </c>
      <c r="D1328" s="215" t="s">
        <v>182</v>
      </c>
      <c r="E1328" s="216" t="s">
        <v>1762</v>
      </c>
      <c r="F1328" s="217" t="s">
        <v>1763</v>
      </c>
      <c r="G1328" s="218" t="s">
        <v>1747</v>
      </c>
      <c r="H1328" s="219">
        <v>1</v>
      </c>
      <c r="I1328" s="220"/>
      <c r="J1328" s="221">
        <f>ROUND(I1328*H1328,2)</f>
        <v>0</v>
      </c>
      <c r="K1328" s="217" t="s">
        <v>19</v>
      </c>
      <c r="L1328" s="46"/>
      <c r="M1328" s="222" t="s">
        <v>19</v>
      </c>
      <c r="N1328" s="223" t="s">
        <v>43</v>
      </c>
      <c r="O1328" s="86"/>
      <c r="P1328" s="224">
        <f>O1328*H1328</f>
        <v>0</v>
      </c>
      <c r="Q1328" s="224">
        <v>0</v>
      </c>
      <c r="R1328" s="224">
        <f>Q1328*H1328</f>
        <v>0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187</v>
      </c>
      <c r="AT1328" s="226" t="s">
        <v>182</v>
      </c>
      <c r="AU1328" s="226" t="s">
        <v>100</v>
      </c>
      <c r="AY1328" s="19" t="s">
        <v>180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80</v>
      </c>
      <c r="BK1328" s="227">
        <f>ROUND(I1328*H1328,2)</f>
        <v>0</v>
      </c>
      <c r="BL1328" s="19" t="s">
        <v>187</v>
      </c>
      <c r="BM1328" s="226" t="s">
        <v>1764</v>
      </c>
    </row>
    <row r="1329" s="2" customFormat="1" ht="24.15" customHeight="1">
      <c r="A1329" s="40"/>
      <c r="B1329" s="41"/>
      <c r="C1329" s="215" t="s">
        <v>1765</v>
      </c>
      <c r="D1329" s="215" t="s">
        <v>182</v>
      </c>
      <c r="E1329" s="216" t="s">
        <v>1766</v>
      </c>
      <c r="F1329" s="217" t="s">
        <v>1767</v>
      </c>
      <c r="G1329" s="218" t="s">
        <v>1747</v>
      </c>
      <c r="H1329" s="219">
        <v>1</v>
      </c>
      <c r="I1329" s="220"/>
      <c r="J1329" s="221">
        <f>ROUND(I1329*H1329,2)</f>
        <v>0</v>
      </c>
      <c r="K1329" s="217" t="s">
        <v>19</v>
      </c>
      <c r="L1329" s="46"/>
      <c r="M1329" s="222" t="s">
        <v>19</v>
      </c>
      <c r="N1329" s="223" t="s">
        <v>43</v>
      </c>
      <c r="O1329" s="86"/>
      <c r="P1329" s="224">
        <f>O1329*H1329</f>
        <v>0</v>
      </c>
      <c r="Q1329" s="224">
        <v>0</v>
      </c>
      <c r="R1329" s="224">
        <f>Q1329*H1329</f>
        <v>0</v>
      </c>
      <c r="S1329" s="224">
        <v>0</v>
      </c>
      <c r="T1329" s="225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6" t="s">
        <v>187</v>
      </c>
      <c r="AT1329" s="226" t="s">
        <v>182</v>
      </c>
      <c r="AU1329" s="226" t="s">
        <v>100</v>
      </c>
      <c r="AY1329" s="19" t="s">
        <v>180</v>
      </c>
      <c r="BE1329" s="227">
        <f>IF(N1329="základní",J1329,0)</f>
        <v>0</v>
      </c>
      <c r="BF1329" s="227">
        <f>IF(N1329="snížená",J1329,0)</f>
        <v>0</v>
      </c>
      <c r="BG1329" s="227">
        <f>IF(N1329="zákl. přenesená",J1329,0)</f>
        <v>0</v>
      </c>
      <c r="BH1329" s="227">
        <f>IF(N1329="sníž. přenesená",J1329,0)</f>
        <v>0</v>
      </c>
      <c r="BI1329" s="227">
        <f>IF(N1329="nulová",J1329,0)</f>
        <v>0</v>
      </c>
      <c r="BJ1329" s="19" t="s">
        <v>80</v>
      </c>
      <c r="BK1329" s="227">
        <f>ROUND(I1329*H1329,2)</f>
        <v>0</v>
      </c>
      <c r="BL1329" s="19" t="s">
        <v>187</v>
      </c>
      <c r="BM1329" s="226" t="s">
        <v>1768</v>
      </c>
    </row>
    <row r="1330" s="2" customFormat="1" ht="24.15" customHeight="1">
      <c r="A1330" s="40"/>
      <c r="B1330" s="41"/>
      <c r="C1330" s="215" t="s">
        <v>1769</v>
      </c>
      <c r="D1330" s="215" t="s">
        <v>182</v>
      </c>
      <c r="E1330" s="216" t="s">
        <v>1770</v>
      </c>
      <c r="F1330" s="217" t="s">
        <v>1771</v>
      </c>
      <c r="G1330" s="218" t="s">
        <v>1747</v>
      </c>
      <c r="H1330" s="219">
        <v>5</v>
      </c>
      <c r="I1330" s="220"/>
      <c r="J1330" s="221">
        <f>ROUND(I1330*H1330,2)</f>
        <v>0</v>
      </c>
      <c r="K1330" s="217" t="s">
        <v>19</v>
      </c>
      <c r="L1330" s="46"/>
      <c r="M1330" s="222" t="s">
        <v>19</v>
      </c>
      <c r="N1330" s="223" t="s">
        <v>43</v>
      </c>
      <c r="O1330" s="86"/>
      <c r="P1330" s="224">
        <f>O1330*H1330</f>
        <v>0</v>
      </c>
      <c r="Q1330" s="224">
        <v>0</v>
      </c>
      <c r="R1330" s="224">
        <f>Q1330*H1330</f>
        <v>0</v>
      </c>
      <c r="S1330" s="224">
        <v>0</v>
      </c>
      <c r="T1330" s="225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6" t="s">
        <v>187</v>
      </c>
      <c r="AT1330" s="226" t="s">
        <v>182</v>
      </c>
      <c r="AU1330" s="226" t="s">
        <v>100</v>
      </c>
      <c r="AY1330" s="19" t="s">
        <v>180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19" t="s">
        <v>80</v>
      </c>
      <c r="BK1330" s="227">
        <f>ROUND(I1330*H1330,2)</f>
        <v>0</v>
      </c>
      <c r="BL1330" s="19" t="s">
        <v>187</v>
      </c>
      <c r="BM1330" s="226" t="s">
        <v>1772</v>
      </c>
    </row>
    <row r="1331" s="2" customFormat="1" ht="24.15" customHeight="1">
      <c r="A1331" s="40"/>
      <c r="B1331" s="41"/>
      <c r="C1331" s="215" t="s">
        <v>1773</v>
      </c>
      <c r="D1331" s="215" t="s">
        <v>182</v>
      </c>
      <c r="E1331" s="216" t="s">
        <v>1774</v>
      </c>
      <c r="F1331" s="217" t="s">
        <v>1775</v>
      </c>
      <c r="G1331" s="218" t="s">
        <v>1747</v>
      </c>
      <c r="H1331" s="219">
        <v>1</v>
      </c>
      <c r="I1331" s="220"/>
      <c r="J1331" s="221">
        <f>ROUND(I1331*H1331,2)</f>
        <v>0</v>
      </c>
      <c r="K1331" s="217" t="s">
        <v>19</v>
      </c>
      <c r="L1331" s="46"/>
      <c r="M1331" s="222" t="s">
        <v>19</v>
      </c>
      <c r="N1331" s="223" t="s">
        <v>43</v>
      </c>
      <c r="O1331" s="86"/>
      <c r="P1331" s="224">
        <f>O1331*H1331</f>
        <v>0</v>
      </c>
      <c r="Q1331" s="224">
        <v>0</v>
      </c>
      <c r="R1331" s="224">
        <f>Q1331*H1331</f>
        <v>0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187</v>
      </c>
      <c r="AT1331" s="226" t="s">
        <v>182</v>
      </c>
      <c r="AU1331" s="226" t="s">
        <v>100</v>
      </c>
      <c r="AY1331" s="19" t="s">
        <v>180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80</v>
      </c>
      <c r="BK1331" s="227">
        <f>ROUND(I1331*H1331,2)</f>
        <v>0</v>
      </c>
      <c r="BL1331" s="19" t="s">
        <v>187</v>
      </c>
      <c r="BM1331" s="226" t="s">
        <v>1776</v>
      </c>
    </row>
    <row r="1332" s="2" customFormat="1" ht="24.15" customHeight="1">
      <c r="A1332" s="40"/>
      <c r="B1332" s="41"/>
      <c r="C1332" s="215" t="s">
        <v>1777</v>
      </c>
      <c r="D1332" s="215" t="s">
        <v>182</v>
      </c>
      <c r="E1332" s="216" t="s">
        <v>1778</v>
      </c>
      <c r="F1332" s="217" t="s">
        <v>1779</v>
      </c>
      <c r="G1332" s="218" t="s">
        <v>1747</v>
      </c>
      <c r="H1332" s="219">
        <v>1</v>
      </c>
      <c r="I1332" s="220"/>
      <c r="J1332" s="221">
        <f>ROUND(I1332*H1332,2)</f>
        <v>0</v>
      </c>
      <c r="K1332" s="217" t="s">
        <v>19</v>
      </c>
      <c r="L1332" s="46"/>
      <c r="M1332" s="222" t="s">
        <v>19</v>
      </c>
      <c r="N1332" s="223" t="s">
        <v>43</v>
      </c>
      <c r="O1332" s="86"/>
      <c r="P1332" s="224">
        <f>O1332*H1332</f>
        <v>0</v>
      </c>
      <c r="Q1332" s="224">
        <v>0</v>
      </c>
      <c r="R1332" s="224">
        <f>Q1332*H1332</f>
        <v>0</v>
      </c>
      <c r="S1332" s="224">
        <v>0</v>
      </c>
      <c r="T1332" s="225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6" t="s">
        <v>187</v>
      </c>
      <c r="AT1332" s="226" t="s">
        <v>182</v>
      </c>
      <c r="AU1332" s="226" t="s">
        <v>100</v>
      </c>
      <c r="AY1332" s="19" t="s">
        <v>180</v>
      </c>
      <c r="BE1332" s="227">
        <f>IF(N1332="základní",J1332,0)</f>
        <v>0</v>
      </c>
      <c r="BF1332" s="227">
        <f>IF(N1332="snížená",J1332,0)</f>
        <v>0</v>
      </c>
      <c r="BG1332" s="227">
        <f>IF(N1332="zákl. přenesená",J1332,0)</f>
        <v>0</v>
      </c>
      <c r="BH1332" s="227">
        <f>IF(N1332="sníž. přenesená",J1332,0)</f>
        <v>0</v>
      </c>
      <c r="BI1332" s="227">
        <f>IF(N1332="nulová",J1332,0)</f>
        <v>0</v>
      </c>
      <c r="BJ1332" s="19" t="s">
        <v>80</v>
      </c>
      <c r="BK1332" s="227">
        <f>ROUND(I1332*H1332,2)</f>
        <v>0</v>
      </c>
      <c r="BL1332" s="19" t="s">
        <v>187</v>
      </c>
      <c r="BM1332" s="226" t="s">
        <v>1780</v>
      </c>
    </row>
    <row r="1333" s="2" customFormat="1" ht="24.15" customHeight="1">
      <c r="A1333" s="40"/>
      <c r="B1333" s="41"/>
      <c r="C1333" s="215" t="s">
        <v>1781</v>
      </c>
      <c r="D1333" s="215" t="s">
        <v>182</v>
      </c>
      <c r="E1333" s="216" t="s">
        <v>1782</v>
      </c>
      <c r="F1333" s="217" t="s">
        <v>1783</v>
      </c>
      <c r="G1333" s="218" t="s">
        <v>1747</v>
      </c>
      <c r="H1333" s="219">
        <v>1</v>
      </c>
      <c r="I1333" s="220"/>
      <c r="J1333" s="221">
        <f>ROUND(I1333*H1333,2)</f>
        <v>0</v>
      </c>
      <c r="K1333" s="217" t="s">
        <v>19</v>
      </c>
      <c r="L1333" s="46"/>
      <c r="M1333" s="222" t="s">
        <v>19</v>
      </c>
      <c r="N1333" s="223" t="s">
        <v>43</v>
      </c>
      <c r="O1333" s="86"/>
      <c r="P1333" s="224">
        <f>O1333*H1333</f>
        <v>0</v>
      </c>
      <c r="Q1333" s="224">
        <v>0</v>
      </c>
      <c r="R1333" s="224">
        <f>Q1333*H1333</f>
        <v>0</v>
      </c>
      <c r="S1333" s="224">
        <v>0</v>
      </c>
      <c r="T1333" s="225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6" t="s">
        <v>187</v>
      </c>
      <c r="AT1333" s="226" t="s">
        <v>182</v>
      </c>
      <c r="AU1333" s="226" t="s">
        <v>100</v>
      </c>
      <c r="AY1333" s="19" t="s">
        <v>180</v>
      </c>
      <c r="BE1333" s="227">
        <f>IF(N1333="základní",J1333,0)</f>
        <v>0</v>
      </c>
      <c r="BF1333" s="227">
        <f>IF(N1333="snížená",J1333,0)</f>
        <v>0</v>
      </c>
      <c r="BG1333" s="227">
        <f>IF(N1333="zákl. přenesená",J1333,0)</f>
        <v>0</v>
      </c>
      <c r="BH1333" s="227">
        <f>IF(N1333="sníž. přenesená",J1333,0)</f>
        <v>0</v>
      </c>
      <c r="BI1333" s="227">
        <f>IF(N1333="nulová",J1333,0)</f>
        <v>0</v>
      </c>
      <c r="BJ1333" s="19" t="s">
        <v>80</v>
      </c>
      <c r="BK1333" s="227">
        <f>ROUND(I1333*H1333,2)</f>
        <v>0</v>
      </c>
      <c r="BL1333" s="19" t="s">
        <v>187</v>
      </c>
      <c r="BM1333" s="226" t="s">
        <v>1784</v>
      </c>
    </row>
    <row r="1334" s="2" customFormat="1" ht="24.15" customHeight="1">
      <c r="A1334" s="40"/>
      <c r="B1334" s="41"/>
      <c r="C1334" s="215" t="s">
        <v>1785</v>
      </c>
      <c r="D1334" s="215" t="s">
        <v>182</v>
      </c>
      <c r="E1334" s="216" t="s">
        <v>1786</v>
      </c>
      <c r="F1334" s="217" t="s">
        <v>1787</v>
      </c>
      <c r="G1334" s="218" t="s">
        <v>1747</v>
      </c>
      <c r="H1334" s="219">
        <v>1</v>
      </c>
      <c r="I1334" s="220"/>
      <c r="J1334" s="221">
        <f>ROUND(I1334*H1334,2)</f>
        <v>0</v>
      </c>
      <c r="K1334" s="217" t="s">
        <v>19</v>
      </c>
      <c r="L1334" s="46"/>
      <c r="M1334" s="222" t="s">
        <v>19</v>
      </c>
      <c r="N1334" s="223" t="s">
        <v>43</v>
      </c>
      <c r="O1334" s="86"/>
      <c r="P1334" s="224">
        <f>O1334*H1334</f>
        <v>0</v>
      </c>
      <c r="Q1334" s="224">
        <v>0</v>
      </c>
      <c r="R1334" s="224">
        <f>Q1334*H1334</f>
        <v>0</v>
      </c>
      <c r="S1334" s="224">
        <v>0</v>
      </c>
      <c r="T1334" s="225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6" t="s">
        <v>187</v>
      </c>
      <c r="AT1334" s="226" t="s">
        <v>182</v>
      </c>
      <c r="AU1334" s="226" t="s">
        <v>100</v>
      </c>
      <c r="AY1334" s="19" t="s">
        <v>180</v>
      </c>
      <c r="BE1334" s="227">
        <f>IF(N1334="základní",J1334,0)</f>
        <v>0</v>
      </c>
      <c r="BF1334" s="227">
        <f>IF(N1334="snížená",J1334,0)</f>
        <v>0</v>
      </c>
      <c r="BG1334" s="227">
        <f>IF(N1334="zákl. přenesená",J1334,0)</f>
        <v>0</v>
      </c>
      <c r="BH1334" s="227">
        <f>IF(N1334="sníž. přenesená",J1334,0)</f>
        <v>0</v>
      </c>
      <c r="BI1334" s="227">
        <f>IF(N1334="nulová",J1334,0)</f>
        <v>0</v>
      </c>
      <c r="BJ1334" s="19" t="s">
        <v>80</v>
      </c>
      <c r="BK1334" s="227">
        <f>ROUND(I1334*H1334,2)</f>
        <v>0</v>
      </c>
      <c r="BL1334" s="19" t="s">
        <v>187</v>
      </c>
      <c r="BM1334" s="226" t="s">
        <v>1788</v>
      </c>
    </row>
    <row r="1335" s="2" customFormat="1" ht="24.15" customHeight="1">
      <c r="A1335" s="40"/>
      <c r="B1335" s="41"/>
      <c r="C1335" s="215" t="s">
        <v>1789</v>
      </c>
      <c r="D1335" s="215" t="s">
        <v>182</v>
      </c>
      <c r="E1335" s="216" t="s">
        <v>1790</v>
      </c>
      <c r="F1335" s="217" t="s">
        <v>1791</v>
      </c>
      <c r="G1335" s="218" t="s">
        <v>1747</v>
      </c>
      <c r="H1335" s="219">
        <v>1</v>
      </c>
      <c r="I1335" s="220"/>
      <c r="J1335" s="221">
        <f>ROUND(I1335*H1335,2)</f>
        <v>0</v>
      </c>
      <c r="K1335" s="217" t="s">
        <v>19</v>
      </c>
      <c r="L1335" s="46"/>
      <c r="M1335" s="222" t="s">
        <v>19</v>
      </c>
      <c r="N1335" s="223" t="s">
        <v>43</v>
      </c>
      <c r="O1335" s="86"/>
      <c r="P1335" s="224">
        <f>O1335*H1335</f>
        <v>0</v>
      </c>
      <c r="Q1335" s="224">
        <v>0</v>
      </c>
      <c r="R1335" s="224">
        <f>Q1335*H1335</f>
        <v>0</v>
      </c>
      <c r="S1335" s="224">
        <v>0</v>
      </c>
      <c r="T1335" s="225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26" t="s">
        <v>187</v>
      </c>
      <c r="AT1335" s="226" t="s">
        <v>182</v>
      </c>
      <c r="AU1335" s="226" t="s">
        <v>100</v>
      </c>
      <c r="AY1335" s="19" t="s">
        <v>180</v>
      </c>
      <c r="BE1335" s="227">
        <f>IF(N1335="základní",J1335,0)</f>
        <v>0</v>
      </c>
      <c r="BF1335" s="227">
        <f>IF(N1335="snížená",J1335,0)</f>
        <v>0</v>
      </c>
      <c r="BG1335" s="227">
        <f>IF(N1335="zákl. přenesená",J1335,0)</f>
        <v>0</v>
      </c>
      <c r="BH1335" s="227">
        <f>IF(N1335="sníž. přenesená",J1335,0)</f>
        <v>0</v>
      </c>
      <c r="BI1335" s="227">
        <f>IF(N1335="nulová",J1335,0)</f>
        <v>0</v>
      </c>
      <c r="BJ1335" s="19" t="s">
        <v>80</v>
      </c>
      <c r="BK1335" s="227">
        <f>ROUND(I1335*H1335,2)</f>
        <v>0</v>
      </c>
      <c r="BL1335" s="19" t="s">
        <v>187</v>
      </c>
      <c r="BM1335" s="226" t="s">
        <v>1792</v>
      </c>
    </row>
    <row r="1336" s="2" customFormat="1" ht="24.15" customHeight="1">
      <c r="A1336" s="40"/>
      <c r="B1336" s="41"/>
      <c r="C1336" s="215" t="s">
        <v>1793</v>
      </c>
      <c r="D1336" s="215" t="s">
        <v>182</v>
      </c>
      <c r="E1336" s="216" t="s">
        <v>1794</v>
      </c>
      <c r="F1336" s="217" t="s">
        <v>1795</v>
      </c>
      <c r="G1336" s="218" t="s">
        <v>1747</v>
      </c>
      <c r="H1336" s="219">
        <v>1</v>
      </c>
      <c r="I1336" s="220"/>
      <c r="J1336" s="221">
        <f>ROUND(I1336*H1336,2)</f>
        <v>0</v>
      </c>
      <c r="K1336" s="217" t="s">
        <v>19</v>
      </c>
      <c r="L1336" s="46"/>
      <c r="M1336" s="222" t="s">
        <v>19</v>
      </c>
      <c r="N1336" s="223" t="s">
        <v>43</v>
      </c>
      <c r="O1336" s="86"/>
      <c r="P1336" s="224">
        <f>O1336*H1336</f>
        <v>0</v>
      </c>
      <c r="Q1336" s="224">
        <v>0</v>
      </c>
      <c r="R1336" s="224">
        <f>Q1336*H1336</f>
        <v>0</v>
      </c>
      <c r="S1336" s="224">
        <v>0</v>
      </c>
      <c r="T1336" s="225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6" t="s">
        <v>187</v>
      </c>
      <c r="AT1336" s="226" t="s">
        <v>182</v>
      </c>
      <c r="AU1336" s="226" t="s">
        <v>100</v>
      </c>
      <c r="AY1336" s="19" t="s">
        <v>180</v>
      </c>
      <c r="BE1336" s="227">
        <f>IF(N1336="základní",J1336,0)</f>
        <v>0</v>
      </c>
      <c r="BF1336" s="227">
        <f>IF(N1336="snížená",J1336,0)</f>
        <v>0</v>
      </c>
      <c r="BG1336" s="227">
        <f>IF(N1336="zákl. přenesená",J1336,0)</f>
        <v>0</v>
      </c>
      <c r="BH1336" s="227">
        <f>IF(N1336="sníž. přenesená",J1336,0)</f>
        <v>0</v>
      </c>
      <c r="BI1336" s="227">
        <f>IF(N1336="nulová",J1336,0)</f>
        <v>0</v>
      </c>
      <c r="BJ1336" s="19" t="s">
        <v>80</v>
      </c>
      <c r="BK1336" s="227">
        <f>ROUND(I1336*H1336,2)</f>
        <v>0</v>
      </c>
      <c r="BL1336" s="19" t="s">
        <v>187</v>
      </c>
      <c r="BM1336" s="226" t="s">
        <v>1796</v>
      </c>
    </row>
    <row r="1337" s="2" customFormat="1" ht="24.15" customHeight="1">
      <c r="A1337" s="40"/>
      <c r="B1337" s="41"/>
      <c r="C1337" s="215" t="s">
        <v>1797</v>
      </c>
      <c r="D1337" s="215" t="s">
        <v>182</v>
      </c>
      <c r="E1337" s="216" t="s">
        <v>1798</v>
      </c>
      <c r="F1337" s="217" t="s">
        <v>1799</v>
      </c>
      <c r="G1337" s="218" t="s">
        <v>1747</v>
      </c>
      <c r="H1337" s="219">
        <v>1</v>
      </c>
      <c r="I1337" s="220"/>
      <c r="J1337" s="221">
        <f>ROUND(I1337*H1337,2)</f>
        <v>0</v>
      </c>
      <c r="K1337" s="217" t="s">
        <v>19</v>
      </c>
      <c r="L1337" s="46"/>
      <c r="M1337" s="222" t="s">
        <v>19</v>
      </c>
      <c r="N1337" s="223" t="s">
        <v>43</v>
      </c>
      <c r="O1337" s="86"/>
      <c r="P1337" s="224">
        <f>O1337*H1337</f>
        <v>0</v>
      </c>
      <c r="Q1337" s="224">
        <v>0</v>
      </c>
      <c r="R1337" s="224">
        <f>Q1337*H1337</f>
        <v>0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187</v>
      </c>
      <c r="AT1337" s="226" t="s">
        <v>182</v>
      </c>
      <c r="AU1337" s="226" t="s">
        <v>100</v>
      </c>
      <c r="AY1337" s="19" t="s">
        <v>180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187</v>
      </c>
      <c r="BM1337" s="226" t="s">
        <v>1800</v>
      </c>
    </row>
    <row r="1338" s="2" customFormat="1" ht="24.15" customHeight="1">
      <c r="A1338" s="40"/>
      <c r="B1338" s="41"/>
      <c r="C1338" s="215" t="s">
        <v>1801</v>
      </c>
      <c r="D1338" s="215" t="s">
        <v>182</v>
      </c>
      <c r="E1338" s="216" t="s">
        <v>1802</v>
      </c>
      <c r="F1338" s="217" t="s">
        <v>1803</v>
      </c>
      <c r="G1338" s="218" t="s">
        <v>1747</v>
      </c>
      <c r="H1338" s="219">
        <v>1</v>
      </c>
      <c r="I1338" s="220"/>
      <c r="J1338" s="221">
        <f>ROUND(I1338*H1338,2)</f>
        <v>0</v>
      </c>
      <c r="K1338" s="217" t="s">
        <v>19</v>
      </c>
      <c r="L1338" s="46"/>
      <c r="M1338" s="222" t="s">
        <v>19</v>
      </c>
      <c r="N1338" s="223" t="s">
        <v>43</v>
      </c>
      <c r="O1338" s="86"/>
      <c r="P1338" s="224">
        <f>O1338*H1338</f>
        <v>0</v>
      </c>
      <c r="Q1338" s="224">
        <v>0</v>
      </c>
      <c r="R1338" s="224">
        <f>Q1338*H1338</f>
        <v>0</v>
      </c>
      <c r="S1338" s="224">
        <v>0</v>
      </c>
      <c r="T1338" s="225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6" t="s">
        <v>187</v>
      </c>
      <c r="AT1338" s="226" t="s">
        <v>182</v>
      </c>
      <c r="AU1338" s="226" t="s">
        <v>100</v>
      </c>
      <c r="AY1338" s="19" t="s">
        <v>180</v>
      </c>
      <c r="BE1338" s="227">
        <f>IF(N1338="základní",J1338,0)</f>
        <v>0</v>
      </c>
      <c r="BF1338" s="227">
        <f>IF(N1338="snížená",J1338,0)</f>
        <v>0</v>
      </c>
      <c r="BG1338" s="227">
        <f>IF(N1338="zákl. přenesená",J1338,0)</f>
        <v>0</v>
      </c>
      <c r="BH1338" s="227">
        <f>IF(N1338="sníž. přenesená",J1338,0)</f>
        <v>0</v>
      </c>
      <c r="BI1338" s="227">
        <f>IF(N1338="nulová",J1338,0)</f>
        <v>0</v>
      </c>
      <c r="BJ1338" s="19" t="s">
        <v>80</v>
      </c>
      <c r="BK1338" s="227">
        <f>ROUND(I1338*H1338,2)</f>
        <v>0</v>
      </c>
      <c r="BL1338" s="19" t="s">
        <v>187</v>
      </c>
      <c r="BM1338" s="226" t="s">
        <v>1804</v>
      </c>
    </row>
    <row r="1339" s="2" customFormat="1" ht="24.15" customHeight="1">
      <c r="A1339" s="40"/>
      <c r="B1339" s="41"/>
      <c r="C1339" s="215" t="s">
        <v>1805</v>
      </c>
      <c r="D1339" s="215" t="s">
        <v>182</v>
      </c>
      <c r="E1339" s="216" t="s">
        <v>1806</v>
      </c>
      <c r="F1339" s="217" t="s">
        <v>1807</v>
      </c>
      <c r="G1339" s="218" t="s">
        <v>1747</v>
      </c>
      <c r="H1339" s="219">
        <v>1</v>
      </c>
      <c r="I1339" s="220"/>
      <c r="J1339" s="221">
        <f>ROUND(I1339*H1339,2)</f>
        <v>0</v>
      </c>
      <c r="K1339" s="217" t="s">
        <v>19</v>
      </c>
      <c r="L1339" s="46"/>
      <c r="M1339" s="222" t="s">
        <v>19</v>
      </c>
      <c r="N1339" s="223" t="s">
        <v>43</v>
      </c>
      <c r="O1339" s="86"/>
      <c r="P1339" s="224">
        <f>O1339*H1339</f>
        <v>0</v>
      </c>
      <c r="Q1339" s="224">
        <v>0</v>
      </c>
      <c r="R1339" s="224">
        <f>Q1339*H1339</f>
        <v>0</v>
      </c>
      <c r="S1339" s="224">
        <v>0</v>
      </c>
      <c r="T1339" s="225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6" t="s">
        <v>187</v>
      </c>
      <c r="AT1339" s="226" t="s">
        <v>182</v>
      </c>
      <c r="AU1339" s="226" t="s">
        <v>100</v>
      </c>
      <c r="AY1339" s="19" t="s">
        <v>180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19" t="s">
        <v>80</v>
      </c>
      <c r="BK1339" s="227">
        <f>ROUND(I1339*H1339,2)</f>
        <v>0</v>
      </c>
      <c r="BL1339" s="19" t="s">
        <v>187</v>
      </c>
      <c r="BM1339" s="226" t="s">
        <v>1808</v>
      </c>
    </row>
    <row r="1340" s="2" customFormat="1" ht="24.15" customHeight="1">
      <c r="A1340" s="40"/>
      <c r="B1340" s="41"/>
      <c r="C1340" s="215" t="s">
        <v>1809</v>
      </c>
      <c r="D1340" s="215" t="s">
        <v>182</v>
      </c>
      <c r="E1340" s="216" t="s">
        <v>1810</v>
      </c>
      <c r="F1340" s="217" t="s">
        <v>1811</v>
      </c>
      <c r="G1340" s="218" t="s">
        <v>1747</v>
      </c>
      <c r="H1340" s="219">
        <v>1</v>
      </c>
      <c r="I1340" s="220"/>
      <c r="J1340" s="221">
        <f>ROUND(I1340*H1340,2)</f>
        <v>0</v>
      </c>
      <c r="K1340" s="217" t="s">
        <v>19</v>
      </c>
      <c r="L1340" s="46"/>
      <c r="M1340" s="222" t="s">
        <v>19</v>
      </c>
      <c r="N1340" s="223" t="s">
        <v>43</v>
      </c>
      <c r="O1340" s="86"/>
      <c r="P1340" s="224">
        <f>O1340*H1340</f>
        <v>0</v>
      </c>
      <c r="Q1340" s="224">
        <v>0</v>
      </c>
      <c r="R1340" s="224">
        <f>Q1340*H1340</f>
        <v>0</v>
      </c>
      <c r="S1340" s="224">
        <v>0</v>
      </c>
      <c r="T1340" s="225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26" t="s">
        <v>187</v>
      </c>
      <c r="AT1340" s="226" t="s">
        <v>182</v>
      </c>
      <c r="AU1340" s="226" t="s">
        <v>100</v>
      </c>
      <c r="AY1340" s="19" t="s">
        <v>180</v>
      </c>
      <c r="BE1340" s="227">
        <f>IF(N1340="základní",J1340,0)</f>
        <v>0</v>
      </c>
      <c r="BF1340" s="227">
        <f>IF(N1340="snížená",J1340,0)</f>
        <v>0</v>
      </c>
      <c r="BG1340" s="227">
        <f>IF(N1340="zákl. přenesená",J1340,0)</f>
        <v>0</v>
      </c>
      <c r="BH1340" s="227">
        <f>IF(N1340="sníž. přenesená",J1340,0)</f>
        <v>0</v>
      </c>
      <c r="BI1340" s="227">
        <f>IF(N1340="nulová",J1340,0)</f>
        <v>0</v>
      </c>
      <c r="BJ1340" s="19" t="s">
        <v>80</v>
      </c>
      <c r="BK1340" s="227">
        <f>ROUND(I1340*H1340,2)</f>
        <v>0</v>
      </c>
      <c r="BL1340" s="19" t="s">
        <v>187</v>
      </c>
      <c r="BM1340" s="226" t="s">
        <v>1812</v>
      </c>
    </row>
    <row r="1341" s="2" customFormat="1" ht="24.15" customHeight="1">
      <c r="A1341" s="40"/>
      <c r="B1341" s="41"/>
      <c r="C1341" s="215" t="s">
        <v>1813</v>
      </c>
      <c r="D1341" s="215" t="s">
        <v>182</v>
      </c>
      <c r="E1341" s="216" t="s">
        <v>1814</v>
      </c>
      <c r="F1341" s="217" t="s">
        <v>1815</v>
      </c>
      <c r="G1341" s="218" t="s">
        <v>1747</v>
      </c>
      <c r="H1341" s="219">
        <v>1</v>
      </c>
      <c r="I1341" s="220"/>
      <c r="J1341" s="221">
        <f>ROUND(I1341*H1341,2)</f>
        <v>0</v>
      </c>
      <c r="K1341" s="217" t="s">
        <v>19</v>
      </c>
      <c r="L1341" s="46"/>
      <c r="M1341" s="222" t="s">
        <v>19</v>
      </c>
      <c r="N1341" s="223" t="s">
        <v>43</v>
      </c>
      <c r="O1341" s="86"/>
      <c r="P1341" s="224">
        <f>O1341*H1341</f>
        <v>0</v>
      </c>
      <c r="Q1341" s="224">
        <v>0</v>
      </c>
      <c r="R1341" s="224">
        <f>Q1341*H1341</f>
        <v>0</v>
      </c>
      <c r="S1341" s="224">
        <v>0</v>
      </c>
      <c r="T1341" s="225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6" t="s">
        <v>187</v>
      </c>
      <c r="AT1341" s="226" t="s">
        <v>182</v>
      </c>
      <c r="AU1341" s="226" t="s">
        <v>100</v>
      </c>
      <c r="AY1341" s="19" t="s">
        <v>180</v>
      </c>
      <c r="BE1341" s="227">
        <f>IF(N1341="základní",J1341,0)</f>
        <v>0</v>
      </c>
      <c r="BF1341" s="227">
        <f>IF(N1341="snížená",J1341,0)</f>
        <v>0</v>
      </c>
      <c r="BG1341" s="227">
        <f>IF(N1341="zákl. přenesená",J1341,0)</f>
        <v>0</v>
      </c>
      <c r="BH1341" s="227">
        <f>IF(N1341="sníž. přenesená",J1341,0)</f>
        <v>0</v>
      </c>
      <c r="BI1341" s="227">
        <f>IF(N1341="nulová",J1341,0)</f>
        <v>0</v>
      </c>
      <c r="BJ1341" s="19" t="s">
        <v>80</v>
      </c>
      <c r="BK1341" s="227">
        <f>ROUND(I1341*H1341,2)</f>
        <v>0</v>
      </c>
      <c r="BL1341" s="19" t="s">
        <v>187</v>
      </c>
      <c r="BM1341" s="226" t="s">
        <v>1816</v>
      </c>
    </row>
    <row r="1342" s="2" customFormat="1" ht="24.15" customHeight="1">
      <c r="A1342" s="40"/>
      <c r="B1342" s="41"/>
      <c r="C1342" s="215" t="s">
        <v>1817</v>
      </c>
      <c r="D1342" s="215" t="s">
        <v>182</v>
      </c>
      <c r="E1342" s="216" t="s">
        <v>1818</v>
      </c>
      <c r="F1342" s="217" t="s">
        <v>1819</v>
      </c>
      <c r="G1342" s="218" t="s">
        <v>1747</v>
      </c>
      <c r="H1342" s="219">
        <v>1</v>
      </c>
      <c r="I1342" s="220"/>
      <c r="J1342" s="221">
        <f>ROUND(I1342*H1342,2)</f>
        <v>0</v>
      </c>
      <c r="K1342" s="217" t="s">
        <v>19</v>
      </c>
      <c r="L1342" s="46"/>
      <c r="M1342" s="222" t="s">
        <v>19</v>
      </c>
      <c r="N1342" s="223" t="s">
        <v>43</v>
      </c>
      <c r="O1342" s="86"/>
      <c r="P1342" s="224">
        <f>O1342*H1342</f>
        <v>0</v>
      </c>
      <c r="Q1342" s="224">
        <v>0</v>
      </c>
      <c r="R1342" s="224">
        <f>Q1342*H1342</f>
        <v>0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187</v>
      </c>
      <c r="AT1342" s="226" t="s">
        <v>182</v>
      </c>
      <c r="AU1342" s="226" t="s">
        <v>100</v>
      </c>
      <c r="AY1342" s="19" t="s">
        <v>180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187</v>
      </c>
      <c r="BM1342" s="226" t="s">
        <v>1820</v>
      </c>
    </row>
    <row r="1343" s="2" customFormat="1" ht="24.15" customHeight="1">
      <c r="A1343" s="40"/>
      <c r="B1343" s="41"/>
      <c r="C1343" s="215" t="s">
        <v>1821</v>
      </c>
      <c r="D1343" s="215" t="s">
        <v>182</v>
      </c>
      <c r="E1343" s="216" t="s">
        <v>1822</v>
      </c>
      <c r="F1343" s="217" t="s">
        <v>1823</v>
      </c>
      <c r="G1343" s="218" t="s">
        <v>1747</v>
      </c>
      <c r="H1343" s="219">
        <v>1</v>
      </c>
      <c r="I1343" s="220"/>
      <c r="J1343" s="221">
        <f>ROUND(I1343*H1343,2)</f>
        <v>0</v>
      </c>
      <c r="K1343" s="217" t="s">
        <v>19</v>
      </c>
      <c r="L1343" s="46"/>
      <c r="M1343" s="222" t="s">
        <v>19</v>
      </c>
      <c r="N1343" s="223" t="s">
        <v>43</v>
      </c>
      <c r="O1343" s="86"/>
      <c r="P1343" s="224">
        <f>O1343*H1343</f>
        <v>0</v>
      </c>
      <c r="Q1343" s="224">
        <v>0</v>
      </c>
      <c r="R1343" s="224">
        <f>Q1343*H1343</f>
        <v>0</v>
      </c>
      <c r="S1343" s="224">
        <v>0</v>
      </c>
      <c r="T1343" s="225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26" t="s">
        <v>187</v>
      </c>
      <c r="AT1343" s="226" t="s">
        <v>182</v>
      </c>
      <c r="AU1343" s="226" t="s">
        <v>100</v>
      </c>
      <c r="AY1343" s="19" t="s">
        <v>180</v>
      </c>
      <c r="BE1343" s="227">
        <f>IF(N1343="základní",J1343,0)</f>
        <v>0</v>
      </c>
      <c r="BF1343" s="227">
        <f>IF(N1343="snížená",J1343,0)</f>
        <v>0</v>
      </c>
      <c r="BG1343" s="227">
        <f>IF(N1343="zákl. přenesená",J1343,0)</f>
        <v>0</v>
      </c>
      <c r="BH1343" s="227">
        <f>IF(N1343="sníž. přenesená",J1343,0)</f>
        <v>0</v>
      </c>
      <c r="BI1343" s="227">
        <f>IF(N1343="nulová",J1343,0)</f>
        <v>0</v>
      </c>
      <c r="BJ1343" s="19" t="s">
        <v>80</v>
      </c>
      <c r="BK1343" s="227">
        <f>ROUND(I1343*H1343,2)</f>
        <v>0</v>
      </c>
      <c r="BL1343" s="19" t="s">
        <v>187</v>
      </c>
      <c r="BM1343" s="226" t="s">
        <v>1824</v>
      </c>
    </row>
    <row r="1344" s="2" customFormat="1" ht="24.15" customHeight="1">
      <c r="A1344" s="40"/>
      <c r="B1344" s="41"/>
      <c r="C1344" s="215" t="s">
        <v>1825</v>
      </c>
      <c r="D1344" s="215" t="s">
        <v>182</v>
      </c>
      <c r="E1344" s="216" t="s">
        <v>1826</v>
      </c>
      <c r="F1344" s="217" t="s">
        <v>1827</v>
      </c>
      <c r="G1344" s="218" t="s">
        <v>1747</v>
      </c>
      <c r="H1344" s="219">
        <v>1</v>
      </c>
      <c r="I1344" s="220"/>
      <c r="J1344" s="221">
        <f>ROUND(I1344*H1344,2)</f>
        <v>0</v>
      </c>
      <c r="K1344" s="217" t="s">
        <v>19</v>
      </c>
      <c r="L1344" s="46"/>
      <c r="M1344" s="222" t="s">
        <v>19</v>
      </c>
      <c r="N1344" s="223" t="s">
        <v>43</v>
      </c>
      <c r="O1344" s="86"/>
      <c r="P1344" s="224">
        <f>O1344*H1344</f>
        <v>0</v>
      </c>
      <c r="Q1344" s="224">
        <v>0</v>
      </c>
      <c r="R1344" s="224">
        <f>Q1344*H1344</f>
        <v>0</v>
      </c>
      <c r="S1344" s="224">
        <v>0</v>
      </c>
      <c r="T1344" s="225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6" t="s">
        <v>187</v>
      </c>
      <c r="AT1344" s="226" t="s">
        <v>182</v>
      </c>
      <c r="AU1344" s="226" t="s">
        <v>100</v>
      </c>
      <c r="AY1344" s="19" t="s">
        <v>180</v>
      </c>
      <c r="BE1344" s="227">
        <f>IF(N1344="základní",J1344,0)</f>
        <v>0</v>
      </c>
      <c r="BF1344" s="227">
        <f>IF(N1344="snížená",J1344,0)</f>
        <v>0</v>
      </c>
      <c r="BG1344" s="227">
        <f>IF(N1344="zákl. přenesená",J1344,0)</f>
        <v>0</v>
      </c>
      <c r="BH1344" s="227">
        <f>IF(N1344="sníž. přenesená",J1344,0)</f>
        <v>0</v>
      </c>
      <c r="BI1344" s="227">
        <f>IF(N1344="nulová",J1344,0)</f>
        <v>0</v>
      </c>
      <c r="BJ1344" s="19" t="s">
        <v>80</v>
      </c>
      <c r="BK1344" s="227">
        <f>ROUND(I1344*H1344,2)</f>
        <v>0</v>
      </c>
      <c r="BL1344" s="19" t="s">
        <v>187</v>
      </c>
      <c r="BM1344" s="226" t="s">
        <v>1828</v>
      </c>
    </row>
    <row r="1345" s="2" customFormat="1" ht="24.15" customHeight="1">
      <c r="A1345" s="40"/>
      <c r="B1345" s="41"/>
      <c r="C1345" s="215" t="s">
        <v>1829</v>
      </c>
      <c r="D1345" s="215" t="s">
        <v>182</v>
      </c>
      <c r="E1345" s="216" t="s">
        <v>1830</v>
      </c>
      <c r="F1345" s="217" t="s">
        <v>1831</v>
      </c>
      <c r="G1345" s="218" t="s">
        <v>1747</v>
      </c>
      <c r="H1345" s="219">
        <v>1</v>
      </c>
      <c r="I1345" s="220"/>
      <c r="J1345" s="221">
        <f>ROUND(I1345*H1345,2)</f>
        <v>0</v>
      </c>
      <c r="K1345" s="217" t="s">
        <v>19</v>
      </c>
      <c r="L1345" s="46"/>
      <c r="M1345" s="222" t="s">
        <v>19</v>
      </c>
      <c r="N1345" s="223" t="s">
        <v>43</v>
      </c>
      <c r="O1345" s="86"/>
      <c r="P1345" s="224">
        <f>O1345*H1345</f>
        <v>0</v>
      </c>
      <c r="Q1345" s="224">
        <v>0</v>
      </c>
      <c r="R1345" s="224">
        <f>Q1345*H1345</f>
        <v>0</v>
      </c>
      <c r="S1345" s="224">
        <v>0</v>
      </c>
      <c r="T1345" s="225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6" t="s">
        <v>187</v>
      </c>
      <c r="AT1345" s="226" t="s">
        <v>182</v>
      </c>
      <c r="AU1345" s="226" t="s">
        <v>100</v>
      </c>
      <c r="AY1345" s="19" t="s">
        <v>180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19" t="s">
        <v>80</v>
      </c>
      <c r="BK1345" s="227">
        <f>ROUND(I1345*H1345,2)</f>
        <v>0</v>
      </c>
      <c r="BL1345" s="19" t="s">
        <v>187</v>
      </c>
      <c r="BM1345" s="226" t="s">
        <v>1832</v>
      </c>
    </row>
    <row r="1346" s="2" customFormat="1" ht="24.15" customHeight="1">
      <c r="A1346" s="40"/>
      <c r="B1346" s="41"/>
      <c r="C1346" s="215" t="s">
        <v>1833</v>
      </c>
      <c r="D1346" s="215" t="s">
        <v>182</v>
      </c>
      <c r="E1346" s="216" t="s">
        <v>1834</v>
      </c>
      <c r="F1346" s="217" t="s">
        <v>1835</v>
      </c>
      <c r="G1346" s="218" t="s">
        <v>1747</v>
      </c>
      <c r="H1346" s="219">
        <v>1</v>
      </c>
      <c r="I1346" s="220"/>
      <c r="J1346" s="221">
        <f>ROUND(I1346*H1346,2)</f>
        <v>0</v>
      </c>
      <c r="K1346" s="217" t="s">
        <v>19</v>
      </c>
      <c r="L1346" s="46"/>
      <c r="M1346" s="222" t="s">
        <v>19</v>
      </c>
      <c r="N1346" s="223" t="s">
        <v>43</v>
      </c>
      <c r="O1346" s="86"/>
      <c r="P1346" s="224">
        <f>O1346*H1346</f>
        <v>0</v>
      </c>
      <c r="Q1346" s="224">
        <v>0</v>
      </c>
      <c r="R1346" s="224">
        <f>Q1346*H1346</f>
        <v>0</v>
      </c>
      <c r="S1346" s="224">
        <v>0</v>
      </c>
      <c r="T1346" s="225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26" t="s">
        <v>187</v>
      </c>
      <c r="AT1346" s="226" t="s">
        <v>182</v>
      </c>
      <c r="AU1346" s="226" t="s">
        <v>100</v>
      </c>
      <c r="AY1346" s="19" t="s">
        <v>180</v>
      </c>
      <c r="BE1346" s="227">
        <f>IF(N1346="základní",J1346,0)</f>
        <v>0</v>
      </c>
      <c r="BF1346" s="227">
        <f>IF(N1346="snížená",J1346,0)</f>
        <v>0</v>
      </c>
      <c r="BG1346" s="227">
        <f>IF(N1346="zákl. přenesená",J1346,0)</f>
        <v>0</v>
      </c>
      <c r="BH1346" s="227">
        <f>IF(N1346="sníž. přenesená",J1346,0)</f>
        <v>0</v>
      </c>
      <c r="BI1346" s="227">
        <f>IF(N1346="nulová",J1346,0)</f>
        <v>0</v>
      </c>
      <c r="BJ1346" s="19" t="s">
        <v>80</v>
      </c>
      <c r="BK1346" s="227">
        <f>ROUND(I1346*H1346,2)</f>
        <v>0</v>
      </c>
      <c r="BL1346" s="19" t="s">
        <v>187</v>
      </c>
      <c r="BM1346" s="226" t="s">
        <v>1836</v>
      </c>
    </row>
    <row r="1347" s="2" customFormat="1" ht="24.15" customHeight="1">
      <c r="A1347" s="40"/>
      <c r="B1347" s="41"/>
      <c r="C1347" s="215" t="s">
        <v>1837</v>
      </c>
      <c r="D1347" s="215" t="s">
        <v>182</v>
      </c>
      <c r="E1347" s="216" t="s">
        <v>1838</v>
      </c>
      <c r="F1347" s="217" t="s">
        <v>1839</v>
      </c>
      <c r="G1347" s="218" t="s">
        <v>1747</v>
      </c>
      <c r="H1347" s="219">
        <v>1</v>
      </c>
      <c r="I1347" s="220"/>
      <c r="J1347" s="221">
        <f>ROUND(I1347*H1347,2)</f>
        <v>0</v>
      </c>
      <c r="K1347" s="217" t="s">
        <v>19</v>
      </c>
      <c r="L1347" s="46"/>
      <c r="M1347" s="222" t="s">
        <v>19</v>
      </c>
      <c r="N1347" s="223" t="s">
        <v>43</v>
      </c>
      <c r="O1347" s="86"/>
      <c r="P1347" s="224">
        <f>O1347*H1347</f>
        <v>0</v>
      </c>
      <c r="Q1347" s="224">
        <v>0</v>
      </c>
      <c r="R1347" s="224">
        <f>Q1347*H1347</f>
        <v>0</v>
      </c>
      <c r="S1347" s="224">
        <v>0</v>
      </c>
      <c r="T1347" s="225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6" t="s">
        <v>187</v>
      </c>
      <c r="AT1347" s="226" t="s">
        <v>182</v>
      </c>
      <c r="AU1347" s="226" t="s">
        <v>100</v>
      </c>
      <c r="AY1347" s="19" t="s">
        <v>180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19" t="s">
        <v>80</v>
      </c>
      <c r="BK1347" s="227">
        <f>ROUND(I1347*H1347,2)</f>
        <v>0</v>
      </c>
      <c r="BL1347" s="19" t="s">
        <v>187</v>
      </c>
      <c r="BM1347" s="226" t="s">
        <v>1840</v>
      </c>
    </row>
    <row r="1348" s="2" customFormat="1" ht="24.15" customHeight="1">
      <c r="A1348" s="40"/>
      <c r="B1348" s="41"/>
      <c r="C1348" s="215" t="s">
        <v>1841</v>
      </c>
      <c r="D1348" s="215" t="s">
        <v>182</v>
      </c>
      <c r="E1348" s="216" t="s">
        <v>1842</v>
      </c>
      <c r="F1348" s="217" t="s">
        <v>1843</v>
      </c>
      <c r="G1348" s="218" t="s">
        <v>1747</v>
      </c>
      <c r="H1348" s="219">
        <v>1</v>
      </c>
      <c r="I1348" s="220"/>
      <c r="J1348" s="221">
        <f>ROUND(I1348*H1348,2)</f>
        <v>0</v>
      </c>
      <c r="K1348" s="217" t="s">
        <v>19</v>
      </c>
      <c r="L1348" s="46"/>
      <c r="M1348" s="222" t="s">
        <v>19</v>
      </c>
      <c r="N1348" s="223" t="s">
        <v>43</v>
      </c>
      <c r="O1348" s="86"/>
      <c r="P1348" s="224">
        <f>O1348*H1348</f>
        <v>0</v>
      </c>
      <c r="Q1348" s="224">
        <v>0</v>
      </c>
      <c r="R1348" s="224">
        <f>Q1348*H1348</f>
        <v>0</v>
      </c>
      <c r="S1348" s="224">
        <v>0</v>
      </c>
      <c r="T1348" s="225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26" t="s">
        <v>187</v>
      </c>
      <c r="AT1348" s="226" t="s">
        <v>182</v>
      </c>
      <c r="AU1348" s="226" t="s">
        <v>100</v>
      </c>
      <c r="AY1348" s="19" t="s">
        <v>180</v>
      </c>
      <c r="BE1348" s="227">
        <f>IF(N1348="základní",J1348,0)</f>
        <v>0</v>
      </c>
      <c r="BF1348" s="227">
        <f>IF(N1348="snížená",J1348,0)</f>
        <v>0</v>
      </c>
      <c r="BG1348" s="227">
        <f>IF(N1348="zákl. přenesená",J1348,0)</f>
        <v>0</v>
      </c>
      <c r="BH1348" s="227">
        <f>IF(N1348="sníž. přenesená",J1348,0)</f>
        <v>0</v>
      </c>
      <c r="BI1348" s="227">
        <f>IF(N1348="nulová",J1348,0)</f>
        <v>0</v>
      </c>
      <c r="BJ1348" s="19" t="s">
        <v>80</v>
      </c>
      <c r="BK1348" s="227">
        <f>ROUND(I1348*H1348,2)</f>
        <v>0</v>
      </c>
      <c r="BL1348" s="19" t="s">
        <v>187</v>
      </c>
      <c r="BM1348" s="226" t="s">
        <v>1844</v>
      </c>
    </row>
    <row r="1349" s="2" customFormat="1" ht="24.15" customHeight="1">
      <c r="A1349" s="40"/>
      <c r="B1349" s="41"/>
      <c r="C1349" s="215" t="s">
        <v>1845</v>
      </c>
      <c r="D1349" s="215" t="s">
        <v>182</v>
      </c>
      <c r="E1349" s="216" t="s">
        <v>1846</v>
      </c>
      <c r="F1349" s="217" t="s">
        <v>1847</v>
      </c>
      <c r="G1349" s="218" t="s">
        <v>1747</v>
      </c>
      <c r="H1349" s="219">
        <v>1</v>
      </c>
      <c r="I1349" s="220"/>
      <c r="J1349" s="221">
        <f>ROUND(I1349*H1349,2)</f>
        <v>0</v>
      </c>
      <c r="K1349" s="217" t="s">
        <v>19</v>
      </c>
      <c r="L1349" s="46"/>
      <c r="M1349" s="222" t="s">
        <v>19</v>
      </c>
      <c r="N1349" s="223" t="s">
        <v>43</v>
      </c>
      <c r="O1349" s="86"/>
      <c r="P1349" s="224">
        <f>O1349*H1349</f>
        <v>0</v>
      </c>
      <c r="Q1349" s="224">
        <v>0</v>
      </c>
      <c r="R1349" s="224">
        <f>Q1349*H1349</f>
        <v>0</v>
      </c>
      <c r="S1349" s="224">
        <v>0</v>
      </c>
      <c r="T1349" s="225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6" t="s">
        <v>187</v>
      </c>
      <c r="AT1349" s="226" t="s">
        <v>182</v>
      </c>
      <c r="AU1349" s="226" t="s">
        <v>100</v>
      </c>
      <c r="AY1349" s="19" t="s">
        <v>180</v>
      </c>
      <c r="BE1349" s="227">
        <f>IF(N1349="základní",J1349,0)</f>
        <v>0</v>
      </c>
      <c r="BF1349" s="227">
        <f>IF(N1349="snížená",J1349,0)</f>
        <v>0</v>
      </c>
      <c r="BG1349" s="227">
        <f>IF(N1349="zákl. přenesená",J1349,0)</f>
        <v>0</v>
      </c>
      <c r="BH1349" s="227">
        <f>IF(N1349="sníž. přenesená",J1349,0)</f>
        <v>0</v>
      </c>
      <c r="BI1349" s="227">
        <f>IF(N1349="nulová",J1349,0)</f>
        <v>0</v>
      </c>
      <c r="BJ1349" s="19" t="s">
        <v>80</v>
      </c>
      <c r="BK1349" s="227">
        <f>ROUND(I1349*H1349,2)</f>
        <v>0</v>
      </c>
      <c r="BL1349" s="19" t="s">
        <v>187</v>
      </c>
      <c r="BM1349" s="226" t="s">
        <v>1848</v>
      </c>
    </row>
    <row r="1350" s="2" customFormat="1" ht="24.15" customHeight="1">
      <c r="A1350" s="40"/>
      <c r="B1350" s="41"/>
      <c r="C1350" s="215" t="s">
        <v>1849</v>
      </c>
      <c r="D1350" s="215" t="s">
        <v>182</v>
      </c>
      <c r="E1350" s="216" t="s">
        <v>1850</v>
      </c>
      <c r="F1350" s="217" t="s">
        <v>1851</v>
      </c>
      <c r="G1350" s="218" t="s">
        <v>1747</v>
      </c>
      <c r="H1350" s="219">
        <v>1</v>
      </c>
      <c r="I1350" s="220"/>
      <c r="J1350" s="221">
        <f>ROUND(I1350*H1350,2)</f>
        <v>0</v>
      </c>
      <c r="K1350" s="217" t="s">
        <v>19</v>
      </c>
      <c r="L1350" s="46"/>
      <c r="M1350" s="222" t="s">
        <v>19</v>
      </c>
      <c r="N1350" s="223" t="s">
        <v>43</v>
      </c>
      <c r="O1350" s="86"/>
      <c r="P1350" s="224">
        <f>O1350*H1350</f>
        <v>0</v>
      </c>
      <c r="Q1350" s="224">
        <v>0</v>
      </c>
      <c r="R1350" s="224">
        <f>Q1350*H1350</f>
        <v>0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187</v>
      </c>
      <c r="AT1350" s="226" t="s">
        <v>182</v>
      </c>
      <c r="AU1350" s="226" t="s">
        <v>100</v>
      </c>
      <c r="AY1350" s="19" t="s">
        <v>180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187</v>
      </c>
      <c r="BM1350" s="226" t="s">
        <v>1852</v>
      </c>
    </row>
    <row r="1351" s="2" customFormat="1" ht="24.15" customHeight="1">
      <c r="A1351" s="40"/>
      <c r="B1351" s="41"/>
      <c r="C1351" s="215" t="s">
        <v>1853</v>
      </c>
      <c r="D1351" s="215" t="s">
        <v>182</v>
      </c>
      <c r="E1351" s="216" t="s">
        <v>1854</v>
      </c>
      <c r="F1351" s="217" t="s">
        <v>1855</v>
      </c>
      <c r="G1351" s="218" t="s">
        <v>1747</v>
      </c>
      <c r="H1351" s="219">
        <v>1</v>
      </c>
      <c r="I1351" s="220"/>
      <c r="J1351" s="221">
        <f>ROUND(I1351*H1351,2)</f>
        <v>0</v>
      </c>
      <c r="K1351" s="217" t="s">
        <v>19</v>
      </c>
      <c r="L1351" s="46"/>
      <c r="M1351" s="222" t="s">
        <v>19</v>
      </c>
      <c r="N1351" s="223" t="s">
        <v>43</v>
      </c>
      <c r="O1351" s="86"/>
      <c r="P1351" s="224">
        <f>O1351*H1351</f>
        <v>0</v>
      </c>
      <c r="Q1351" s="224">
        <v>0</v>
      </c>
      <c r="R1351" s="224">
        <f>Q1351*H1351</f>
        <v>0</v>
      </c>
      <c r="S1351" s="224">
        <v>0</v>
      </c>
      <c r="T1351" s="225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6" t="s">
        <v>187</v>
      </c>
      <c r="AT1351" s="226" t="s">
        <v>182</v>
      </c>
      <c r="AU1351" s="226" t="s">
        <v>100</v>
      </c>
      <c r="AY1351" s="19" t="s">
        <v>180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19" t="s">
        <v>80</v>
      </c>
      <c r="BK1351" s="227">
        <f>ROUND(I1351*H1351,2)</f>
        <v>0</v>
      </c>
      <c r="BL1351" s="19" t="s">
        <v>187</v>
      </c>
      <c r="BM1351" s="226" t="s">
        <v>1856</v>
      </c>
    </row>
    <row r="1352" s="2" customFormat="1" ht="24.15" customHeight="1">
      <c r="A1352" s="40"/>
      <c r="B1352" s="41"/>
      <c r="C1352" s="215" t="s">
        <v>1857</v>
      </c>
      <c r="D1352" s="215" t="s">
        <v>182</v>
      </c>
      <c r="E1352" s="216" t="s">
        <v>1858</v>
      </c>
      <c r="F1352" s="217" t="s">
        <v>1859</v>
      </c>
      <c r="G1352" s="218" t="s">
        <v>1747</v>
      </c>
      <c r="H1352" s="219">
        <v>1</v>
      </c>
      <c r="I1352" s="220"/>
      <c r="J1352" s="221">
        <f>ROUND(I1352*H1352,2)</f>
        <v>0</v>
      </c>
      <c r="K1352" s="217" t="s">
        <v>19</v>
      </c>
      <c r="L1352" s="46"/>
      <c r="M1352" s="222" t="s">
        <v>19</v>
      </c>
      <c r="N1352" s="223" t="s">
        <v>43</v>
      </c>
      <c r="O1352" s="86"/>
      <c r="P1352" s="224">
        <f>O1352*H1352</f>
        <v>0</v>
      </c>
      <c r="Q1352" s="224">
        <v>0</v>
      </c>
      <c r="R1352" s="224">
        <f>Q1352*H1352</f>
        <v>0</v>
      </c>
      <c r="S1352" s="224">
        <v>0</v>
      </c>
      <c r="T1352" s="225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6" t="s">
        <v>187</v>
      </c>
      <c r="AT1352" s="226" t="s">
        <v>182</v>
      </c>
      <c r="AU1352" s="226" t="s">
        <v>100</v>
      </c>
      <c r="AY1352" s="19" t="s">
        <v>180</v>
      </c>
      <c r="BE1352" s="227">
        <f>IF(N1352="základní",J1352,0)</f>
        <v>0</v>
      </c>
      <c r="BF1352" s="227">
        <f>IF(N1352="snížená",J1352,0)</f>
        <v>0</v>
      </c>
      <c r="BG1352" s="227">
        <f>IF(N1352="zákl. přenesená",J1352,0)</f>
        <v>0</v>
      </c>
      <c r="BH1352" s="227">
        <f>IF(N1352="sníž. přenesená",J1352,0)</f>
        <v>0</v>
      </c>
      <c r="BI1352" s="227">
        <f>IF(N1352="nulová",J1352,0)</f>
        <v>0</v>
      </c>
      <c r="BJ1352" s="19" t="s">
        <v>80</v>
      </c>
      <c r="BK1352" s="227">
        <f>ROUND(I1352*H1352,2)</f>
        <v>0</v>
      </c>
      <c r="BL1352" s="19" t="s">
        <v>187</v>
      </c>
      <c r="BM1352" s="226" t="s">
        <v>1860</v>
      </c>
    </row>
    <row r="1353" s="2" customFormat="1" ht="24.15" customHeight="1">
      <c r="A1353" s="40"/>
      <c r="B1353" s="41"/>
      <c r="C1353" s="215" t="s">
        <v>1861</v>
      </c>
      <c r="D1353" s="215" t="s">
        <v>182</v>
      </c>
      <c r="E1353" s="216" t="s">
        <v>1862</v>
      </c>
      <c r="F1353" s="217" t="s">
        <v>1863</v>
      </c>
      <c r="G1353" s="218" t="s">
        <v>1747</v>
      </c>
      <c r="H1353" s="219">
        <v>1</v>
      </c>
      <c r="I1353" s="220"/>
      <c r="J1353" s="221">
        <f>ROUND(I1353*H1353,2)</f>
        <v>0</v>
      </c>
      <c r="K1353" s="217" t="s">
        <v>19</v>
      </c>
      <c r="L1353" s="46"/>
      <c r="M1353" s="222" t="s">
        <v>19</v>
      </c>
      <c r="N1353" s="223" t="s">
        <v>43</v>
      </c>
      <c r="O1353" s="86"/>
      <c r="P1353" s="224">
        <f>O1353*H1353</f>
        <v>0</v>
      </c>
      <c r="Q1353" s="224">
        <v>0</v>
      </c>
      <c r="R1353" s="224">
        <f>Q1353*H1353</f>
        <v>0</v>
      </c>
      <c r="S1353" s="224">
        <v>0</v>
      </c>
      <c r="T1353" s="225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6" t="s">
        <v>187</v>
      </c>
      <c r="AT1353" s="226" t="s">
        <v>182</v>
      </c>
      <c r="AU1353" s="226" t="s">
        <v>100</v>
      </c>
      <c r="AY1353" s="19" t="s">
        <v>180</v>
      </c>
      <c r="BE1353" s="227">
        <f>IF(N1353="základní",J1353,0)</f>
        <v>0</v>
      </c>
      <c r="BF1353" s="227">
        <f>IF(N1353="snížená",J1353,0)</f>
        <v>0</v>
      </c>
      <c r="BG1353" s="227">
        <f>IF(N1353="zákl. přenesená",J1353,0)</f>
        <v>0</v>
      </c>
      <c r="BH1353" s="227">
        <f>IF(N1353="sníž. přenesená",J1353,0)</f>
        <v>0</v>
      </c>
      <c r="BI1353" s="227">
        <f>IF(N1353="nulová",J1353,0)</f>
        <v>0</v>
      </c>
      <c r="BJ1353" s="19" t="s">
        <v>80</v>
      </c>
      <c r="BK1353" s="227">
        <f>ROUND(I1353*H1353,2)</f>
        <v>0</v>
      </c>
      <c r="BL1353" s="19" t="s">
        <v>187</v>
      </c>
      <c r="BM1353" s="226" t="s">
        <v>1864</v>
      </c>
    </row>
    <row r="1354" s="2" customFormat="1" ht="24.15" customHeight="1">
      <c r="A1354" s="40"/>
      <c r="B1354" s="41"/>
      <c r="C1354" s="215" t="s">
        <v>1865</v>
      </c>
      <c r="D1354" s="215" t="s">
        <v>182</v>
      </c>
      <c r="E1354" s="216" t="s">
        <v>1866</v>
      </c>
      <c r="F1354" s="217" t="s">
        <v>1867</v>
      </c>
      <c r="G1354" s="218" t="s">
        <v>1747</v>
      </c>
      <c r="H1354" s="219">
        <v>1</v>
      </c>
      <c r="I1354" s="220"/>
      <c r="J1354" s="221">
        <f>ROUND(I1354*H1354,2)</f>
        <v>0</v>
      </c>
      <c r="K1354" s="217" t="s">
        <v>19</v>
      </c>
      <c r="L1354" s="46"/>
      <c r="M1354" s="222" t="s">
        <v>19</v>
      </c>
      <c r="N1354" s="223" t="s">
        <v>43</v>
      </c>
      <c r="O1354" s="86"/>
      <c r="P1354" s="224">
        <f>O1354*H1354</f>
        <v>0</v>
      </c>
      <c r="Q1354" s="224">
        <v>0</v>
      </c>
      <c r="R1354" s="224">
        <f>Q1354*H1354</f>
        <v>0</v>
      </c>
      <c r="S1354" s="224">
        <v>0</v>
      </c>
      <c r="T1354" s="225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26" t="s">
        <v>187</v>
      </c>
      <c r="AT1354" s="226" t="s">
        <v>182</v>
      </c>
      <c r="AU1354" s="226" t="s">
        <v>100</v>
      </c>
      <c r="AY1354" s="19" t="s">
        <v>180</v>
      </c>
      <c r="BE1354" s="227">
        <f>IF(N1354="základní",J1354,0)</f>
        <v>0</v>
      </c>
      <c r="BF1354" s="227">
        <f>IF(N1354="snížená",J1354,0)</f>
        <v>0</v>
      </c>
      <c r="BG1354" s="227">
        <f>IF(N1354="zákl. přenesená",J1354,0)</f>
        <v>0</v>
      </c>
      <c r="BH1354" s="227">
        <f>IF(N1354="sníž. přenesená",J1354,0)</f>
        <v>0</v>
      </c>
      <c r="BI1354" s="227">
        <f>IF(N1354="nulová",J1354,0)</f>
        <v>0</v>
      </c>
      <c r="BJ1354" s="19" t="s">
        <v>80</v>
      </c>
      <c r="BK1354" s="227">
        <f>ROUND(I1354*H1354,2)</f>
        <v>0</v>
      </c>
      <c r="BL1354" s="19" t="s">
        <v>187</v>
      </c>
      <c r="BM1354" s="226" t="s">
        <v>1868</v>
      </c>
    </row>
    <row r="1355" s="2" customFormat="1" ht="21.75" customHeight="1">
      <c r="A1355" s="40"/>
      <c r="B1355" s="41"/>
      <c r="C1355" s="215" t="s">
        <v>1869</v>
      </c>
      <c r="D1355" s="215" t="s">
        <v>182</v>
      </c>
      <c r="E1355" s="216" t="s">
        <v>1870</v>
      </c>
      <c r="F1355" s="217" t="s">
        <v>1871</v>
      </c>
      <c r="G1355" s="218" t="s">
        <v>185</v>
      </c>
      <c r="H1355" s="219">
        <v>26</v>
      </c>
      <c r="I1355" s="220"/>
      <c r="J1355" s="221">
        <f>ROUND(I1355*H1355,2)</f>
        <v>0</v>
      </c>
      <c r="K1355" s="217" t="s">
        <v>19</v>
      </c>
      <c r="L1355" s="46"/>
      <c r="M1355" s="222" t="s">
        <v>19</v>
      </c>
      <c r="N1355" s="223" t="s">
        <v>43</v>
      </c>
      <c r="O1355" s="86"/>
      <c r="P1355" s="224">
        <f>O1355*H1355</f>
        <v>0</v>
      </c>
      <c r="Q1355" s="224">
        <v>0</v>
      </c>
      <c r="R1355" s="224">
        <f>Q1355*H1355</f>
        <v>0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187</v>
      </c>
      <c r="AT1355" s="226" t="s">
        <v>182</v>
      </c>
      <c r="AU1355" s="226" t="s">
        <v>100</v>
      </c>
      <c r="AY1355" s="19" t="s">
        <v>180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187</v>
      </c>
      <c r="BM1355" s="226" t="s">
        <v>1872</v>
      </c>
    </row>
    <row r="1356" s="12" customFormat="1" ht="22.8" customHeight="1">
      <c r="A1356" s="12"/>
      <c r="B1356" s="199"/>
      <c r="C1356" s="200"/>
      <c r="D1356" s="201" t="s">
        <v>71</v>
      </c>
      <c r="E1356" s="213" t="s">
        <v>187</v>
      </c>
      <c r="F1356" s="213" t="s">
        <v>1873</v>
      </c>
      <c r="G1356" s="200"/>
      <c r="H1356" s="200"/>
      <c r="I1356" s="203"/>
      <c r="J1356" s="214">
        <f>BK1356</f>
        <v>0</v>
      </c>
      <c r="K1356" s="200"/>
      <c r="L1356" s="205"/>
      <c r="M1356" s="206"/>
      <c r="N1356" s="207"/>
      <c r="O1356" s="207"/>
      <c r="P1356" s="208">
        <f>SUM(P1357:P1782)</f>
        <v>0</v>
      </c>
      <c r="Q1356" s="207"/>
      <c r="R1356" s="208">
        <f>SUM(R1357:R1782)</f>
        <v>645.18867732999979</v>
      </c>
      <c r="S1356" s="207"/>
      <c r="T1356" s="209">
        <f>SUM(T1357:T1782)</f>
        <v>0</v>
      </c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R1356" s="210" t="s">
        <v>80</v>
      </c>
      <c r="AT1356" s="211" t="s">
        <v>71</v>
      </c>
      <c r="AU1356" s="211" t="s">
        <v>80</v>
      </c>
      <c r="AY1356" s="210" t="s">
        <v>180</v>
      </c>
      <c r="BK1356" s="212">
        <f>SUM(BK1357:BK1782)</f>
        <v>0</v>
      </c>
    </row>
    <row r="1357" s="2" customFormat="1" ht="24.15" customHeight="1">
      <c r="A1357" s="40"/>
      <c r="B1357" s="41"/>
      <c r="C1357" s="215" t="s">
        <v>521</v>
      </c>
      <c r="D1357" s="215" t="s">
        <v>182</v>
      </c>
      <c r="E1357" s="216" t="s">
        <v>1874</v>
      </c>
      <c r="F1357" s="217" t="s">
        <v>1875</v>
      </c>
      <c r="G1357" s="218" t="s">
        <v>240</v>
      </c>
      <c r="H1357" s="219">
        <v>229.68299999999999</v>
      </c>
      <c r="I1357" s="220"/>
      <c r="J1357" s="221">
        <f>ROUND(I1357*H1357,2)</f>
        <v>0</v>
      </c>
      <c r="K1357" s="217" t="s">
        <v>186</v>
      </c>
      <c r="L1357" s="46"/>
      <c r="M1357" s="222" t="s">
        <v>19</v>
      </c>
      <c r="N1357" s="223" t="s">
        <v>43</v>
      </c>
      <c r="O1357" s="86"/>
      <c r="P1357" s="224">
        <f>O1357*H1357</f>
        <v>0</v>
      </c>
      <c r="Q1357" s="224">
        <v>2.5020099999999998</v>
      </c>
      <c r="R1357" s="224">
        <f>Q1357*H1357</f>
        <v>574.66916282999989</v>
      </c>
      <c r="S1357" s="224">
        <v>0</v>
      </c>
      <c r="T1357" s="225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6" t="s">
        <v>187</v>
      </c>
      <c r="AT1357" s="226" t="s">
        <v>182</v>
      </c>
      <c r="AU1357" s="226" t="s">
        <v>82</v>
      </c>
      <c r="AY1357" s="19" t="s">
        <v>180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19" t="s">
        <v>80</v>
      </c>
      <c r="BK1357" s="227">
        <f>ROUND(I1357*H1357,2)</f>
        <v>0</v>
      </c>
      <c r="BL1357" s="19" t="s">
        <v>187</v>
      </c>
      <c r="BM1357" s="226" t="s">
        <v>1876</v>
      </c>
    </row>
    <row r="1358" s="2" customFormat="1">
      <c r="A1358" s="40"/>
      <c r="B1358" s="41"/>
      <c r="C1358" s="42"/>
      <c r="D1358" s="228" t="s">
        <v>189</v>
      </c>
      <c r="E1358" s="42"/>
      <c r="F1358" s="229" t="s">
        <v>1877</v>
      </c>
      <c r="G1358" s="42"/>
      <c r="H1358" s="42"/>
      <c r="I1358" s="230"/>
      <c r="J1358" s="42"/>
      <c r="K1358" s="42"/>
      <c r="L1358" s="46"/>
      <c r="M1358" s="231"/>
      <c r="N1358" s="232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189</v>
      </c>
      <c r="AU1358" s="19" t="s">
        <v>82</v>
      </c>
    </row>
    <row r="1359" s="14" customFormat="1">
      <c r="A1359" s="14"/>
      <c r="B1359" s="245"/>
      <c r="C1359" s="246"/>
      <c r="D1359" s="235" t="s">
        <v>191</v>
      </c>
      <c r="E1359" s="247" t="s">
        <v>19</v>
      </c>
      <c r="F1359" s="248" t="s">
        <v>1878</v>
      </c>
      <c r="G1359" s="246"/>
      <c r="H1359" s="247" t="s">
        <v>19</v>
      </c>
      <c r="I1359" s="249"/>
      <c r="J1359" s="246"/>
      <c r="K1359" s="246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191</v>
      </c>
      <c r="AU1359" s="254" t="s">
        <v>82</v>
      </c>
      <c r="AV1359" s="14" t="s">
        <v>80</v>
      </c>
      <c r="AW1359" s="14" t="s">
        <v>33</v>
      </c>
      <c r="AX1359" s="14" t="s">
        <v>72</v>
      </c>
      <c r="AY1359" s="254" t="s">
        <v>180</v>
      </c>
    </row>
    <row r="1360" s="13" customFormat="1">
      <c r="A1360" s="13"/>
      <c r="B1360" s="233"/>
      <c r="C1360" s="234"/>
      <c r="D1360" s="235" t="s">
        <v>191</v>
      </c>
      <c r="E1360" s="236" t="s">
        <v>19</v>
      </c>
      <c r="F1360" s="237" t="s">
        <v>1879</v>
      </c>
      <c r="G1360" s="234"/>
      <c r="H1360" s="238">
        <v>16.553000000000001</v>
      </c>
      <c r="I1360" s="239"/>
      <c r="J1360" s="234"/>
      <c r="K1360" s="234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191</v>
      </c>
      <c r="AU1360" s="244" t="s">
        <v>82</v>
      </c>
      <c r="AV1360" s="13" t="s">
        <v>82</v>
      </c>
      <c r="AW1360" s="13" t="s">
        <v>33</v>
      </c>
      <c r="AX1360" s="13" t="s">
        <v>72</v>
      </c>
      <c r="AY1360" s="244" t="s">
        <v>180</v>
      </c>
    </row>
    <row r="1361" s="13" customFormat="1">
      <c r="A1361" s="13"/>
      <c r="B1361" s="233"/>
      <c r="C1361" s="234"/>
      <c r="D1361" s="235" t="s">
        <v>191</v>
      </c>
      <c r="E1361" s="236" t="s">
        <v>19</v>
      </c>
      <c r="F1361" s="237" t="s">
        <v>1880</v>
      </c>
      <c r="G1361" s="234"/>
      <c r="H1361" s="238">
        <v>1.163</v>
      </c>
      <c r="I1361" s="239"/>
      <c r="J1361" s="234"/>
      <c r="K1361" s="234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191</v>
      </c>
      <c r="AU1361" s="244" t="s">
        <v>82</v>
      </c>
      <c r="AV1361" s="13" t="s">
        <v>82</v>
      </c>
      <c r="AW1361" s="13" t="s">
        <v>33</v>
      </c>
      <c r="AX1361" s="13" t="s">
        <v>72</v>
      </c>
      <c r="AY1361" s="244" t="s">
        <v>180</v>
      </c>
    </row>
    <row r="1362" s="13" customFormat="1">
      <c r="A1362" s="13"/>
      <c r="B1362" s="233"/>
      <c r="C1362" s="234"/>
      <c r="D1362" s="235" t="s">
        <v>191</v>
      </c>
      <c r="E1362" s="236" t="s">
        <v>19</v>
      </c>
      <c r="F1362" s="237" t="s">
        <v>1881</v>
      </c>
      <c r="G1362" s="234"/>
      <c r="H1362" s="238">
        <v>8.6029999999999998</v>
      </c>
      <c r="I1362" s="239"/>
      <c r="J1362" s="234"/>
      <c r="K1362" s="234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191</v>
      </c>
      <c r="AU1362" s="244" t="s">
        <v>82</v>
      </c>
      <c r="AV1362" s="13" t="s">
        <v>82</v>
      </c>
      <c r="AW1362" s="13" t="s">
        <v>33</v>
      </c>
      <c r="AX1362" s="13" t="s">
        <v>72</v>
      </c>
      <c r="AY1362" s="244" t="s">
        <v>180</v>
      </c>
    </row>
    <row r="1363" s="13" customFormat="1">
      <c r="A1363" s="13"/>
      <c r="B1363" s="233"/>
      <c r="C1363" s="234"/>
      <c r="D1363" s="235" t="s">
        <v>191</v>
      </c>
      <c r="E1363" s="236" t="s">
        <v>19</v>
      </c>
      <c r="F1363" s="237" t="s">
        <v>1882</v>
      </c>
      <c r="G1363" s="234"/>
      <c r="H1363" s="238">
        <v>5.5300000000000002</v>
      </c>
      <c r="I1363" s="239"/>
      <c r="J1363" s="234"/>
      <c r="K1363" s="234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191</v>
      </c>
      <c r="AU1363" s="244" t="s">
        <v>82</v>
      </c>
      <c r="AV1363" s="13" t="s">
        <v>82</v>
      </c>
      <c r="AW1363" s="13" t="s">
        <v>33</v>
      </c>
      <c r="AX1363" s="13" t="s">
        <v>72</v>
      </c>
      <c r="AY1363" s="244" t="s">
        <v>180</v>
      </c>
    </row>
    <row r="1364" s="13" customFormat="1">
      <c r="A1364" s="13"/>
      <c r="B1364" s="233"/>
      <c r="C1364" s="234"/>
      <c r="D1364" s="235" t="s">
        <v>191</v>
      </c>
      <c r="E1364" s="236" t="s">
        <v>19</v>
      </c>
      <c r="F1364" s="237" t="s">
        <v>1883</v>
      </c>
      <c r="G1364" s="234"/>
      <c r="H1364" s="238">
        <v>0.95599999999999996</v>
      </c>
      <c r="I1364" s="239"/>
      <c r="J1364" s="234"/>
      <c r="K1364" s="234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191</v>
      </c>
      <c r="AU1364" s="244" t="s">
        <v>82</v>
      </c>
      <c r="AV1364" s="13" t="s">
        <v>82</v>
      </c>
      <c r="AW1364" s="13" t="s">
        <v>33</v>
      </c>
      <c r="AX1364" s="13" t="s">
        <v>72</v>
      </c>
      <c r="AY1364" s="244" t="s">
        <v>180</v>
      </c>
    </row>
    <row r="1365" s="13" customFormat="1">
      <c r="A1365" s="13"/>
      <c r="B1365" s="233"/>
      <c r="C1365" s="234"/>
      <c r="D1365" s="235" t="s">
        <v>191</v>
      </c>
      <c r="E1365" s="236" t="s">
        <v>19</v>
      </c>
      <c r="F1365" s="237" t="s">
        <v>1884</v>
      </c>
      <c r="G1365" s="234"/>
      <c r="H1365" s="238">
        <v>6.8360000000000003</v>
      </c>
      <c r="I1365" s="239"/>
      <c r="J1365" s="234"/>
      <c r="K1365" s="234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191</v>
      </c>
      <c r="AU1365" s="244" t="s">
        <v>82</v>
      </c>
      <c r="AV1365" s="13" t="s">
        <v>82</v>
      </c>
      <c r="AW1365" s="13" t="s">
        <v>33</v>
      </c>
      <c r="AX1365" s="13" t="s">
        <v>72</v>
      </c>
      <c r="AY1365" s="244" t="s">
        <v>180</v>
      </c>
    </row>
    <row r="1366" s="14" customFormat="1">
      <c r="A1366" s="14"/>
      <c r="B1366" s="245"/>
      <c r="C1366" s="246"/>
      <c r="D1366" s="235" t="s">
        <v>191</v>
      </c>
      <c r="E1366" s="247" t="s">
        <v>19</v>
      </c>
      <c r="F1366" s="248" t="s">
        <v>900</v>
      </c>
      <c r="G1366" s="246"/>
      <c r="H1366" s="247" t="s">
        <v>19</v>
      </c>
      <c r="I1366" s="249"/>
      <c r="J1366" s="246"/>
      <c r="K1366" s="246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191</v>
      </c>
      <c r="AU1366" s="254" t="s">
        <v>82</v>
      </c>
      <c r="AV1366" s="14" t="s">
        <v>80</v>
      </c>
      <c r="AW1366" s="14" t="s">
        <v>33</v>
      </c>
      <c r="AX1366" s="14" t="s">
        <v>72</v>
      </c>
      <c r="AY1366" s="254" t="s">
        <v>180</v>
      </c>
    </row>
    <row r="1367" s="13" customFormat="1">
      <c r="A1367" s="13"/>
      <c r="B1367" s="233"/>
      <c r="C1367" s="234"/>
      <c r="D1367" s="235" t="s">
        <v>191</v>
      </c>
      <c r="E1367" s="236" t="s">
        <v>19</v>
      </c>
      <c r="F1367" s="237" t="s">
        <v>1885</v>
      </c>
      <c r="G1367" s="234"/>
      <c r="H1367" s="238">
        <v>1.6659999999999999</v>
      </c>
      <c r="I1367" s="239"/>
      <c r="J1367" s="234"/>
      <c r="K1367" s="234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191</v>
      </c>
      <c r="AU1367" s="244" t="s">
        <v>82</v>
      </c>
      <c r="AV1367" s="13" t="s">
        <v>82</v>
      </c>
      <c r="AW1367" s="13" t="s">
        <v>33</v>
      </c>
      <c r="AX1367" s="13" t="s">
        <v>72</v>
      </c>
      <c r="AY1367" s="244" t="s">
        <v>180</v>
      </c>
    </row>
    <row r="1368" s="13" customFormat="1">
      <c r="A1368" s="13"/>
      <c r="B1368" s="233"/>
      <c r="C1368" s="234"/>
      <c r="D1368" s="235" t="s">
        <v>191</v>
      </c>
      <c r="E1368" s="236" t="s">
        <v>19</v>
      </c>
      <c r="F1368" s="237" t="s">
        <v>1886</v>
      </c>
      <c r="G1368" s="234"/>
      <c r="H1368" s="238">
        <v>2.4129999999999998</v>
      </c>
      <c r="I1368" s="239"/>
      <c r="J1368" s="234"/>
      <c r="K1368" s="234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191</v>
      </c>
      <c r="AU1368" s="244" t="s">
        <v>82</v>
      </c>
      <c r="AV1368" s="13" t="s">
        <v>82</v>
      </c>
      <c r="AW1368" s="13" t="s">
        <v>33</v>
      </c>
      <c r="AX1368" s="13" t="s">
        <v>72</v>
      </c>
      <c r="AY1368" s="244" t="s">
        <v>180</v>
      </c>
    </row>
    <row r="1369" s="13" customFormat="1">
      <c r="A1369" s="13"/>
      <c r="B1369" s="233"/>
      <c r="C1369" s="234"/>
      <c r="D1369" s="235" t="s">
        <v>191</v>
      </c>
      <c r="E1369" s="236" t="s">
        <v>19</v>
      </c>
      <c r="F1369" s="237" t="s">
        <v>1887</v>
      </c>
      <c r="G1369" s="234"/>
      <c r="H1369" s="238">
        <v>1.6000000000000001</v>
      </c>
      <c r="I1369" s="239"/>
      <c r="J1369" s="234"/>
      <c r="K1369" s="234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191</v>
      </c>
      <c r="AU1369" s="244" t="s">
        <v>82</v>
      </c>
      <c r="AV1369" s="13" t="s">
        <v>82</v>
      </c>
      <c r="AW1369" s="13" t="s">
        <v>33</v>
      </c>
      <c r="AX1369" s="13" t="s">
        <v>72</v>
      </c>
      <c r="AY1369" s="244" t="s">
        <v>180</v>
      </c>
    </row>
    <row r="1370" s="13" customFormat="1">
      <c r="A1370" s="13"/>
      <c r="B1370" s="233"/>
      <c r="C1370" s="234"/>
      <c r="D1370" s="235" t="s">
        <v>191</v>
      </c>
      <c r="E1370" s="236" t="s">
        <v>19</v>
      </c>
      <c r="F1370" s="237" t="s">
        <v>1888</v>
      </c>
      <c r="G1370" s="234"/>
      <c r="H1370" s="238">
        <v>0.88</v>
      </c>
      <c r="I1370" s="239"/>
      <c r="J1370" s="234"/>
      <c r="K1370" s="234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191</v>
      </c>
      <c r="AU1370" s="244" t="s">
        <v>82</v>
      </c>
      <c r="AV1370" s="13" t="s">
        <v>82</v>
      </c>
      <c r="AW1370" s="13" t="s">
        <v>33</v>
      </c>
      <c r="AX1370" s="13" t="s">
        <v>72</v>
      </c>
      <c r="AY1370" s="244" t="s">
        <v>180</v>
      </c>
    </row>
    <row r="1371" s="14" customFormat="1">
      <c r="A1371" s="14"/>
      <c r="B1371" s="245"/>
      <c r="C1371" s="246"/>
      <c r="D1371" s="235" t="s">
        <v>191</v>
      </c>
      <c r="E1371" s="247" t="s">
        <v>19</v>
      </c>
      <c r="F1371" s="248" t="s">
        <v>930</v>
      </c>
      <c r="G1371" s="246"/>
      <c r="H1371" s="247" t="s">
        <v>19</v>
      </c>
      <c r="I1371" s="249"/>
      <c r="J1371" s="246"/>
      <c r="K1371" s="246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191</v>
      </c>
      <c r="AU1371" s="254" t="s">
        <v>82</v>
      </c>
      <c r="AV1371" s="14" t="s">
        <v>80</v>
      </c>
      <c r="AW1371" s="14" t="s">
        <v>33</v>
      </c>
      <c r="AX1371" s="14" t="s">
        <v>72</v>
      </c>
      <c r="AY1371" s="254" t="s">
        <v>180</v>
      </c>
    </row>
    <row r="1372" s="13" customFormat="1">
      <c r="A1372" s="13"/>
      <c r="B1372" s="233"/>
      <c r="C1372" s="234"/>
      <c r="D1372" s="235" t="s">
        <v>191</v>
      </c>
      <c r="E1372" s="236" t="s">
        <v>19</v>
      </c>
      <c r="F1372" s="237" t="s">
        <v>1889</v>
      </c>
      <c r="G1372" s="234"/>
      <c r="H1372" s="238">
        <v>-0.57599999999999996</v>
      </c>
      <c r="I1372" s="239"/>
      <c r="J1372" s="234"/>
      <c r="K1372" s="234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191</v>
      </c>
      <c r="AU1372" s="244" t="s">
        <v>82</v>
      </c>
      <c r="AV1372" s="13" t="s">
        <v>82</v>
      </c>
      <c r="AW1372" s="13" t="s">
        <v>33</v>
      </c>
      <c r="AX1372" s="13" t="s">
        <v>72</v>
      </c>
      <c r="AY1372" s="244" t="s">
        <v>180</v>
      </c>
    </row>
    <row r="1373" s="14" customFormat="1">
      <c r="A1373" s="14"/>
      <c r="B1373" s="245"/>
      <c r="C1373" s="246"/>
      <c r="D1373" s="235" t="s">
        <v>191</v>
      </c>
      <c r="E1373" s="247" t="s">
        <v>19</v>
      </c>
      <c r="F1373" s="248" t="s">
        <v>1890</v>
      </c>
      <c r="G1373" s="246"/>
      <c r="H1373" s="247" t="s">
        <v>19</v>
      </c>
      <c r="I1373" s="249"/>
      <c r="J1373" s="246"/>
      <c r="K1373" s="246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191</v>
      </c>
      <c r="AU1373" s="254" t="s">
        <v>82</v>
      </c>
      <c r="AV1373" s="14" t="s">
        <v>80</v>
      </c>
      <c r="AW1373" s="14" t="s">
        <v>33</v>
      </c>
      <c r="AX1373" s="14" t="s">
        <v>72</v>
      </c>
      <c r="AY1373" s="254" t="s">
        <v>180</v>
      </c>
    </row>
    <row r="1374" s="13" customFormat="1">
      <c r="A1374" s="13"/>
      <c r="B1374" s="233"/>
      <c r="C1374" s="234"/>
      <c r="D1374" s="235" t="s">
        <v>191</v>
      </c>
      <c r="E1374" s="236" t="s">
        <v>19</v>
      </c>
      <c r="F1374" s="237" t="s">
        <v>1891</v>
      </c>
      <c r="G1374" s="234"/>
      <c r="H1374" s="238">
        <v>-0.82299999999999995</v>
      </c>
      <c r="I1374" s="239"/>
      <c r="J1374" s="234"/>
      <c r="K1374" s="234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191</v>
      </c>
      <c r="AU1374" s="244" t="s">
        <v>82</v>
      </c>
      <c r="AV1374" s="13" t="s">
        <v>82</v>
      </c>
      <c r="AW1374" s="13" t="s">
        <v>33</v>
      </c>
      <c r="AX1374" s="13" t="s">
        <v>72</v>
      </c>
      <c r="AY1374" s="244" t="s">
        <v>180</v>
      </c>
    </row>
    <row r="1375" s="14" customFormat="1">
      <c r="A1375" s="14"/>
      <c r="B1375" s="245"/>
      <c r="C1375" s="246"/>
      <c r="D1375" s="235" t="s">
        <v>191</v>
      </c>
      <c r="E1375" s="247" t="s">
        <v>19</v>
      </c>
      <c r="F1375" s="248" t="s">
        <v>1892</v>
      </c>
      <c r="G1375" s="246"/>
      <c r="H1375" s="247" t="s">
        <v>19</v>
      </c>
      <c r="I1375" s="249"/>
      <c r="J1375" s="246"/>
      <c r="K1375" s="246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191</v>
      </c>
      <c r="AU1375" s="254" t="s">
        <v>82</v>
      </c>
      <c r="AV1375" s="14" t="s">
        <v>80</v>
      </c>
      <c r="AW1375" s="14" t="s">
        <v>33</v>
      </c>
      <c r="AX1375" s="14" t="s">
        <v>72</v>
      </c>
      <c r="AY1375" s="254" t="s">
        <v>180</v>
      </c>
    </row>
    <row r="1376" s="13" customFormat="1">
      <c r="A1376" s="13"/>
      <c r="B1376" s="233"/>
      <c r="C1376" s="234"/>
      <c r="D1376" s="235" t="s">
        <v>191</v>
      </c>
      <c r="E1376" s="236" t="s">
        <v>19</v>
      </c>
      <c r="F1376" s="237" t="s">
        <v>1893</v>
      </c>
      <c r="G1376" s="234"/>
      <c r="H1376" s="238">
        <v>-0.252</v>
      </c>
      <c r="I1376" s="239"/>
      <c r="J1376" s="234"/>
      <c r="K1376" s="234"/>
      <c r="L1376" s="240"/>
      <c r="M1376" s="241"/>
      <c r="N1376" s="242"/>
      <c r="O1376" s="242"/>
      <c r="P1376" s="242"/>
      <c r="Q1376" s="242"/>
      <c r="R1376" s="242"/>
      <c r="S1376" s="242"/>
      <c r="T1376" s="24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4" t="s">
        <v>191</v>
      </c>
      <c r="AU1376" s="244" t="s">
        <v>82</v>
      </c>
      <c r="AV1376" s="13" t="s">
        <v>82</v>
      </c>
      <c r="AW1376" s="13" t="s">
        <v>33</v>
      </c>
      <c r="AX1376" s="13" t="s">
        <v>72</v>
      </c>
      <c r="AY1376" s="244" t="s">
        <v>180</v>
      </c>
    </row>
    <row r="1377" s="14" customFormat="1">
      <c r="A1377" s="14"/>
      <c r="B1377" s="245"/>
      <c r="C1377" s="246"/>
      <c r="D1377" s="235" t="s">
        <v>191</v>
      </c>
      <c r="E1377" s="247" t="s">
        <v>19</v>
      </c>
      <c r="F1377" s="248" t="s">
        <v>1894</v>
      </c>
      <c r="G1377" s="246"/>
      <c r="H1377" s="247" t="s">
        <v>19</v>
      </c>
      <c r="I1377" s="249"/>
      <c r="J1377" s="246"/>
      <c r="K1377" s="246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191</v>
      </c>
      <c r="AU1377" s="254" t="s">
        <v>82</v>
      </c>
      <c r="AV1377" s="14" t="s">
        <v>80</v>
      </c>
      <c r="AW1377" s="14" t="s">
        <v>33</v>
      </c>
      <c r="AX1377" s="14" t="s">
        <v>72</v>
      </c>
      <c r="AY1377" s="254" t="s">
        <v>180</v>
      </c>
    </row>
    <row r="1378" s="13" customFormat="1">
      <c r="A1378" s="13"/>
      <c r="B1378" s="233"/>
      <c r="C1378" s="234"/>
      <c r="D1378" s="235" t="s">
        <v>191</v>
      </c>
      <c r="E1378" s="236" t="s">
        <v>19</v>
      </c>
      <c r="F1378" s="237" t="s">
        <v>1895</v>
      </c>
      <c r="G1378" s="234"/>
      <c r="H1378" s="238">
        <v>0.93100000000000005</v>
      </c>
      <c r="I1378" s="239"/>
      <c r="J1378" s="234"/>
      <c r="K1378" s="234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191</v>
      </c>
      <c r="AU1378" s="244" t="s">
        <v>82</v>
      </c>
      <c r="AV1378" s="13" t="s">
        <v>82</v>
      </c>
      <c r="AW1378" s="13" t="s">
        <v>33</v>
      </c>
      <c r="AX1378" s="13" t="s">
        <v>72</v>
      </c>
      <c r="AY1378" s="244" t="s">
        <v>180</v>
      </c>
    </row>
    <row r="1379" s="13" customFormat="1">
      <c r="A1379" s="13"/>
      <c r="B1379" s="233"/>
      <c r="C1379" s="234"/>
      <c r="D1379" s="235" t="s">
        <v>191</v>
      </c>
      <c r="E1379" s="236" t="s">
        <v>19</v>
      </c>
      <c r="F1379" s="237" t="s">
        <v>1896</v>
      </c>
      <c r="G1379" s="234"/>
      <c r="H1379" s="238">
        <v>0.33000000000000002</v>
      </c>
      <c r="I1379" s="239"/>
      <c r="J1379" s="234"/>
      <c r="K1379" s="234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191</v>
      </c>
      <c r="AU1379" s="244" t="s">
        <v>82</v>
      </c>
      <c r="AV1379" s="13" t="s">
        <v>82</v>
      </c>
      <c r="AW1379" s="13" t="s">
        <v>33</v>
      </c>
      <c r="AX1379" s="13" t="s">
        <v>72</v>
      </c>
      <c r="AY1379" s="244" t="s">
        <v>180</v>
      </c>
    </row>
    <row r="1380" s="16" customFormat="1">
      <c r="A1380" s="16"/>
      <c r="B1380" s="266"/>
      <c r="C1380" s="267"/>
      <c r="D1380" s="235" t="s">
        <v>191</v>
      </c>
      <c r="E1380" s="268" t="s">
        <v>19</v>
      </c>
      <c r="F1380" s="269" t="s">
        <v>436</v>
      </c>
      <c r="G1380" s="267"/>
      <c r="H1380" s="270">
        <v>45.810000000000002</v>
      </c>
      <c r="I1380" s="271"/>
      <c r="J1380" s="267"/>
      <c r="K1380" s="267"/>
      <c r="L1380" s="272"/>
      <c r="M1380" s="273"/>
      <c r="N1380" s="274"/>
      <c r="O1380" s="274"/>
      <c r="P1380" s="274"/>
      <c r="Q1380" s="274"/>
      <c r="R1380" s="274"/>
      <c r="S1380" s="274"/>
      <c r="T1380" s="275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T1380" s="276" t="s">
        <v>191</v>
      </c>
      <c r="AU1380" s="276" t="s">
        <v>82</v>
      </c>
      <c r="AV1380" s="16" t="s">
        <v>100</v>
      </c>
      <c r="AW1380" s="16" t="s">
        <v>33</v>
      </c>
      <c r="AX1380" s="16" t="s">
        <v>72</v>
      </c>
      <c r="AY1380" s="276" t="s">
        <v>180</v>
      </c>
    </row>
    <row r="1381" s="14" customFormat="1">
      <c r="A1381" s="14"/>
      <c r="B1381" s="245"/>
      <c r="C1381" s="246"/>
      <c r="D1381" s="235" t="s">
        <v>191</v>
      </c>
      <c r="E1381" s="247" t="s">
        <v>19</v>
      </c>
      <c r="F1381" s="248" t="s">
        <v>1367</v>
      </c>
      <c r="G1381" s="246"/>
      <c r="H1381" s="247" t="s">
        <v>19</v>
      </c>
      <c r="I1381" s="249"/>
      <c r="J1381" s="246"/>
      <c r="K1381" s="246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191</v>
      </c>
      <c r="AU1381" s="254" t="s">
        <v>82</v>
      </c>
      <c r="AV1381" s="14" t="s">
        <v>80</v>
      </c>
      <c r="AW1381" s="14" t="s">
        <v>33</v>
      </c>
      <c r="AX1381" s="14" t="s">
        <v>72</v>
      </c>
      <c r="AY1381" s="254" t="s">
        <v>180</v>
      </c>
    </row>
    <row r="1382" s="13" customFormat="1">
      <c r="A1382" s="13"/>
      <c r="B1382" s="233"/>
      <c r="C1382" s="234"/>
      <c r="D1382" s="235" t="s">
        <v>191</v>
      </c>
      <c r="E1382" s="236" t="s">
        <v>19</v>
      </c>
      <c r="F1382" s="237" t="s">
        <v>1897</v>
      </c>
      <c r="G1382" s="234"/>
      <c r="H1382" s="238">
        <v>0.88</v>
      </c>
      <c r="I1382" s="239"/>
      <c r="J1382" s="234"/>
      <c r="K1382" s="234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191</v>
      </c>
      <c r="AU1382" s="244" t="s">
        <v>82</v>
      </c>
      <c r="AV1382" s="13" t="s">
        <v>82</v>
      </c>
      <c r="AW1382" s="13" t="s">
        <v>33</v>
      </c>
      <c r="AX1382" s="13" t="s">
        <v>72</v>
      </c>
      <c r="AY1382" s="244" t="s">
        <v>180</v>
      </c>
    </row>
    <row r="1383" s="16" customFormat="1">
      <c r="A1383" s="16"/>
      <c r="B1383" s="266"/>
      <c r="C1383" s="267"/>
      <c r="D1383" s="235" t="s">
        <v>191</v>
      </c>
      <c r="E1383" s="268" t="s">
        <v>19</v>
      </c>
      <c r="F1383" s="269" t="s">
        <v>436</v>
      </c>
      <c r="G1383" s="267"/>
      <c r="H1383" s="270">
        <v>0.88</v>
      </c>
      <c r="I1383" s="271"/>
      <c r="J1383" s="267"/>
      <c r="K1383" s="267"/>
      <c r="L1383" s="272"/>
      <c r="M1383" s="273"/>
      <c r="N1383" s="274"/>
      <c r="O1383" s="274"/>
      <c r="P1383" s="274"/>
      <c r="Q1383" s="274"/>
      <c r="R1383" s="274"/>
      <c r="S1383" s="274"/>
      <c r="T1383" s="275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T1383" s="276" t="s">
        <v>191</v>
      </c>
      <c r="AU1383" s="276" t="s">
        <v>82</v>
      </c>
      <c r="AV1383" s="16" t="s">
        <v>100</v>
      </c>
      <c r="AW1383" s="16" t="s">
        <v>33</v>
      </c>
      <c r="AX1383" s="16" t="s">
        <v>72</v>
      </c>
      <c r="AY1383" s="276" t="s">
        <v>180</v>
      </c>
    </row>
    <row r="1384" s="14" customFormat="1">
      <c r="A1384" s="14"/>
      <c r="B1384" s="245"/>
      <c r="C1384" s="246"/>
      <c r="D1384" s="235" t="s">
        <v>191</v>
      </c>
      <c r="E1384" s="247" t="s">
        <v>19</v>
      </c>
      <c r="F1384" s="248" t="s">
        <v>1898</v>
      </c>
      <c r="G1384" s="246"/>
      <c r="H1384" s="247" t="s">
        <v>19</v>
      </c>
      <c r="I1384" s="249"/>
      <c r="J1384" s="246"/>
      <c r="K1384" s="246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191</v>
      </c>
      <c r="AU1384" s="254" t="s">
        <v>82</v>
      </c>
      <c r="AV1384" s="14" t="s">
        <v>80</v>
      </c>
      <c r="AW1384" s="14" t="s">
        <v>33</v>
      </c>
      <c r="AX1384" s="14" t="s">
        <v>72</v>
      </c>
      <c r="AY1384" s="254" t="s">
        <v>180</v>
      </c>
    </row>
    <row r="1385" s="13" customFormat="1">
      <c r="A1385" s="13"/>
      <c r="B1385" s="233"/>
      <c r="C1385" s="234"/>
      <c r="D1385" s="235" t="s">
        <v>191</v>
      </c>
      <c r="E1385" s="236" t="s">
        <v>19</v>
      </c>
      <c r="F1385" s="237" t="s">
        <v>1899</v>
      </c>
      <c r="G1385" s="234"/>
      <c r="H1385" s="238">
        <v>14.779999999999999</v>
      </c>
      <c r="I1385" s="239"/>
      <c r="J1385" s="234"/>
      <c r="K1385" s="234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191</v>
      </c>
      <c r="AU1385" s="244" t="s">
        <v>82</v>
      </c>
      <c r="AV1385" s="13" t="s">
        <v>82</v>
      </c>
      <c r="AW1385" s="13" t="s">
        <v>33</v>
      </c>
      <c r="AX1385" s="13" t="s">
        <v>72</v>
      </c>
      <c r="AY1385" s="244" t="s">
        <v>180</v>
      </c>
    </row>
    <row r="1386" s="13" customFormat="1">
      <c r="A1386" s="13"/>
      <c r="B1386" s="233"/>
      <c r="C1386" s="234"/>
      <c r="D1386" s="235" t="s">
        <v>191</v>
      </c>
      <c r="E1386" s="236" t="s">
        <v>19</v>
      </c>
      <c r="F1386" s="237" t="s">
        <v>1900</v>
      </c>
      <c r="G1386" s="234"/>
      <c r="H1386" s="238">
        <v>3.9740000000000002</v>
      </c>
      <c r="I1386" s="239"/>
      <c r="J1386" s="234"/>
      <c r="K1386" s="234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191</v>
      </c>
      <c r="AU1386" s="244" t="s">
        <v>82</v>
      </c>
      <c r="AV1386" s="13" t="s">
        <v>82</v>
      </c>
      <c r="AW1386" s="13" t="s">
        <v>33</v>
      </c>
      <c r="AX1386" s="13" t="s">
        <v>72</v>
      </c>
      <c r="AY1386" s="244" t="s">
        <v>180</v>
      </c>
    </row>
    <row r="1387" s="13" customFormat="1">
      <c r="A1387" s="13"/>
      <c r="B1387" s="233"/>
      <c r="C1387" s="234"/>
      <c r="D1387" s="235" t="s">
        <v>191</v>
      </c>
      <c r="E1387" s="236" t="s">
        <v>19</v>
      </c>
      <c r="F1387" s="237" t="s">
        <v>1901</v>
      </c>
      <c r="G1387" s="234"/>
      <c r="H1387" s="238">
        <v>5.3099999999999996</v>
      </c>
      <c r="I1387" s="239"/>
      <c r="J1387" s="234"/>
      <c r="K1387" s="234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191</v>
      </c>
      <c r="AU1387" s="244" t="s">
        <v>82</v>
      </c>
      <c r="AV1387" s="13" t="s">
        <v>82</v>
      </c>
      <c r="AW1387" s="13" t="s">
        <v>33</v>
      </c>
      <c r="AX1387" s="13" t="s">
        <v>72</v>
      </c>
      <c r="AY1387" s="244" t="s">
        <v>180</v>
      </c>
    </row>
    <row r="1388" s="13" customFormat="1">
      <c r="A1388" s="13"/>
      <c r="B1388" s="233"/>
      <c r="C1388" s="234"/>
      <c r="D1388" s="235" t="s">
        <v>191</v>
      </c>
      <c r="E1388" s="236" t="s">
        <v>19</v>
      </c>
      <c r="F1388" s="237" t="s">
        <v>1902</v>
      </c>
      <c r="G1388" s="234"/>
      <c r="H1388" s="238">
        <v>0.63900000000000001</v>
      </c>
      <c r="I1388" s="239"/>
      <c r="J1388" s="234"/>
      <c r="K1388" s="234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191</v>
      </c>
      <c r="AU1388" s="244" t="s">
        <v>82</v>
      </c>
      <c r="AV1388" s="13" t="s">
        <v>82</v>
      </c>
      <c r="AW1388" s="13" t="s">
        <v>33</v>
      </c>
      <c r="AX1388" s="13" t="s">
        <v>72</v>
      </c>
      <c r="AY1388" s="244" t="s">
        <v>180</v>
      </c>
    </row>
    <row r="1389" s="13" customFormat="1">
      <c r="A1389" s="13"/>
      <c r="B1389" s="233"/>
      <c r="C1389" s="234"/>
      <c r="D1389" s="235" t="s">
        <v>191</v>
      </c>
      <c r="E1389" s="236" t="s">
        <v>19</v>
      </c>
      <c r="F1389" s="237" t="s">
        <v>1903</v>
      </c>
      <c r="G1389" s="234"/>
      <c r="H1389" s="238">
        <v>7.4690000000000003</v>
      </c>
      <c r="I1389" s="239"/>
      <c r="J1389" s="234"/>
      <c r="K1389" s="234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191</v>
      </c>
      <c r="AU1389" s="244" t="s">
        <v>82</v>
      </c>
      <c r="AV1389" s="13" t="s">
        <v>82</v>
      </c>
      <c r="AW1389" s="13" t="s">
        <v>33</v>
      </c>
      <c r="AX1389" s="13" t="s">
        <v>72</v>
      </c>
      <c r="AY1389" s="244" t="s">
        <v>180</v>
      </c>
    </row>
    <row r="1390" s="13" customFormat="1">
      <c r="A1390" s="13"/>
      <c r="B1390" s="233"/>
      <c r="C1390" s="234"/>
      <c r="D1390" s="235" t="s">
        <v>191</v>
      </c>
      <c r="E1390" s="236" t="s">
        <v>19</v>
      </c>
      <c r="F1390" s="237" t="s">
        <v>1904</v>
      </c>
      <c r="G1390" s="234"/>
      <c r="H1390" s="238">
        <v>3.9529999999999998</v>
      </c>
      <c r="I1390" s="239"/>
      <c r="J1390" s="234"/>
      <c r="K1390" s="234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191</v>
      </c>
      <c r="AU1390" s="244" t="s">
        <v>82</v>
      </c>
      <c r="AV1390" s="13" t="s">
        <v>82</v>
      </c>
      <c r="AW1390" s="13" t="s">
        <v>33</v>
      </c>
      <c r="AX1390" s="13" t="s">
        <v>72</v>
      </c>
      <c r="AY1390" s="244" t="s">
        <v>180</v>
      </c>
    </row>
    <row r="1391" s="13" customFormat="1">
      <c r="A1391" s="13"/>
      <c r="B1391" s="233"/>
      <c r="C1391" s="234"/>
      <c r="D1391" s="235" t="s">
        <v>191</v>
      </c>
      <c r="E1391" s="236" t="s">
        <v>19</v>
      </c>
      <c r="F1391" s="237" t="s">
        <v>1905</v>
      </c>
      <c r="G1391" s="234"/>
      <c r="H1391" s="238">
        <v>3.1709999999999998</v>
      </c>
      <c r="I1391" s="239"/>
      <c r="J1391" s="234"/>
      <c r="K1391" s="234"/>
      <c r="L1391" s="240"/>
      <c r="M1391" s="241"/>
      <c r="N1391" s="242"/>
      <c r="O1391" s="242"/>
      <c r="P1391" s="242"/>
      <c r="Q1391" s="242"/>
      <c r="R1391" s="242"/>
      <c r="S1391" s="242"/>
      <c r="T1391" s="24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4" t="s">
        <v>191</v>
      </c>
      <c r="AU1391" s="244" t="s">
        <v>82</v>
      </c>
      <c r="AV1391" s="13" t="s">
        <v>82</v>
      </c>
      <c r="AW1391" s="13" t="s">
        <v>33</v>
      </c>
      <c r="AX1391" s="13" t="s">
        <v>72</v>
      </c>
      <c r="AY1391" s="244" t="s">
        <v>180</v>
      </c>
    </row>
    <row r="1392" s="14" customFormat="1">
      <c r="A1392" s="14"/>
      <c r="B1392" s="245"/>
      <c r="C1392" s="246"/>
      <c r="D1392" s="235" t="s">
        <v>191</v>
      </c>
      <c r="E1392" s="247" t="s">
        <v>19</v>
      </c>
      <c r="F1392" s="248" t="s">
        <v>1906</v>
      </c>
      <c r="G1392" s="246"/>
      <c r="H1392" s="247" t="s">
        <v>19</v>
      </c>
      <c r="I1392" s="249"/>
      <c r="J1392" s="246"/>
      <c r="K1392" s="246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4" t="s">
        <v>191</v>
      </c>
      <c r="AU1392" s="254" t="s">
        <v>82</v>
      </c>
      <c r="AV1392" s="14" t="s">
        <v>80</v>
      </c>
      <c r="AW1392" s="14" t="s">
        <v>33</v>
      </c>
      <c r="AX1392" s="14" t="s">
        <v>72</v>
      </c>
      <c r="AY1392" s="254" t="s">
        <v>180</v>
      </c>
    </row>
    <row r="1393" s="13" customFormat="1">
      <c r="A1393" s="13"/>
      <c r="B1393" s="233"/>
      <c r="C1393" s="234"/>
      <c r="D1393" s="235" t="s">
        <v>191</v>
      </c>
      <c r="E1393" s="236" t="s">
        <v>19</v>
      </c>
      <c r="F1393" s="237" t="s">
        <v>1907</v>
      </c>
      <c r="G1393" s="234"/>
      <c r="H1393" s="238">
        <v>1.4630000000000001</v>
      </c>
      <c r="I1393" s="239"/>
      <c r="J1393" s="234"/>
      <c r="K1393" s="234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191</v>
      </c>
      <c r="AU1393" s="244" t="s">
        <v>82</v>
      </c>
      <c r="AV1393" s="13" t="s">
        <v>82</v>
      </c>
      <c r="AW1393" s="13" t="s">
        <v>33</v>
      </c>
      <c r="AX1393" s="13" t="s">
        <v>72</v>
      </c>
      <c r="AY1393" s="244" t="s">
        <v>180</v>
      </c>
    </row>
    <row r="1394" s="14" customFormat="1">
      <c r="A1394" s="14"/>
      <c r="B1394" s="245"/>
      <c r="C1394" s="246"/>
      <c r="D1394" s="235" t="s">
        <v>191</v>
      </c>
      <c r="E1394" s="247" t="s">
        <v>19</v>
      </c>
      <c r="F1394" s="248" t="s">
        <v>1908</v>
      </c>
      <c r="G1394" s="246"/>
      <c r="H1394" s="247" t="s">
        <v>19</v>
      </c>
      <c r="I1394" s="249"/>
      <c r="J1394" s="246"/>
      <c r="K1394" s="246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191</v>
      </c>
      <c r="AU1394" s="254" t="s">
        <v>82</v>
      </c>
      <c r="AV1394" s="14" t="s">
        <v>80</v>
      </c>
      <c r="AW1394" s="14" t="s">
        <v>33</v>
      </c>
      <c r="AX1394" s="14" t="s">
        <v>72</v>
      </c>
      <c r="AY1394" s="254" t="s">
        <v>180</v>
      </c>
    </row>
    <row r="1395" s="13" customFormat="1">
      <c r="A1395" s="13"/>
      <c r="B1395" s="233"/>
      <c r="C1395" s="234"/>
      <c r="D1395" s="235" t="s">
        <v>191</v>
      </c>
      <c r="E1395" s="236" t="s">
        <v>19</v>
      </c>
      <c r="F1395" s="237" t="s">
        <v>1909</v>
      </c>
      <c r="G1395" s="234"/>
      <c r="H1395" s="238">
        <v>-1.5529999999999999</v>
      </c>
      <c r="I1395" s="239"/>
      <c r="J1395" s="234"/>
      <c r="K1395" s="234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191</v>
      </c>
      <c r="AU1395" s="244" t="s">
        <v>82</v>
      </c>
      <c r="AV1395" s="13" t="s">
        <v>82</v>
      </c>
      <c r="AW1395" s="13" t="s">
        <v>33</v>
      </c>
      <c r="AX1395" s="13" t="s">
        <v>72</v>
      </c>
      <c r="AY1395" s="244" t="s">
        <v>180</v>
      </c>
    </row>
    <row r="1396" s="14" customFormat="1">
      <c r="A1396" s="14"/>
      <c r="B1396" s="245"/>
      <c r="C1396" s="246"/>
      <c r="D1396" s="235" t="s">
        <v>191</v>
      </c>
      <c r="E1396" s="247" t="s">
        <v>19</v>
      </c>
      <c r="F1396" s="248" t="s">
        <v>1910</v>
      </c>
      <c r="G1396" s="246"/>
      <c r="H1396" s="247" t="s">
        <v>19</v>
      </c>
      <c r="I1396" s="249"/>
      <c r="J1396" s="246"/>
      <c r="K1396" s="246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191</v>
      </c>
      <c r="AU1396" s="254" t="s">
        <v>82</v>
      </c>
      <c r="AV1396" s="14" t="s">
        <v>80</v>
      </c>
      <c r="AW1396" s="14" t="s">
        <v>33</v>
      </c>
      <c r="AX1396" s="14" t="s">
        <v>72</v>
      </c>
      <c r="AY1396" s="254" t="s">
        <v>180</v>
      </c>
    </row>
    <row r="1397" s="13" customFormat="1">
      <c r="A1397" s="13"/>
      <c r="B1397" s="233"/>
      <c r="C1397" s="234"/>
      <c r="D1397" s="235" t="s">
        <v>191</v>
      </c>
      <c r="E1397" s="236" t="s">
        <v>19</v>
      </c>
      <c r="F1397" s="237" t="s">
        <v>1911</v>
      </c>
      <c r="G1397" s="234"/>
      <c r="H1397" s="238">
        <v>-0.032000000000000001</v>
      </c>
      <c r="I1397" s="239"/>
      <c r="J1397" s="234"/>
      <c r="K1397" s="234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191</v>
      </c>
      <c r="AU1397" s="244" t="s">
        <v>82</v>
      </c>
      <c r="AV1397" s="13" t="s">
        <v>82</v>
      </c>
      <c r="AW1397" s="13" t="s">
        <v>33</v>
      </c>
      <c r="AX1397" s="13" t="s">
        <v>72</v>
      </c>
      <c r="AY1397" s="244" t="s">
        <v>180</v>
      </c>
    </row>
    <row r="1398" s="16" customFormat="1">
      <c r="A1398" s="16"/>
      <c r="B1398" s="266"/>
      <c r="C1398" s="267"/>
      <c r="D1398" s="235" t="s">
        <v>191</v>
      </c>
      <c r="E1398" s="268" t="s">
        <v>19</v>
      </c>
      <c r="F1398" s="269" t="s">
        <v>436</v>
      </c>
      <c r="G1398" s="267"/>
      <c r="H1398" s="270">
        <v>39.173999999999999</v>
      </c>
      <c r="I1398" s="271"/>
      <c r="J1398" s="267"/>
      <c r="K1398" s="267"/>
      <c r="L1398" s="272"/>
      <c r="M1398" s="273"/>
      <c r="N1398" s="274"/>
      <c r="O1398" s="274"/>
      <c r="P1398" s="274"/>
      <c r="Q1398" s="274"/>
      <c r="R1398" s="274"/>
      <c r="S1398" s="274"/>
      <c r="T1398" s="275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76" t="s">
        <v>191</v>
      </c>
      <c r="AU1398" s="276" t="s">
        <v>82</v>
      </c>
      <c r="AV1398" s="16" t="s">
        <v>100</v>
      </c>
      <c r="AW1398" s="16" t="s">
        <v>33</v>
      </c>
      <c r="AX1398" s="16" t="s">
        <v>72</v>
      </c>
      <c r="AY1398" s="276" t="s">
        <v>180</v>
      </c>
    </row>
    <row r="1399" s="14" customFormat="1">
      <c r="A1399" s="14"/>
      <c r="B1399" s="245"/>
      <c r="C1399" s="246"/>
      <c r="D1399" s="235" t="s">
        <v>191</v>
      </c>
      <c r="E1399" s="247" t="s">
        <v>19</v>
      </c>
      <c r="F1399" s="248" t="s">
        <v>1912</v>
      </c>
      <c r="G1399" s="246"/>
      <c r="H1399" s="247" t="s">
        <v>19</v>
      </c>
      <c r="I1399" s="249"/>
      <c r="J1399" s="246"/>
      <c r="K1399" s="246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191</v>
      </c>
      <c r="AU1399" s="254" t="s">
        <v>82</v>
      </c>
      <c r="AV1399" s="14" t="s">
        <v>80</v>
      </c>
      <c r="AW1399" s="14" t="s">
        <v>33</v>
      </c>
      <c r="AX1399" s="14" t="s">
        <v>72</v>
      </c>
      <c r="AY1399" s="254" t="s">
        <v>180</v>
      </c>
    </row>
    <row r="1400" s="13" customFormat="1">
      <c r="A1400" s="13"/>
      <c r="B1400" s="233"/>
      <c r="C1400" s="234"/>
      <c r="D1400" s="235" t="s">
        <v>191</v>
      </c>
      <c r="E1400" s="236" t="s">
        <v>19</v>
      </c>
      <c r="F1400" s="237" t="s">
        <v>1913</v>
      </c>
      <c r="G1400" s="234"/>
      <c r="H1400" s="238">
        <v>15.017</v>
      </c>
      <c r="I1400" s="239"/>
      <c r="J1400" s="234"/>
      <c r="K1400" s="234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191</v>
      </c>
      <c r="AU1400" s="244" t="s">
        <v>82</v>
      </c>
      <c r="AV1400" s="13" t="s">
        <v>82</v>
      </c>
      <c r="AW1400" s="13" t="s">
        <v>33</v>
      </c>
      <c r="AX1400" s="13" t="s">
        <v>72</v>
      </c>
      <c r="AY1400" s="244" t="s">
        <v>180</v>
      </c>
    </row>
    <row r="1401" s="13" customFormat="1">
      <c r="A1401" s="13"/>
      <c r="B1401" s="233"/>
      <c r="C1401" s="234"/>
      <c r="D1401" s="235" t="s">
        <v>191</v>
      </c>
      <c r="E1401" s="236" t="s">
        <v>19</v>
      </c>
      <c r="F1401" s="237" t="s">
        <v>1914</v>
      </c>
      <c r="G1401" s="234"/>
      <c r="H1401" s="238">
        <v>1.1479999999999999</v>
      </c>
      <c r="I1401" s="239"/>
      <c r="J1401" s="234"/>
      <c r="K1401" s="234"/>
      <c r="L1401" s="240"/>
      <c r="M1401" s="241"/>
      <c r="N1401" s="242"/>
      <c r="O1401" s="242"/>
      <c r="P1401" s="242"/>
      <c r="Q1401" s="242"/>
      <c r="R1401" s="242"/>
      <c r="S1401" s="242"/>
      <c r="T1401" s="24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4" t="s">
        <v>191</v>
      </c>
      <c r="AU1401" s="244" t="s">
        <v>82</v>
      </c>
      <c r="AV1401" s="13" t="s">
        <v>82</v>
      </c>
      <c r="AW1401" s="13" t="s">
        <v>33</v>
      </c>
      <c r="AX1401" s="13" t="s">
        <v>72</v>
      </c>
      <c r="AY1401" s="244" t="s">
        <v>180</v>
      </c>
    </row>
    <row r="1402" s="13" customFormat="1">
      <c r="A1402" s="13"/>
      <c r="B1402" s="233"/>
      <c r="C1402" s="234"/>
      <c r="D1402" s="235" t="s">
        <v>191</v>
      </c>
      <c r="E1402" s="236" t="s">
        <v>19</v>
      </c>
      <c r="F1402" s="237" t="s">
        <v>1915</v>
      </c>
      <c r="G1402" s="234"/>
      <c r="H1402" s="238">
        <v>7.6550000000000002</v>
      </c>
      <c r="I1402" s="239"/>
      <c r="J1402" s="234"/>
      <c r="K1402" s="234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191</v>
      </c>
      <c r="AU1402" s="244" t="s">
        <v>82</v>
      </c>
      <c r="AV1402" s="13" t="s">
        <v>82</v>
      </c>
      <c r="AW1402" s="13" t="s">
        <v>33</v>
      </c>
      <c r="AX1402" s="13" t="s">
        <v>72</v>
      </c>
      <c r="AY1402" s="244" t="s">
        <v>180</v>
      </c>
    </row>
    <row r="1403" s="13" customFormat="1">
      <c r="A1403" s="13"/>
      <c r="B1403" s="233"/>
      <c r="C1403" s="234"/>
      <c r="D1403" s="235" t="s">
        <v>191</v>
      </c>
      <c r="E1403" s="236" t="s">
        <v>19</v>
      </c>
      <c r="F1403" s="237" t="s">
        <v>1916</v>
      </c>
      <c r="G1403" s="234"/>
      <c r="H1403" s="238">
        <v>6.3959999999999999</v>
      </c>
      <c r="I1403" s="239"/>
      <c r="J1403" s="234"/>
      <c r="K1403" s="234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191</v>
      </c>
      <c r="AU1403" s="244" t="s">
        <v>82</v>
      </c>
      <c r="AV1403" s="13" t="s">
        <v>82</v>
      </c>
      <c r="AW1403" s="13" t="s">
        <v>33</v>
      </c>
      <c r="AX1403" s="13" t="s">
        <v>72</v>
      </c>
      <c r="AY1403" s="244" t="s">
        <v>180</v>
      </c>
    </row>
    <row r="1404" s="13" customFormat="1">
      <c r="A1404" s="13"/>
      <c r="B1404" s="233"/>
      <c r="C1404" s="234"/>
      <c r="D1404" s="235" t="s">
        <v>191</v>
      </c>
      <c r="E1404" s="236" t="s">
        <v>19</v>
      </c>
      <c r="F1404" s="237" t="s">
        <v>1917</v>
      </c>
      <c r="G1404" s="234"/>
      <c r="H1404" s="238">
        <v>0.79500000000000004</v>
      </c>
      <c r="I1404" s="239"/>
      <c r="J1404" s="234"/>
      <c r="K1404" s="234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191</v>
      </c>
      <c r="AU1404" s="244" t="s">
        <v>82</v>
      </c>
      <c r="AV1404" s="13" t="s">
        <v>82</v>
      </c>
      <c r="AW1404" s="13" t="s">
        <v>33</v>
      </c>
      <c r="AX1404" s="13" t="s">
        <v>72</v>
      </c>
      <c r="AY1404" s="244" t="s">
        <v>180</v>
      </c>
    </row>
    <row r="1405" s="13" customFormat="1">
      <c r="A1405" s="13"/>
      <c r="B1405" s="233"/>
      <c r="C1405" s="234"/>
      <c r="D1405" s="235" t="s">
        <v>191</v>
      </c>
      <c r="E1405" s="236" t="s">
        <v>19</v>
      </c>
      <c r="F1405" s="237" t="s">
        <v>1918</v>
      </c>
      <c r="G1405" s="234"/>
      <c r="H1405" s="238">
        <v>7.6680000000000001</v>
      </c>
      <c r="I1405" s="239"/>
      <c r="J1405" s="234"/>
      <c r="K1405" s="234"/>
      <c r="L1405" s="240"/>
      <c r="M1405" s="241"/>
      <c r="N1405" s="242"/>
      <c r="O1405" s="242"/>
      <c r="P1405" s="242"/>
      <c r="Q1405" s="242"/>
      <c r="R1405" s="242"/>
      <c r="S1405" s="242"/>
      <c r="T1405" s="24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4" t="s">
        <v>191</v>
      </c>
      <c r="AU1405" s="244" t="s">
        <v>82</v>
      </c>
      <c r="AV1405" s="13" t="s">
        <v>82</v>
      </c>
      <c r="AW1405" s="13" t="s">
        <v>33</v>
      </c>
      <c r="AX1405" s="13" t="s">
        <v>72</v>
      </c>
      <c r="AY1405" s="244" t="s">
        <v>180</v>
      </c>
    </row>
    <row r="1406" s="14" customFormat="1">
      <c r="A1406" s="14"/>
      <c r="B1406" s="245"/>
      <c r="C1406" s="246"/>
      <c r="D1406" s="235" t="s">
        <v>191</v>
      </c>
      <c r="E1406" s="247" t="s">
        <v>19</v>
      </c>
      <c r="F1406" s="248" t="s">
        <v>900</v>
      </c>
      <c r="G1406" s="246"/>
      <c r="H1406" s="247" t="s">
        <v>19</v>
      </c>
      <c r="I1406" s="249"/>
      <c r="J1406" s="246"/>
      <c r="K1406" s="246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191</v>
      </c>
      <c r="AU1406" s="254" t="s">
        <v>82</v>
      </c>
      <c r="AV1406" s="14" t="s">
        <v>80</v>
      </c>
      <c r="AW1406" s="14" t="s">
        <v>33</v>
      </c>
      <c r="AX1406" s="14" t="s">
        <v>72</v>
      </c>
      <c r="AY1406" s="254" t="s">
        <v>180</v>
      </c>
    </row>
    <row r="1407" s="13" customFormat="1">
      <c r="A1407" s="13"/>
      <c r="B1407" s="233"/>
      <c r="C1407" s="234"/>
      <c r="D1407" s="235" t="s">
        <v>191</v>
      </c>
      <c r="E1407" s="236" t="s">
        <v>19</v>
      </c>
      <c r="F1407" s="237" t="s">
        <v>1919</v>
      </c>
      <c r="G1407" s="234"/>
      <c r="H1407" s="238">
        <v>1.478</v>
      </c>
      <c r="I1407" s="239"/>
      <c r="J1407" s="234"/>
      <c r="K1407" s="234"/>
      <c r="L1407" s="240"/>
      <c r="M1407" s="241"/>
      <c r="N1407" s="242"/>
      <c r="O1407" s="242"/>
      <c r="P1407" s="242"/>
      <c r="Q1407" s="242"/>
      <c r="R1407" s="242"/>
      <c r="S1407" s="242"/>
      <c r="T1407" s="24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4" t="s">
        <v>191</v>
      </c>
      <c r="AU1407" s="244" t="s">
        <v>82</v>
      </c>
      <c r="AV1407" s="13" t="s">
        <v>82</v>
      </c>
      <c r="AW1407" s="13" t="s">
        <v>33</v>
      </c>
      <c r="AX1407" s="13" t="s">
        <v>72</v>
      </c>
      <c r="AY1407" s="244" t="s">
        <v>180</v>
      </c>
    </row>
    <row r="1408" s="13" customFormat="1">
      <c r="A1408" s="13"/>
      <c r="B1408" s="233"/>
      <c r="C1408" s="234"/>
      <c r="D1408" s="235" t="s">
        <v>191</v>
      </c>
      <c r="E1408" s="236" t="s">
        <v>19</v>
      </c>
      <c r="F1408" s="237" t="s">
        <v>1920</v>
      </c>
      <c r="G1408" s="234"/>
      <c r="H1408" s="238">
        <v>1.6799999999999999</v>
      </c>
      <c r="I1408" s="239"/>
      <c r="J1408" s="234"/>
      <c r="K1408" s="234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191</v>
      </c>
      <c r="AU1408" s="244" t="s">
        <v>82</v>
      </c>
      <c r="AV1408" s="13" t="s">
        <v>82</v>
      </c>
      <c r="AW1408" s="13" t="s">
        <v>33</v>
      </c>
      <c r="AX1408" s="13" t="s">
        <v>72</v>
      </c>
      <c r="AY1408" s="244" t="s">
        <v>180</v>
      </c>
    </row>
    <row r="1409" s="13" customFormat="1">
      <c r="A1409" s="13"/>
      <c r="B1409" s="233"/>
      <c r="C1409" s="234"/>
      <c r="D1409" s="235" t="s">
        <v>191</v>
      </c>
      <c r="E1409" s="236" t="s">
        <v>19</v>
      </c>
      <c r="F1409" s="237" t="s">
        <v>1921</v>
      </c>
      <c r="G1409" s="234"/>
      <c r="H1409" s="238">
        <v>1.0780000000000001</v>
      </c>
      <c r="I1409" s="239"/>
      <c r="J1409" s="234"/>
      <c r="K1409" s="234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191</v>
      </c>
      <c r="AU1409" s="244" t="s">
        <v>82</v>
      </c>
      <c r="AV1409" s="13" t="s">
        <v>82</v>
      </c>
      <c r="AW1409" s="13" t="s">
        <v>33</v>
      </c>
      <c r="AX1409" s="13" t="s">
        <v>72</v>
      </c>
      <c r="AY1409" s="244" t="s">
        <v>180</v>
      </c>
    </row>
    <row r="1410" s="13" customFormat="1">
      <c r="A1410" s="13"/>
      <c r="B1410" s="233"/>
      <c r="C1410" s="234"/>
      <c r="D1410" s="235" t="s">
        <v>191</v>
      </c>
      <c r="E1410" s="236" t="s">
        <v>19</v>
      </c>
      <c r="F1410" s="237" t="s">
        <v>1922</v>
      </c>
      <c r="G1410" s="234"/>
      <c r="H1410" s="238">
        <v>0.67600000000000005</v>
      </c>
      <c r="I1410" s="239"/>
      <c r="J1410" s="234"/>
      <c r="K1410" s="234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191</v>
      </c>
      <c r="AU1410" s="244" t="s">
        <v>82</v>
      </c>
      <c r="AV1410" s="13" t="s">
        <v>82</v>
      </c>
      <c r="AW1410" s="13" t="s">
        <v>33</v>
      </c>
      <c r="AX1410" s="13" t="s">
        <v>72</v>
      </c>
      <c r="AY1410" s="244" t="s">
        <v>180</v>
      </c>
    </row>
    <row r="1411" s="14" customFormat="1">
      <c r="A1411" s="14"/>
      <c r="B1411" s="245"/>
      <c r="C1411" s="246"/>
      <c r="D1411" s="235" t="s">
        <v>191</v>
      </c>
      <c r="E1411" s="247" t="s">
        <v>19</v>
      </c>
      <c r="F1411" s="248" t="s">
        <v>1923</v>
      </c>
      <c r="G1411" s="246"/>
      <c r="H1411" s="247" t="s">
        <v>19</v>
      </c>
      <c r="I1411" s="249"/>
      <c r="J1411" s="246"/>
      <c r="K1411" s="246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191</v>
      </c>
      <c r="AU1411" s="254" t="s">
        <v>82</v>
      </c>
      <c r="AV1411" s="14" t="s">
        <v>80</v>
      </c>
      <c r="AW1411" s="14" t="s">
        <v>33</v>
      </c>
      <c r="AX1411" s="14" t="s">
        <v>72</v>
      </c>
      <c r="AY1411" s="254" t="s">
        <v>180</v>
      </c>
    </row>
    <row r="1412" s="13" customFormat="1">
      <c r="A1412" s="13"/>
      <c r="B1412" s="233"/>
      <c r="C1412" s="234"/>
      <c r="D1412" s="235" t="s">
        <v>191</v>
      </c>
      <c r="E1412" s="236" t="s">
        <v>19</v>
      </c>
      <c r="F1412" s="237" t="s">
        <v>1924</v>
      </c>
      <c r="G1412" s="234"/>
      <c r="H1412" s="238">
        <v>5.75</v>
      </c>
      <c r="I1412" s="239"/>
      <c r="J1412" s="234"/>
      <c r="K1412" s="234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191</v>
      </c>
      <c r="AU1412" s="244" t="s">
        <v>82</v>
      </c>
      <c r="AV1412" s="13" t="s">
        <v>82</v>
      </c>
      <c r="AW1412" s="13" t="s">
        <v>33</v>
      </c>
      <c r="AX1412" s="13" t="s">
        <v>72</v>
      </c>
      <c r="AY1412" s="244" t="s">
        <v>180</v>
      </c>
    </row>
    <row r="1413" s="13" customFormat="1">
      <c r="A1413" s="13"/>
      <c r="B1413" s="233"/>
      <c r="C1413" s="234"/>
      <c r="D1413" s="235" t="s">
        <v>191</v>
      </c>
      <c r="E1413" s="236" t="s">
        <v>19</v>
      </c>
      <c r="F1413" s="237" t="s">
        <v>1925</v>
      </c>
      <c r="G1413" s="234"/>
      <c r="H1413" s="238">
        <v>-0.72799999999999998</v>
      </c>
      <c r="I1413" s="239"/>
      <c r="J1413" s="234"/>
      <c r="K1413" s="234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191</v>
      </c>
      <c r="AU1413" s="244" t="s">
        <v>82</v>
      </c>
      <c r="AV1413" s="13" t="s">
        <v>82</v>
      </c>
      <c r="AW1413" s="13" t="s">
        <v>33</v>
      </c>
      <c r="AX1413" s="13" t="s">
        <v>72</v>
      </c>
      <c r="AY1413" s="244" t="s">
        <v>180</v>
      </c>
    </row>
    <row r="1414" s="14" customFormat="1">
      <c r="A1414" s="14"/>
      <c r="B1414" s="245"/>
      <c r="C1414" s="246"/>
      <c r="D1414" s="235" t="s">
        <v>191</v>
      </c>
      <c r="E1414" s="247" t="s">
        <v>19</v>
      </c>
      <c r="F1414" s="248" t="s">
        <v>1926</v>
      </c>
      <c r="G1414" s="246"/>
      <c r="H1414" s="247" t="s">
        <v>19</v>
      </c>
      <c r="I1414" s="249"/>
      <c r="J1414" s="246"/>
      <c r="K1414" s="246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191</v>
      </c>
      <c r="AU1414" s="254" t="s">
        <v>82</v>
      </c>
      <c r="AV1414" s="14" t="s">
        <v>80</v>
      </c>
      <c r="AW1414" s="14" t="s">
        <v>33</v>
      </c>
      <c r="AX1414" s="14" t="s">
        <v>72</v>
      </c>
      <c r="AY1414" s="254" t="s">
        <v>180</v>
      </c>
    </row>
    <row r="1415" s="13" customFormat="1">
      <c r="A1415" s="13"/>
      <c r="B1415" s="233"/>
      <c r="C1415" s="234"/>
      <c r="D1415" s="235" t="s">
        <v>191</v>
      </c>
      <c r="E1415" s="236" t="s">
        <v>19</v>
      </c>
      <c r="F1415" s="237" t="s">
        <v>1927</v>
      </c>
      <c r="G1415" s="234"/>
      <c r="H1415" s="238">
        <v>5.2969999999999997</v>
      </c>
      <c r="I1415" s="239"/>
      <c r="J1415" s="234"/>
      <c r="K1415" s="234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191</v>
      </c>
      <c r="AU1415" s="244" t="s">
        <v>82</v>
      </c>
      <c r="AV1415" s="13" t="s">
        <v>82</v>
      </c>
      <c r="AW1415" s="13" t="s">
        <v>33</v>
      </c>
      <c r="AX1415" s="13" t="s">
        <v>72</v>
      </c>
      <c r="AY1415" s="244" t="s">
        <v>180</v>
      </c>
    </row>
    <row r="1416" s="14" customFormat="1">
      <c r="A1416" s="14"/>
      <c r="B1416" s="245"/>
      <c r="C1416" s="246"/>
      <c r="D1416" s="235" t="s">
        <v>191</v>
      </c>
      <c r="E1416" s="247" t="s">
        <v>19</v>
      </c>
      <c r="F1416" s="248" t="s">
        <v>930</v>
      </c>
      <c r="G1416" s="246"/>
      <c r="H1416" s="247" t="s">
        <v>19</v>
      </c>
      <c r="I1416" s="249"/>
      <c r="J1416" s="246"/>
      <c r="K1416" s="246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191</v>
      </c>
      <c r="AU1416" s="254" t="s">
        <v>82</v>
      </c>
      <c r="AV1416" s="14" t="s">
        <v>80</v>
      </c>
      <c r="AW1416" s="14" t="s">
        <v>33</v>
      </c>
      <c r="AX1416" s="14" t="s">
        <v>72</v>
      </c>
      <c r="AY1416" s="254" t="s">
        <v>180</v>
      </c>
    </row>
    <row r="1417" s="13" customFormat="1">
      <c r="A1417" s="13"/>
      <c r="B1417" s="233"/>
      <c r="C1417" s="234"/>
      <c r="D1417" s="235" t="s">
        <v>191</v>
      </c>
      <c r="E1417" s="236" t="s">
        <v>19</v>
      </c>
      <c r="F1417" s="237" t="s">
        <v>1889</v>
      </c>
      <c r="G1417" s="234"/>
      <c r="H1417" s="238">
        <v>-0.57599999999999996</v>
      </c>
      <c r="I1417" s="239"/>
      <c r="J1417" s="234"/>
      <c r="K1417" s="234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191</v>
      </c>
      <c r="AU1417" s="244" t="s">
        <v>82</v>
      </c>
      <c r="AV1417" s="13" t="s">
        <v>82</v>
      </c>
      <c r="AW1417" s="13" t="s">
        <v>33</v>
      </c>
      <c r="AX1417" s="13" t="s">
        <v>72</v>
      </c>
      <c r="AY1417" s="244" t="s">
        <v>180</v>
      </c>
    </row>
    <row r="1418" s="14" customFormat="1">
      <c r="A1418" s="14"/>
      <c r="B1418" s="245"/>
      <c r="C1418" s="246"/>
      <c r="D1418" s="235" t="s">
        <v>191</v>
      </c>
      <c r="E1418" s="247" t="s">
        <v>19</v>
      </c>
      <c r="F1418" s="248" t="s">
        <v>1890</v>
      </c>
      <c r="G1418" s="246"/>
      <c r="H1418" s="247" t="s">
        <v>19</v>
      </c>
      <c r="I1418" s="249"/>
      <c r="J1418" s="246"/>
      <c r="K1418" s="246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191</v>
      </c>
      <c r="AU1418" s="254" t="s">
        <v>82</v>
      </c>
      <c r="AV1418" s="14" t="s">
        <v>80</v>
      </c>
      <c r="AW1418" s="14" t="s">
        <v>33</v>
      </c>
      <c r="AX1418" s="14" t="s">
        <v>72</v>
      </c>
      <c r="AY1418" s="254" t="s">
        <v>180</v>
      </c>
    </row>
    <row r="1419" s="13" customFormat="1">
      <c r="A1419" s="13"/>
      <c r="B1419" s="233"/>
      <c r="C1419" s="234"/>
      <c r="D1419" s="235" t="s">
        <v>191</v>
      </c>
      <c r="E1419" s="236" t="s">
        <v>19</v>
      </c>
      <c r="F1419" s="237" t="s">
        <v>1891</v>
      </c>
      <c r="G1419" s="234"/>
      <c r="H1419" s="238">
        <v>-0.82299999999999995</v>
      </c>
      <c r="I1419" s="239"/>
      <c r="J1419" s="234"/>
      <c r="K1419" s="234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191</v>
      </c>
      <c r="AU1419" s="244" t="s">
        <v>82</v>
      </c>
      <c r="AV1419" s="13" t="s">
        <v>82</v>
      </c>
      <c r="AW1419" s="13" t="s">
        <v>33</v>
      </c>
      <c r="AX1419" s="13" t="s">
        <v>72</v>
      </c>
      <c r="AY1419" s="244" t="s">
        <v>180</v>
      </c>
    </row>
    <row r="1420" s="14" customFormat="1">
      <c r="A1420" s="14"/>
      <c r="B1420" s="245"/>
      <c r="C1420" s="246"/>
      <c r="D1420" s="235" t="s">
        <v>191</v>
      </c>
      <c r="E1420" s="247" t="s">
        <v>19</v>
      </c>
      <c r="F1420" s="248" t="s">
        <v>1892</v>
      </c>
      <c r="G1420" s="246"/>
      <c r="H1420" s="247" t="s">
        <v>19</v>
      </c>
      <c r="I1420" s="249"/>
      <c r="J1420" s="246"/>
      <c r="K1420" s="246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4" t="s">
        <v>191</v>
      </c>
      <c r="AU1420" s="254" t="s">
        <v>82</v>
      </c>
      <c r="AV1420" s="14" t="s">
        <v>80</v>
      </c>
      <c r="AW1420" s="14" t="s">
        <v>33</v>
      </c>
      <c r="AX1420" s="14" t="s">
        <v>72</v>
      </c>
      <c r="AY1420" s="254" t="s">
        <v>180</v>
      </c>
    </row>
    <row r="1421" s="13" customFormat="1">
      <c r="A1421" s="13"/>
      <c r="B1421" s="233"/>
      <c r="C1421" s="234"/>
      <c r="D1421" s="235" t="s">
        <v>191</v>
      </c>
      <c r="E1421" s="236" t="s">
        <v>19</v>
      </c>
      <c r="F1421" s="237" t="s">
        <v>1928</v>
      </c>
      <c r="G1421" s="234"/>
      <c r="H1421" s="238">
        <v>-0.248</v>
      </c>
      <c r="I1421" s="239"/>
      <c r="J1421" s="234"/>
      <c r="K1421" s="234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4" t="s">
        <v>191</v>
      </c>
      <c r="AU1421" s="244" t="s">
        <v>82</v>
      </c>
      <c r="AV1421" s="13" t="s">
        <v>82</v>
      </c>
      <c r="AW1421" s="13" t="s">
        <v>33</v>
      </c>
      <c r="AX1421" s="13" t="s">
        <v>72</v>
      </c>
      <c r="AY1421" s="244" t="s">
        <v>180</v>
      </c>
    </row>
    <row r="1422" s="14" customFormat="1">
      <c r="A1422" s="14"/>
      <c r="B1422" s="245"/>
      <c r="C1422" s="246"/>
      <c r="D1422" s="235" t="s">
        <v>191</v>
      </c>
      <c r="E1422" s="247" t="s">
        <v>19</v>
      </c>
      <c r="F1422" s="248" t="s">
        <v>1894</v>
      </c>
      <c r="G1422" s="246"/>
      <c r="H1422" s="247" t="s">
        <v>19</v>
      </c>
      <c r="I1422" s="249"/>
      <c r="J1422" s="246"/>
      <c r="K1422" s="246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191</v>
      </c>
      <c r="AU1422" s="254" t="s">
        <v>82</v>
      </c>
      <c r="AV1422" s="14" t="s">
        <v>80</v>
      </c>
      <c r="AW1422" s="14" t="s">
        <v>33</v>
      </c>
      <c r="AX1422" s="14" t="s">
        <v>72</v>
      </c>
      <c r="AY1422" s="254" t="s">
        <v>180</v>
      </c>
    </row>
    <row r="1423" s="13" customFormat="1">
      <c r="A1423" s="13"/>
      <c r="B1423" s="233"/>
      <c r="C1423" s="234"/>
      <c r="D1423" s="235" t="s">
        <v>191</v>
      </c>
      <c r="E1423" s="236" t="s">
        <v>19</v>
      </c>
      <c r="F1423" s="237" t="s">
        <v>1929</v>
      </c>
      <c r="G1423" s="234"/>
      <c r="H1423" s="238">
        <v>0.56999999999999995</v>
      </c>
      <c r="I1423" s="239"/>
      <c r="J1423" s="234"/>
      <c r="K1423" s="234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191</v>
      </c>
      <c r="AU1423" s="244" t="s">
        <v>82</v>
      </c>
      <c r="AV1423" s="13" t="s">
        <v>82</v>
      </c>
      <c r="AW1423" s="13" t="s">
        <v>33</v>
      </c>
      <c r="AX1423" s="13" t="s">
        <v>72</v>
      </c>
      <c r="AY1423" s="244" t="s">
        <v>180</v>
      </c>
    </row>
    <row r="1424" s="13" customFormat="1">
      <c r="A1424" s="13"/>
      <c r="B1424" s="233"/>
      <c r="C1424" s="234"/>
      <c r="D1424" s="235" t="s">
        <v>191</v>
      </c>
      <c r="E1424" s="236" t="s">
        <v>19</v>
      </c>
      <c r="F1424" s="237" t="s">
        <v>1896</v>
      </c>
      <c r="G1424" s="234"/>
      <c r="H1424" s="238">
        <v>0.33000000000000002</v>
      </c>
      <c r="I1424" s="239"/>
      <c r="J1424" s="234"/>
      <c r="K1424" s="234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191</v>
      </c>
      <c r="AU1424" s="244" t="s">
        <v>82</v>
      </c>
      <c r="AV1424" s="13" t="s">
        <v>82</v>
      </c>
      <c r="AW1424" s="13" t="s">
        <v>33</v>
      </c>
      <c r="AX1424" s="13" t="s">
        <v>72</v>
      </c>
      <c r="AY1424" s="244" t="s">
        <v>180</v>
      </c>
    </row>
    <row r="1425" s="16" customFormat="1">
      <c r="A1425" s="16"/>
      <c r="B1425" s="266"/>
      <c r="C1425" s="267"/>
      <c r="D1425" s="235" t="s">
        <v>191</v>
      </c>
      <c r="E1425" s="268" t="s">
        <v>19</v>
      </c>
      <c r="F1425" s="269" t="s">
        <v>436</v>
      </c>
      <c r="G1425" s="267"/>
      <c r="H1425" s="270">
        <v>53.162999999999997</v>
      </c>
      <c r="I1425" s="271"/>
      <c r="J1425" s="267"/>
      <c r="K1425" s="267"/>
      <c r="L1425" s="272"/>
      <c r="M1425" s="273"/>
      <c r="N1425" s="274"/>
      <c r="O1425" s="274"/>
      <c r="P1425" s="274"/>
      <c r="Q1425" s="274"/>
      <c r="R1425" s="274"/>
      <c r="S1425" s="274"/>
      <c r="T1425" s="275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76" t="s">
        <v>191</v>
      </c>
      <c r="AU1425" s="276" t="s">
        <v>82</v>
      </c>
      <c r="AV1425" s="16" t="s">
        <v>100</v>
      </c>
      <c r="AW1425" s="16" t="s">
        <v>33</v>
      </c>
      <c r="AX1425" s="16" t="s">
        <v>72</v>
      </c>
      <c r="AY1425" s="276" t="s">
        <v>180</v>
      </c>
    </row>
    <row r="1426" s="14" customFormat="1">
      <c r="A1426" s="14"/>
      <c r="B1426" s="245"/>
      <c r="C1426" s="246"/>
      <c r="D1426" s="235" t="s">
        <v>191</v>
      </c>
      <c r="E1426" s="247" t="s">
        <v>19</v>
      </c>
      <c r="F1426" s="248" t="s">
        <v>1930</v>
      </c>
      <c r="G1426" s="246"/>
      <c r="H1426" s="247" t="s">
        <v>19</v>
      </c>
      <c r="I1426" s="249"/>
      <c r="J1426" s="246"/>
      <c r="K1426" s="246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191</v>
      </c>
      <c r="AU1426" s="254" t="s">
        <v>82</v>
      </c>
      <c r="AV1426" s="14" t="s">
        <v>80</v>
      </c>
      <c r="AW1426" s="14" t="s">
        <v>33</v>
      </c>
      <c r="AX1426" s="14" t="s">
        <v>72</v>
      </c>
      <c r="AY1426" s="254" t="s">
        <v>180</v>
      </c>
    </row>
    <row r="1427" s="13" customFormat="1">
      <c r="A1427" s="13"/>
      <c r="B1427" s="233"/>
      <c r="C1427" s="234"/>
      <c r="D1427" s="235" t="s">
        <v>191</v>
      </c>
      <c r="E1427" s="236" t="s">
        <v>19</v>
      </c>
      <c r="F1427" s="237" t="s">
        <v>1931</v>
      </c>
      <c r="G1427" s="234"/>
      <c r="H1427" s="238">
        <v>15.797000000000001</v>
      </c>
      <c r="I1427" s="239"/>
      <c r="J1427" s="234"/>
      <c r="K1427" s="234"/>
      <c r="L1427" s="240"/>
      <c r="M1427" s="241"/>
      <c r="N1427" s="242"/>
      <c r="O1427" s="242"/>
      <c r="P1427" s="242"/>
      <c r="Q1427" s="242"/>
      <c r="R1427" s="242"/>
      <c r="S1427" s="242"/>
      <c r="T1427" s="24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4" t="s">
        <v>191</v>
      </c>
      <c r="AU1427" s="244" t="s">
        <v>82</v>
      </c>
      <c r="AV1427" s="13" t="s">
        <v>82</v>
      </c>
      <c r="AW1427" s="13" t="s">
        <v>33</v>
      </c>
      <c r="AX1427" s="13" t="s">
        <v>72</v>
      </c>
      <c r="AY1427" s="244" t="s">
        <v>180</v>
      </c>
    </row>
    <row r="1428" s="13" customFormat="1">
      <c r="A1428" s="13"/>
      <c r="B1428" s="233"/>
      <c r="C1428" s="234"/>
      <c r="D1428" s="235" t="s">
        <v>191</v>
      </c>
      <c r="E1428" s="236" t="s">
        <v>19</v>
      </c>
      <c r="F1428" s="237" t="s">
        <v>1901</v>
      </c>
      <c r="G1428" s="234"/>
      <c r="H1428" s="238">
        <v>5.3099999999999996</v>
      </c>
      <c r="I1428" s="239"/>
      <c r="J1428" s="234"/>
      <c r="K1428" s="234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191</v>
      </c>
      <c r="AU1428" s="244" t="s">
        <v>82</v>
      </c>
      <c r="AV1428" s="13" t="s">
        <v>82</v>
      </c>
      <c r="AW1428" s="13" t="s">
        <v>33</v>
      </c>
      <c r="AX1428" s="13" t="s">
        <v>72</v>
      </c>
      <c r="AY1428" s="244" t="s">
        <v>180</v>
      </c>
    </row>
    <row r="1429" s="13" customFormat="1">
      <c r="A1429" s="13"/>
      <c r="B1429" s="233"/>
      <c r="C1429" s="234"/>
      <c r="D1429" s="235" t="s">
        <v>191</v>
      </c>
      <c r="E1429" s="236" t="s">
        <v>19</v>
      </c>
      <c r="F1429" s="237" t="s">
        <v>1902</v>
      </c>
      <c r="G1429" s="234"/>
      <c r="H1429" s="238">
        <v>0.63900000000000001</v>
      </c>
      <c r="I1429" s="239"/>
      <c r="J1429" s="234"/>
      <c r="K1429" s="234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191</v>
      </c>
      <c r="AU1429" s="244" t="s">
        <v>82</v>
      </c>
      <c r="AV1429" s="13" t="s">
        <v>82</v>
      </c>
      <c r="AW1429" s="13" t="s">
        <v>33</v>
      </c>
      <c r="AX1429" s="13" t="s">
        <v>72</v>
      </c>
      <c r="AY1429" s="244" t="s">
        <v>180</v>
      </c>
    </row>
    <row r="1430" s="13" customFormat="1">
      <c r="A1430" s="13"/>
      <c r="B1430" s="233"/>
      <c r="C1430" s="234"/>
      <c r="D1430" s="235" t="s">
        <v>191</v>
      </c>
      <c r="E1430" s="236" t="s">
        <v>19</v>
      </c>
      <c r="F1430" s="237" t="s">
        <v>1903</v>
      </c>
      <c r="G1430" s="234"/>
      <c r="H1430" s="238">
        <v>7.4690000000000003</v>
      </c>
      <c r="I1430" s="239"/>
      <c r="J1430" s="234"/>
      <c r="K1430" s="234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191</v>
      </c>
      <c r="AU1430" s="244" t="s">
        <v>82</v>
      </c>
      <c r="AV1430" s="13" t="s">
        <v>82</v>
      </c>
      <c r="AW1430" s="13" t="s">
        <v>33</v>
      </c>
      <c r="AX1430" s="13" t="s">
        <v>72</v>
      </c>
      <c r="AY1430" s="244" t="s">
        <v>180</v>
      </c>
    </row>
    <row r="1431" s="13" customFormat="1">
      <c r="A1431" s="13"/>
      <c r="B1431" s="233"/>
      <c r="C1431" s="234"/>
      <c r="D1431" s="235" t="s">
        <v>191</v>
      </c>
      <c r="E1431" s="236" t="s">
        <v>19</v>
      </c>
      <c r="F1431" s="237" t="s">
        <v>1904</v>
      </c>
      <c r="G1431" s="234"/>
      <c r="H1431" s="238">
        <v>3.9529999999999998</v>
      </c>
      <c r="I1431" s="239"/>
      <c r="J1431" s="234"/>
      <c r="K1431" s="234"/>
      <c r="L1431" s="240"/>
      <c r="M1431" s="241"/>
      <c r="N1431" s="242"/>
      <c r="O1431" s="242"/>
      <c r="P1431" s="242"/>
      <c r="Q1431" s="242"/>
      <c r="R1431" s="242"/>
      <c r="S1431" s="242"/>
      <c r="T1431" s="24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4" t="s">
        <v>191</v>
      </c>
      <c r="AU1431" s="244" t="s">
        <v>82</v>
      </c>
      <c r="AV1431" s="13" t="s">
        <v>82</v>
      </c>
      <c r="AW1431" s="13" t="s">
        <v>33</v>
      </c>
      <c r="AX1431" s="13" t="s">
        <v>72</v>
      </c>
      <c r="AY1431" s="244" t="s">
        <v>180</v>
      </c>
    </row>
    <row r="1432" s="13" customFormat="1">
      <c r="A1432" s="13"/>
      <c r="B1432" s="233"/>
      <c r="C1432" s="234"/>
      <c r="D1432" s="235" t="s">
        <v>191</v>
      </c>
      <c r="E1432" s="236" t="s">
        <v>19</v>
      </c>
      <c r="F1432" s="237" t="s">
        <v>1905</v>
      </c>
      <c r="G1432" s="234"/>
      <c r="H1432" s="238">
        <v>3.1709999999999998</v>
      </c>
      <c r="I1432" s="239"/>
      <c r="J1432" s="234"/>
      <c r="K1432" s="234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191</v>
      </c>
      <c r="AU1432" s="244" t="s">
        <v>82</v>
      </c>
      <c r="AV1432" s="13" t="s">
        <v>82</v>
      </c>
      <c r="AW1432" s="13" t="s">
        <v>33</v>
      </c>
      <c r="AX1432" s="13" t="s">
        <v>72</v>
      </c>
      <c r="AY1432" s="244" t="s">
        <v>180</v>
      </c>
    </row>
    <row r="1433" s="14" customFormat="1">
      <c r="A1433" s="14"/>
      <c r="B1433" s="245"/>
      <c r="C1433" s="246"/>
      <c r="D1433" s="235" t="s">
        <v>191</v>
      </c>
      <c r="E1433" s="247" t="s">
        <v>19</v>
      </c>
      <c r="F1433" s="248" t="s">
        <v>1906</v>
      </c>
      <c r="G1433" s="246"/>
      <c r="H1433" s="247" t="s">
        <v>19</v>
      </c>
      <c r="I1433" s="249"/>
      <c r="J1433" s="246"/>
      <c r="K1433" s="246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191</v>
      </c>
      <c r="AU1433" s="254" t="s">
        <v>82</v>
      </c>
      <c r="AV1433" s="14" t="s">
        <v>80</v>
      </c>
      <c r="AW1433" s="14" t="s">
        <v>33</v>
      </c>
      <c r="AX1433" s="14" t="s">
        <v>72</v>
      </c>
      <c r="AY1433" s="254" t="s">
        <v>180</v>
      </c>
    </row>
    <row r="1434" s="13" customFormat="1">
      <c r="A1434" s="13"/>
      <c r="B1434" s="233"/>
      <c r="C1434" s="234"/>
      <c r="D1434" s="235" t="s">
        <v>191</v>
      </c>
      <c r="E1434" s="236" t="s">
        <v>19</v>
      </c>
      <c r="F1434" s="237" t="s">
        <v>1907</v>
      </c>
      <c r="G1434" s="234"/>
      <c r="H1434" s="238">
        <v>1.4630000000000001</v>
      </c>
      <c r="I1434" s="239"/>
      <c r="J1434" s="234"/>
      <c r="K1434" s="234"/>
      <c r="L1434" s="240"/>
      <c r="M1434" s="241"/>
      <c r="N1434" s="242"/>
      <c r="O1434" s="242"/>
      <c r="P1434" s="242"/>
      <c r="Q1434" s="242"/>
      <c r="R1434" s="242"/>
      <c r="S1434" s="242"/>
      <c r="T1434" s="24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4" t="s">
        <v>191</v>
      </c>
      <c r="AU1434" s="244" t="s">
        <v>82</v>
      </c>
      <c r="AV1434" s="13" t="s">
        <v>82</v>
      </c>
      <c r="AW1434" s="13" t="s">
        <v>33</v>
      </c>
      <c r="AX1434" s="13" t="s">
        <v>72</v>
      </c>
      <c r="AY1434" s="244" t="s">
        <v>180</v>
      </c>
    </row>
    <row r="1435" s="14" customFormat="1">
      <c r="A1435" s="14"/>
      <c r="B1435" s="245"/>
      <c r="C1435" s="246"/>
      <c r="D1435" s="235" t="s">
        <v>191</v>
      </c>
      <c r="E1435" s="247" t="s">
        <v>19</v>
      </c>
      <c r="F1435" s="248" t="s">
        <v>1910</v>
      </c>
      <c r="G1435" s="246"/>
      <c r="H1435" s="247" t="s">
        <v>19</v>
      </c>
      <c r="I1435" s="249"/>
      <c r="J1435" s="246"/>
      <c r="K1435" s="246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191</v>
      </c>
      <c r="AU1435" s="254" t="s">
        <v>82</v>
      </c>
      <c r="AV1435" s="14" t="s">
        <v>80</v>
      </c>
      <c r="AW1435" s="14" t="s">
        <v>33</v>
      </c>
      <c r="AX1435" s="14" t="s">
        <v>72</v>
      </c>
      <c r="AY1435" s="254" t="s">
        <v>180</v>
      </c>
    </row>
    <row r="1436" s="13" customFormat="1">
      <c r="A1436" s="13"/>
      <c r="B1436" s="233"/>
      <c r="C1436" s="234"/>
      <c r="D1436" s="235" t="s">
        <v>191</v>
      </c>
      <c r="E1436" s="236" t="s">
        <v>19</v>
      </c>
      <c r="F1436" s="237" t="s">
        <v>1911</v>
      </c>
      <c r="G1436" s="234"/>
      <c r="H1436" s="238">
        <v>-0.032000000000000001</v>
      </c>
      <c r="I1436" s="239"/>
      <c r="J1436" s="234"/>
      <c r="K1436" s="234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191</v>
      </c>
      <c r="AU1436" s="244" t="s">
        <v>82</v>
      </c>
      <c r="AV1436" s="13" t="s">
        <v>82</v>
      </c>
      <c r="AW1436" s="13" t="s">
        <v>33</v>
      </c>
      <c r="AX1436" s="13" t="s">
        <v>72</v>
      </c>
      <c r="AY1436" s="244" t="s">
        <v>180</v>
      </c>
    </row>
    <row r="1437" s="14" customFormat="1">
      <c r="A1437" s="14"/>
      <c r="B1437" s="245"/>
      <c r="C1437" s="246"/>
      <c r="D1437" s="235" t="s">
        <v>191</v>
      </c>
      <c r="E1437" s="247" t="s">
        <v>19</v>
      </c>
      <c r="F1437" s="248" t="s">
        <v>1932</v>
      </c>
      <c r="G1437" s="246"/>
      <c r="H1437" s="247" t="s">
        <v>19</v>
      </c>
      <c r="I1437" s="249"/>
      <c r="J1437" s="246"/>
      <c r="K1437" s="246"/>
      <c r="L1437" s="250"/>
      <c r="M1437" s="251"/>
      <c r="N1437" s="252"/>
      <c r="O1437" s="252"/>
      <c r="P1437" s="252"/>
      <c r="Q1437" s="252"/>
      <c r="R1437" s="252"/>
      <c r="S1437" s="252"/>
      <c r="T1437" s="253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4" t="s">
        <v>191</v>
      </c>
      <c r="AU1437" s="254" t="s">
        <v>82</v>
      </c>
      <c r="AV1437" s="14" t="s">
        <v>80</v>
      </c>
      <c r="AW1437" s="14" t="s">
        <v>33</v>
      </c>
      <c r="AX1437" s="14" t="s">
        <v>72</v>
      </c>
      <c r="AY1437" s="254" t="s">
        <v>180</v>
      </c>
    </row>
    <row r="1438" s="13" customFormat="1">
      <c r="A1438" s="13"/>
      <c r="B1438" s="233"/>
      <c r="C1438" s="234"/>
      <c r="D1438" s="235" t="s">
        <v>191</v>
      </c>
      <c r="E1438" s="236" t="s">
        <v>19</v>
      </c>
      <c r="F1438" s="237" t="s">
        <v>1933</v>
      </c>
      <c r="G1438" s="234"/>
      <c r="H1438" s="238">
        <v>-0.20000000000000001</v>
      </c>
      <c r="I1438" s="239"/>
      <c r="J1438" s="234"/>
      <c r="K1438" s="234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4" t="s">
        <v>191</v>
      </c>
      <c r="AU1438" s="244" t="s">
        <v>82</v>
      </c>
      <c r="AV1438" s="13" t="s">
        <v>82</v>
      </c>
      <c r="AW1438" s="13" t="s">
        <v>33</v>
      </c>
      <c r="AX1438" s="13" t="s">
        <v>72</v>
      </c>
      <c r="AY1438" s="244" t="s">
        <v>180</v>
      </c>
    </row>
    <row r="1439" s="16" customFormat="1">
      <c r="A1439" s="16"/>
      <c r="B1439" s="266"/>
      <c r="C1439" s="267"/>
      <c r="D1439" s="235" t="s">
        <v>191</v>
      </c>
      <c r="E1439" s="268" t="s">
        <v>19</v>
      </c>
      <c r="F1439" s="269" t="s">
        <v>436</v>
      </c>
      <c r="G1439" s="267"/>
      <c r="H1439" s="270">
        <v>37.57</v>
      </c>
      <c r="I1439" s="271"/>
      <c r="J1439" s="267"/>
      <c r="K1439" s="267"/>
      <c r="L1439" s="272"/>
      <c r="M1439" s="273"/>
      <c r="N1439" s="274"/>
      <c r="O1439" s="274"/>
      <c r="P1439" s="274"/>
      <c r="Q1439" s="274"/>
      <c r="R1439" s="274"/>
      <c r="S1439" s="274"/>
      <c r="T1439" s="275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76" t="s">
        <v>191</v>
      </c>
      <c r="AU1439" s="276" t="s">
        <v>82</v>
      </c>
      <c r="AV1439" s="16" t="s">
        <v>100</v>
      </c>
      <c r="AW1439" s="16" t="s">
        <v>33</v>
      </c>
      <c r="AX1439" s="16" t="s">
        <v>72</v>
      </c>
      <c r="AY1439" s="276" t="s">
        <v>180</v>
      </c>
    </row>
    <row r="1440" s="14" customFormat="1">
      <c r="A1440" s="14"/>
      <c r="B1440" s="245"/>
      <c r="C1440" s="246"/>
      <c r="D1440" s="235" t="s">
        <v>191</v>
      </c>
      <c r="E1440" s="247" t="s">
        <v>19</v>
      </c>
      <c r="F1440" s="248" t="s">
        <v>1934</v>
      </c>
      <c r="G1440" s="246"/>
      <c r="H1440" s="247" t="s">
        <v>19</v>
      </c>
      <c r="I1440" s="249"/>
      <c r="J1440" s="246"/>
      <c r="K1440" s="246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191</v>
      </c>
      <c r="AU1440" s="254" t="s">
        <v>82</v>
      </c>
      <c r="AV1440" s="14" t="s">
        <v>80</v>
      </c>
      <c r="AW1440" s="14" t="s">
        <v>33</v>
      </c>
      <c r="AX1440" s="14" t="s">
        <v>72</v>
      </c>
      <c r="AY1440" s="254" t="s">
        <v>180</v>
      </c>
    </row>
    <row r="1441" s="13" customFormat="1">
      <c r="A1441" s="13"/>
      <c r="B1441" s="233"/>
      <c r="C1441" s="234"/>
      <c r="D1441" s="235" t="s">
        <v>191</v>
      </c>
      <c r="E1441" s="236" t="s">
        <v>19</v>
      </c>
      <c r="F1441" s="237" t="s">
        <v>1935</v>
      </c>
      <c r="G1441" s="234"/>
      <c r="H1441" s="238">
        <v>53.162999999999997</v>
      </c>
      <c r="I1441" s="239"/>
      <c r="J1441" s="234"/>
      <c r="K1441" s="234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191</v>
      </c>
      <c r="AU1441" s="244" t="s">
        <v>82</v>
      </c>
      <c r="AV1441" s="13" t="s">
        <v>82</v>
      </c>
      <c r="AW1441" s="13" t="s">
        <v>33</v>
      </c>
      <c r="AX1441" s="13" t="s">
        <v>72</v>
      </c>
      <c r="AY1441" s="244" t="s">
        <v>180</v>
      </c>
    </row>
    <row r="1442" s="14" customFormat="1">
      <c r="A1442" s="14"/>
      <c r="B1442" s="245"/>
      <c r="C1442" s="246"/>
      <c r="D1442" s="235" t="s">
        <v>191</v>
      </c>
      <c r="E1442" s="247" t="s">
        <v>19</v>
      </c>
      <c r="F1442" s="248" t="s">
        <v>1936</v>
      </c>
      <c r="G1442" s="246"/>
      <c r="H1442" s="247" t="s">
        <v>19</v>
      </c>
      <c r="I1442" s="249"/>
      <c r="J1442" s="246"/>
      <c r="K1442" s="246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191</v>
      </c>
      <c r="AU1442" s="254" t="s">
        <v>82</v>
      </c>
      <c r="AV1442" s="14" t="s">
        <v>80</v>
      </c>
      <c r="AW1442" s="14" t="s">
        <v>33</v>
      </c>
      <c r="AX1442" s="14" t="s">
        <v>72</v>
      </c>
      <c r="AY1442" s="254" t="s">
        <v>180</v>
      </c>
    </row>
    <row r="1443" s="13" customFormat="1">
      <c r="A1443" s="13"/>
      <c r="B1443" s="233"/>
      <c r="C1443" s="234"/>
      <c r="D1443" s="235" t="s">
        <v>191</v>
      </c>
      <c r="E1443" s="236" t="s">
        <v>19</v>
      </c>
      <c r="F1443" s="237" t="s">
        <v>1937</v>
      </c>
      <c r="G1443" s="234"/>
      <c r="H1443" s="238">
        <v>-0.56999999999999995</v>
      </c>
      <c r="I1443" s="239"/>
      <c r="J1443" s="234"/>
      <c r="K1443" s="234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191</v>
      </c>
      <c r="AU1443" s="244" t="s">
        <v>82</v>
      </c>
      <c r="AV1443" s="13" t="s">
        <v>82</v>
      </c>
      <c r="AW1443" s="13" t="s">
        <v>33</v>
      </c>
      <c r="AX1443" s="13" t="s">
        <v>72</v>
      </c>
      <c r="AY1443" s="244" t="s">
        <v>180</v>
      </c>
    </row>
    <row r="1444" s="13" customFormat="1">
      <c r="A1444" s="13"/>
      <c r="B1444" s="233"/>
      <c r="C1444" s="234"/>
      <c r="D1444" s="235" t="s">
        <v>191</v>
      </c>
      <c r="E1444" s="236" t="s">
        <v>19</v>
      </c>
      <c r="F1444" s="237" t="s">
        <v>1938</v>
      </c>
      <c r="G1444" s="234"/>
      <c r="H1444" s="238">
        <v>-0.33000000000000002</v>
      </c>
      <c r="I1444" s="239"/>
      <c r="J1444" s="234"/>
      <c r="K1444" s="234"/>
      <c r="L1444" s="240"/>
      <c r="M1444" s="241"/>
      <c r="N1444" s="242"/>
      <c r="O1444" s="242"/>
      <c r="P1444" s="242"/>
      <c r="Q1444" s="242"/>
      <c r="R1444" s="242"/>
      <c r="S1444" s="242"/>
      <c r="T1444" s="24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4" t="s">
        <v>191</v>
      </c>
      <c r="AU1444" s="244" t="s">
        <v>82</v>
      </c>
      <c r="AV1444" s="13" t="s">
        <v>82</v>
      </c>
      <c r="AW1444" s="13" t="s">
        <v>33</v>
      </c>
      <c r="AX1444" s="13" t="s">
        <v>72</v>
      </c>
      <c r="AY1444" s="244" t="s">
        <v>180</v>
      </c>
    </row>
    <row r="1445" s="14" customFormat="1">
      <c r="A1445" s="14"/>
      <c r="B1445" s="245"/>
      <c r="C1445" s="246"/>
      <c r="D1445" s="235" t="s">
        <v>191</v>
      </c>
      <c r="E1445" s="247" t="s">
        <v>19</v>
      </c>
      <c r="F1445" s="248" t="s">
        <v>1939</v>
      </c>
      <c r="G1445" s="246"/>
      <c r="H1445" s="247" t="s">
        <v>19</v>
      </c>
      <c r="I1445" s="249"/>
      <c r="J1445" s="246"/>
      <c r="K1445" s="246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191</v>
      </c>
      <c r="AU1445" s="254" t="s">
        <v>82</v>
      </c>
      <c r="AV1445" s="14" t="s">
        <v>80</v>
      </c>
      <c r="AW1445" s="14" t="s">
        <v>33</v>
      </c>
      <c r="AX1445" s="14" t="s">
        <v>72</v>
      </c>
      <c r="AY1445" s="254" t="s">
        <v>180</v>
      </c>
    </row>
    <row r="1446" s="13" customFormat="1">
      <c r="A1446" s="13"/>
      <c r="B1446" s="233"/>
      <c r="C1446" s="234"/>
      <c r="D1446" s="235" t="s">
        <v>191</v>
      </c>
      <c r="E1446" s="236" t="s">
        <v>19</v>
      </c>
      <c r="F1446" s="237" t="s">
        <v>1940</v>
      </c>
      <c r="G1446" s="234"/>
      <c r="H1446" s="238">
        <v>0.82299999999999995</v>
      </c>
      <c r="I1446" s="239"/>
      <c r="J1446" s="234"/>
      <c r="K1446" s="234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191</v>
      </c>
      <c r="AU1446" s="244" t="s">
        <v>82</v>
      </c>
      <c r="AV1446" s="13" t="s">
        <v>82</v>
      </c>
      <c r="AW1446" s="13" t="s">
        <v>33</v>
      </c>
      <c r="AX1446" s="13" t="s">
        <v>72</v>
      </c>
      <c r="AY1446" s="244" t="s">
        <v>180</v>
      </c>
    </row>
    <row r="1447" s="16" customFormat="1">
      <c r="A1447" s="16"/>
      <c r="B1447" s="266"/>
      <c r="C1447" s="267"/>
      <c r="D1447" s="235" t="s">
        <v>191</v>
      </c>
      <c r="E1447" s="268" t="s">
        <v>19</v>
      </c>
      <c r="F1447" s="269" t="s">
        <v>436</v>
      </c>
      <c r="G1447" s="267"/>
      <c r="H1447" s="270">
        <v>53.085999999999999</v>
      </c>
      <c r="I1447" s="271"/>
      <c r="J1447" s="267"/>
      <c r="K1447" s="267"/>
      <c r="L1447" s="272"/>
      <c r="M1447" s="273"/>
      <c r="N1447" s="274"/>
      <c r="O1447" s="274"/>
      <c r="P1447" s="274"/>
      <c r="Q1447" s="274"/>
      <c r="R1447" s="274"/>
      <c r="S1447" s="274"/>
      <c r="T1447" s="275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76" t="s">
        <v>191</v>
      </c>
      <c r="AU1447" s="276" t="s">
        <v>82</v>
      </c>
      <c r="AV1447" s="16" t="s">
        <v>100</v>
      </c>
      <c r="AW1447" s="16" t="s">
        <v>33</v>
      </c>
      <c r="AX1447" s="16" t="s">
        <v>72</v>
      </c>
      <c r="AY1447" s="276" t="s">
        <v>180</v>
      </c>
    </row>
    <row r="1448" s="15" customFormat="1">
      <c r="A1448" s="15"/>
      <c r="B1448" s="255"/>
      <c r="C1448" s="256"/>
      <c r="D1448" s="235" t="s">
        <v>191</v>
      </c>
      <c r="E1448" s="257" t="s">
        <v>19</v>
      </c>
      <c r="F1448" s="258" t="s">
        <v>327</v>
      </c>
      <c r="G1448" s="256"/>
      <c r="H1448" s="259">
        <v>229.68299999999999</v>
      </c>
      <c r="I1448" s="260"/>
      <c r="J1448" s="256"/>
      <c r="K1448" s="256"/>
      <c r="L1448" s="261"/>
      <c r="M1448" s="262"/>
      <c r="N1448" s="263"/>
      <c r="O1448" s="263"/>
      <c r="P1448" s="263"/>
      <c r="Q1448" s="263"/>
      <c r="R1448" s="263"/>
      <c r="S1448" s="263"/>
      <c r="T1448" s="264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65" t="s">
        <v>191</v>
      </c>
      <c r="AU1448" s="265" t="s">
        <v>82</v>
      </c>
      <c r="AV1448" s="15" t="s">
        <v>187</v>
      </c>
      <c r="AW1448" s="15" t="s">
        <v>33</v>
      </c>
      <c r="AX1448" s="15" t="s">
        <v>80</v>
      </c>
      <c r="AY1448" s="265" t="s">
        <v>180</v>
      </c>
    </row>
    <row r="1449" s="2" customFormat="1" ht="21.75" customHeight="1">
      <c r="A1449" s="40"/>
      <c r="B1449" s="41"/>
      <c r="C1449" s="215" t="s">
        <v>1941</v>
      </c>
      <c r="D1449" s="215" t="s">
        <v>182</v>
      </c>
      <c r="E1449" s="216" t="s">
        <v>1942</v>
      </c>
      <c r="F1449" s="217" t="s">
        <v>1943</v>
      </c>
      <c r="G1449" s="218" t="s">
        <v>185</v>
      </c>
      <c r="H1449" s="219">
        <v>1099.895</v>
      </c>
      <c r="I1449" s="220"/>
      <c r="J1449" s="221">
        <f>ROUND(I1449*H1449,2)</f>
        <v>0</v>
      </c>
      <c r="K1449" s="217" t="s">
        <v>186</v>
      </c>
      <c r="L1449" s="46"/>
      <c r="M1449" s="222" t="s">
        <v>19</v>
      </c>
      <c r="N1449" s="223" t="s">
        <v>43</v>
      </c>
      <c r="O1449" s="86"/>
      <c r="P1449" s="224">
        <f>O1449*H1449</f>
        <v>0</v>
      </c>
      <c r="Q1449" s="224">
        <v>0.0053299999999999997</v>
      </c>
      <c r="R1449" s="224">
        <f>Q1449*H1449</f>
        <v>5.86244035</v>
      </c>
      <c r="S1449" s="224">
        <v>0</v>
      </c>
      <c r="T1449" s="225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6" t="s">
        <v>187</v>
      </c>
      <c r="AT1449" s="226" t="s">
        <v>182</v>
      </c>
      <c r="AU1449" s="226" t="s">
        <v>82</v>
      </c>
      <c r="AY1449" s="19" t="s">
        <v>180</v>
      </c>
      <c r="BE1449" s="227">
        <f>IF(N1449="základní",J1449,0)</f>
        <v>0</v>
      </c>
      <c r="BF1449" s="227">
        <f>IF(N1449="snížená",J1449,0)</f>
        <v>0</v>
      </c>
      <c r="BG1449" s="227">
        <f>IF(N1449="zákl. přenesená",J1449,0)</f>
        <v>0</v>
      </c>
      <c r="BH1449" s="227">
        <f>IF(N1449="sníž. přenesená",J1449,0)</f>
        <v>0</v>
      </c>
      <c r="BI1449" s="227">
        <f>IF(N1449="nulová",J1449,0)</f>
        <v>0</v>
      </c>
      <c r="BJ1449" s="19" t="s">
        <v>80</v>
      </c>
      <c r="BK1449" s="227">
        <f>ROUND(I1449*H1449,2)</f>
        <v>0</v>
      </c>
      <c r="BL1449" s="19" t="s">
        <v>187</v>
      </c>
      <c r="BM1449" s="226" t="s">
        <v>1944</v>
      </c>
    </row>
    <row r="1450" s="2" customFormat="1">
      <c r="A1450" s="40"/>
      <c r="B1450" s="41"/>
      <c r="C1450" s="42"/>
      <c r="D1450" s="228" t="s">
        <v>189</v>
      </c>
      <c r="E1450" s="42"/>
      <c r="F1450" s="229" t="s">
        <v>1945</v>
      </c>
      <c r="G1450" s="42"/>
      <c r="H1450" s="42"/>
      <c r="I1450" s="230"/>
      <c r="J1450" s="42"/>
      <c r="K1450" s="42"/>
      <c r="L1450" s="46"/>
      <c r="M1450" s="231"/>
      <c r="N1450" s="232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189</v>
      </c>
      <c r="AU1450" s="19" t="s">
        <v>82</v>
      </c>
    </row>
    <row r="1451" s="14" customFormat="1">
      <c r="A1451" s="14"/>
      <c r="B1451" s="245"/>
      <c r="C1451" s="246"/>
      <c r="D1451" s="235" t="s">
        <v>191</v>
      </c>
      <c r="E1451" s="247" t="s">
        <v>19</v>
      </c>
      <c r="F1451" s="248" t="s">
        <v>1878</v>
      </c>
      <c r="G1451" s="246"/>
      <c r="H1451" s="247" t="s">
        <v>19</v>
      </c>
      <c r="I1451" s="249"/>
      <c r="J1451" s="246"/>
      <c r="K1451" s="246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4" t="s">
        <v>191</v>
      </c>
      <c r="AU1451" s="254" t="s">
        <v>82</v>
      </c>
      <c r="AV1451" s="14" t="s">
        <v>80</v>
      </c>
      <c r="AW1451" s="14" t="s">
        <v>33</v>
      </c>
      <c r="AX1451" s="14" t="s">
        <v>72</v>
      </c>
      <c r="AY1451" s="254" t="s">
        <v>180</v>
      </c>
    </row>
    <row r="1452" s="13" customFormat="1">
      <c r="A1452" s="13"/>
      <c r="B1452" s="233"/>
      <c r="C1452" s="234"/>
      <c r="D1452" s="235" t="s">
        <v>191</v>
      </c>
      <c r="E1452" s="236" t="s">
        <v>19</v>
      </c>
      <c r="F1452" s="237" t="s">
        <v>1946</v>
      </c>
      <c r="G1452" s="234"/>
      <c r="H1452" s="238">
        <v>82.766000000000005</v>
      </c>
      <c r="I1452" s="239"/>
      <c r="J1452" s="234"/>
      <c r="K1452" s="234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191</v>
      </c>
      <c r="AU1452" s="244" t="s">
        <v>82</v>
      </c>
      <c r="AV1452" s="13" t="s">
        <v>82</v>
      </c>
      <c r="AW1452" s="13" t="s">
        <v>33</v>
      </c>
      <c r="AX1452" s="13" t="s">
        <v>72</v>
      </c>
      <c r="AY1452" s="244" t="s">
        <v>180</v>
      </c>
    </row>
    <row r="1453" s="13" customFormat="1">
      <c r="A1453" s="13"/>
      <c r="B1453" s="233"/>
      <c r="C1453" s="234"/>
      <c r="D1453" s="235" t="s">
        <v>191</v>
      </c>
      <c r="E1453" s="236" t="s">
        <v>19</v>
      </c>
      <c r="F1453" s="237" t="s">
        <v>1947</v>
      </c>
      <c r="G1453" s="234"/>
      <c r="H1453" s="238">
        <v>5.8129999999999997</v>
      </c>
      <c r="I1453" s="239"/>
      <c r="J1453" s="234"/>
      <c r="K1453" s="234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191</v>
      </c>
      <c r="AU1453" s="244" t="s">
        <v>82</v>
      </c>
      <c r="AV1453" s="13" t="s">
        <v>82</v>
      </c>
      <c r="AW1453" s="13" t="s">
        <v>33</v>
      </c>
      <c r="AX1453" s="13" t="s">
        <v>72</v>
      </c>
      <c r="AY1453" s="244" t="s">
        <v>180</v>
      </c>
    </row>
    <row r="1454" s="13" customFormat="1">
      <c r="A1454" s="13"/>
      <c r="B1454" s="233"/>
      <c r="C1454" s="234"/>
      <c r="D1454" s="235" t="s">
        <v>191</v>
      </c>
      <c r="E1454" s="236" t="s">
        <v>19</v>
      </c>
      <c r="F1454" s="237" t="s">
        <v>1948</v>
      </c>
      <c r="G1454" s="234"/>
      <c r="H1454" s="238">
        <v>43.012999999999998</v>
      </c>
      <c r="I1454" s="239"/>
      <c r="J1454" s="234"/>
      <c r="K1454" s="234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191</v>
      </c>
      <c r="AU1454" s="244" t="s">
        <v>82</v>
      </c>
      <c r="AV1454" s="13" t="s">
        <v>82</v>
      </c>
      <c r="AW1454" s="13" t="s">
        <v>33</v>
      </c>
      <c r="AX1454" s="13" t="s">
        <v>72</v>
      </c>
      <c r="AY1454" s="244" t="s">
        <v>180</v>
      </c>
    </row>
    <row r="1455" s="13" customFormat="1">
      <c r="A1455" s="13"/>
      <c r="B1455" s="233"/>
      <c r="C1455" s="234"/>
      <c r="D1455" s="235" t="s">
        <v>191</v>
      </c>
      <c r="E1455" s="236" t="s">
        <v>19</v>
      </c>
      <c r="F1455" s="237" t="s">
        <v>1949</v>
      </c>
      <c r="G1455" s="234"/>
      <c r="H1455" s="238">
        <v>27.649000000000001</v>
      </c>
      <c r="I1455" s="239"/>
      <c r="J1455" s="234"/>
      <c r="K1455" s="234"/>
      <c r="L1455" s="240"/>
      <c r="M1455" s="241"/>
      <c r="N1455" s="242"/>
      <c r="O1455" s="242"/>
      <c r="P1455" s="242"/>
      <c r="Q1455" s="242"/>
      <c r="R1455" s="242"/>
      <c r="S1455" s="242"/>
      <c r="T1455" s="24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4" t="s">
        <v>191</v>
      </c>
      <c r="AU1455" s="244" t="s">
        <v>82</v>
      </c>
      <c r="AV1455" s="13" t="s">
        <v>82</v>
      </c>
      <c r="AW1455" s="13" t="s">
        <v>33</v>
      </c>
      <c r="AX1455" s="13" t="s">
        <v>72</v>
      </c>
      <c r="AY1455" s="244" t="s">
        <v>180</v>
      </c>
    </row>
    <row r="1456" s="13" customFormat="1">
      <c r="A1456" s="13"/>
      <c r="B1456" s="233"/>
      <c r="C1456" s="234"/>
      <c r="D1456" s="235" t="s">
        <v>191</v>
      </c>
      <c r="E1456" s="236" t="s">
        <v>19</v>
      </c>
      <c r="F1456" s="237" t="s">
        <v>1950</v>
      </c>
      <c r="G1456" s="234"/>
      <c r="H1456" s="238">
        <v>4.7779999999999996</v>
      </c>
      <c r="I1456" s="239"/>
      <c r="J1456" s="234"/>
      <c r="K1456" s="234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191</v>
      </c>
      <c r="AU1456" s="244" t="s">
        <v>82</v>
      </c>
      <c r="AV1456" s="13" t="s">
        <v>82</v>
      </c>
      <c r="AW1456" s="13" t="s">
        <v>33</v>
      </c>
      <c r="AX1456" s="13" t="s">
        <v>72</v>
      </c>
      <c r="AY1456" s="244" t="s">
        <v>180</v>
      </c>
    </row>
    <row r="1457" s="13" customFormat="1">
      <c r="A1457" s="13"/>
      <c r="B1457" s="233"/>
      <c r="C1457" s="234"/>
      <c r="D1457" s="235" t="s">
        <v>191</v>
      </c>
      <c r="E1457" s="236" t="s">
        <v>19</v>
      </c>
      <c r="F1457" s="237" t="s">
        <v>1951</v>
      </c>
      <c r="G1457" s="234"/>
      <c r="H1457" s="238">
        <v>34.177999999999997</v>
      </c>
      <c r="I1457" s="239"/>
      <c r="J1457" s="234"/>
      <c r="K1457" s="234"/>
      <c r="L1457" s="240"/>
      <c r="M1457" s="241"/>
      <c r="N1457" s="242"/>
      <c r="O1457" s="242"/>
      <c r="P1457" s="242"/>
      <c r="Q1457" s="242"/>
      <c r="R1457" s="242"/>
      <c r="S1457" s="242"/>
      <c r="T1457" s="24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4" t="s">
        <v>191</v>
      </c>
      <c r="AU1457" s="244" t="s">
        <v>82</v>
      </c>
      <c r="AV1457" s="13" t="s">
        <v>82</v>
      </c>
      <c r="AW1457" s="13" t="s">
        <v>33</v>
      </c>
      <c r="AX1457" s="13" t="s">
        <v>72</v>
      </c>
      <c r="AY1457" s="244" t="s">
        <v>180</v>
      </c>
    </row>
    <row r="1458" s="14" customFormat="1">
      <c r="A1458" s="14"/>
      <c r="B1458" s="245"/>
      <c r="C1458" s="246"/>
      <c r="D1458" s="235" t="s">
        <v>191</v>
      </c>
      <c r="E1458" s="247" t="s">
        <v>19</v>
      </c>
      <c r="F1458" s="248" t="s">
        <v>900</v>
      </c>
      <c r="G1458" s="246"/>
      <c r="H1458" s="247" t="s">
        <v>19</v>
      </c>
      <c r="I1458" s="249"/>
      <c r="J1458" s="246"/>
      <c r="K1458" s="246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191</v>
      </c>
      <c r="AU1458" s="254" t="s">
        <v>82</v>
      </c>
      <c r="AV1458" s="14" t="s">
        <v>80</v>
      </c>
      <c r="AW1458" s="14" t="s">
        <v>33</v>
      </c>
      <c r="AX1458" s="14" t="s">
        <v>72</v>
      </c>
      <c r="AY1458" s="254" t="s">
        <v>180</v>
      </c>
    </row>
    <row r="1459" s="13" customFormat="1">
      <c r="A1459" s="13"/>
      <c r="B1459" s="233"/>
      <c r="C1459" s="234"/>
      <c r="D1459" s="235" t="s">
        <v>191</v>
      </c>
      <c r="E1459" s="236" t="s">
        <v>19</v>
      </c>
      <c r="F1459" s="237" t="s">
        <v>1952</v>
      </c>
      <c r="G1459" s="234"/>
      <c r="H1459" s="238">
        <v>8.3279999999999994</v>
      </c>
      <c r="I1459" s="239"/>
      <c r="J1459" s="234"/>
      <c r="K1459" s="234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191</v>
      </c>
      <c r="AU1459" s="244" t="s">
        <v>82</v>
      </c>
      <c r="AV1459" s="13" t="s">
        <v>82</v>
      </c>
      <c r="AW1459" s="13" t="s">
        <v>33</v>
      </c>
      <c r="AX1459" s="13" t="s">
        <v>72</v>
      </c>
      <c r="AY1459" s="244" t="s">
        <v>180</v>
      </c>
    </row>
    <row r="1460" s="13" customFormat="1">
      <c r="A1460" s="13"/>
      <c r="B1460" s="233"/>
      <c r="C1460" s="234"/>
      <c r="D1460" s="235" t="s">
        <v>191</v>
      </c>
      <c r="E1460" s="236" t="s">
        <v>19</v>
      </c>
      <c r="F1460" s="237" t="s">
        <v>1953</v>
      </c>
      <c r="G1460" s="234"/>
      <c r="H1460" s="238">
        <v>12.063000000000001</v>
      </c>
      <c r="I1460" s="239"/>
      <c r="J1460" s="234"/>
      <c r="K1460" s="234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191</v>
      </c>
      <c r="AU1460" s="244" t="s">
        <v>82</v>
      </c>
      <c r="AV1460" s="13" t="s">
        <v>82</v>
      </c>
      <c r="AW1460" s="13" t="s">
        <v>33</v>
      </c>
      <c r="AX1460" s="13" t="s">
        <v>72</v>
      </c>
      <c r="AY1460" s="244" t="s">
        <v>180</v>
      </c>
    </row>
    <row r="1461" s="13" customFormat="1">
      <c r="A1461" s="13"/>
      <c r="B1461" s="233"/>
      <c r="C1461" s="234"/>
      <c r="D1461" s="235" t="s">
        <v>191</v>
      </c>
      <c r="E1461" s="236" t="s">
        <v>19</v>
      </c>
      <c r="F1461" s="237" t="s">
        <v>1954</v>
      </c>
      <c r="G1461" s="234"/>
      <c r="H1461" s="238">
        <v>8</v>
      </c>
      <c r="I1461" s="239"/>
      <c r="J1461" s="234"/>
      <c r="K1461" s="234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4" t="s">
        <v>191</v>
      </c>
      <c r="AU1461" s="244" t="s">
        <v>82</v>
      </c>
      <c r="AV1461" s="13" t="s">
        <v>82</v>
      </c>
      <c r="AW1461" s="13" t="s">
        <v>33</v>
      </c>
      <c r="AX1461" s="13" t="s">
        <v>72</v>
      </c>
      <c r="AY1461" s="244" t="s">
        <v>180</v>
      </c>
    </row>
    <row r="1462" s="13" customFormat="1">
      <c r="A1462" s="13"/>
      <c r="B1462" s="233"/>
      <c r="C1462" s="234"/>
      <c r="D1462" s="235" t="s">
        <v>191</v>
      </c>
      <c r="E1462" s="236" t="s">
        <v>19</v>
      </c>
      <c r="F1462" s="237" t="s">
        <v>1955</v>
      </c>
      <c r="G1462" s="234"/>
      <c r="H1462" s="238">
        <v>4.4000000000000004</v>
      </c>
      <c r="I1462" s="239"/>
      <c r="J1462" s="234"/>
      <c r="K1462" s="234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191</v>
      </c>
      <c r="AU1462" s="244" t="s">
        <v>82</v>
      </c>
      <c r="AV1462" s="13" t="s">
        <v>82</v>
      </c>
      <c r="AW1462" s="13" t="s">
        <v>33</v>
      </c>
      <c r="AX1462" s="13" t="s">
        <v>72</v>
      </c>
      <c r="AY1462" s="244" t="s">
        <v>180</v>
      </c>
    </row>
    <row r="1463" s="14" customFormat="1">
      <c r="A1463" s="14"/>
      <c r="B1463" s="245"/>
      <c r="C1463" s="246"/>
      <c r="D1463" s="235" t="s">
        <v>191</v>
      </c>
      <c r="E1463" s="247" t="s">
        <v>19</v>
      </c>
      <c r="F1463" s="248" t="s">
        <v>930</v>
      </c>
      <c r="G1463" s="246"/>
      <c r="H1463" s="247" t="s">
        <v>19</v>
      </c>
      <c r="I1463" s="249"/>
      <c r="J1463" s="246"/>
      <c r="K1463" s="246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4" t="s">
        <v>191</v>
      </c>
      <c r="AU1463" s="254" t="s">
        <v>82</v>
      </c>
      <c r="AV1463" s="14" t="s">
        <v>80</v>
      </c>
      <c r="AW1463" s="14" t="s">
        <v>33</v>
      </c>
      <c r="AX1463" s="14" t="s">
        <v>72</v>
      </c>
      <c r="AY1463" s="254" t="s">
        <v>180</v>
      </c>
    </row>
    <row r="1464" s="13" customFormat="1">
      <c r="A1464" s="13"/>
      <c r="B1464" s="233"/>
      <c r="C1464" s="234"/>
      <c r="D1464" s="235" t="s">
        <v>191</v>
      </c>
      <c r="E1464" s="236" t="s">
        <v>19</v>
      </c>
      <c r="F1464" s="237" t="s">
        <v>1956</v>
      </c>
      <c r="G1464" s="234"/>
      <c r="H1464" s="238">
        <v>-1.52</v>
      </c>
      <c r="I1464" s="239"/>
      <c r="J1464" s="234"/>
      <c r="K1464" s="234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191</v>
      </c>
      <c r="AU1464" s="244" t="s">
        <v>82</v>
      </c>
      <c r="AV1464" s="13" t="s">
        <v>82</v>
      </c>
      <c r="AW1464" s="13" t="s">
        <v>33</v>
      </c>
      <c r="AX1464" s="13" t="s">
        <v>72</v>
      </c>
      <c r="AY1464" s="244" t="s">
        <v>180</v>
      </c>
    </row>
    <row r="1465" s="14" customFormat="1">
      <c r="A1465" s="14"/>
      <c r="B1465" s="245"/>
      <c r="C1465" s="246"/>
      <c r="D1465" s="235" t="s">
        <v>191</v>
      </c>
      <c r="E1465" s="247" t="s">
        <v>19</v>
      </c>
      <c r="F1465" s="248" t="s">
        <v>1890</v>
      </c>
      <c r="G1465" s="246"/>
      <c r="H1465" s="247" t="s">
        <v>19</v>
      </c>
      <c r="I1465" s="249"/>
      <c r="J1465" s="246"/>
      <c r="K1465" s="246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191</v>
      </c>
      <c r="AU1465" s="254" t="s">
        <v>82</v>
      </c>
      <c r="AV1465" s="14" t="s">
        <v>80</v>
      </c>
      <c r="AW1465" s="14" t="s">
        <v>33</v>
      </c>
      <c r="AX1465" s="14" t="s">
        <v>72</v>
      </c>
      <c r="AY1465" s="254" t="s">
        <v>180</v>
      </c>
    </row>
    <row r="1466" s="13" customFormat="1">
      <c r="A1466" s="13"/>
      <c r="B1466" s="233"/>
      <c r="C1466" s="234"/>
      <c r="D1466" s="235" t="s">
        <v>191</v>
      </c>
      <c r="E1466" s="236" t="s">
        <v>19</v>
      </c>
      <c r="F1466" s="237" t="s">
        <v>1957</v>
      </c>
      <c r="G1466" s="234"/>
      <c r="H1466" s="238">
        <v>-2.1779999999999999</v>
      </c>
      <c r="I1466" s="239"/>
      <c r="J1466" s="234"/>
      <c r="K1466" s="234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191</v>
      </c>
      <c r="AU1466" s="244" t="s">
        <v>82</v>
      </c>
      <c r="AV1466" s="13" t="s">
        <v>82</v>
      </c>
      <c r="AW1466" s="13" t="s">
        <v>33</v>
      </c>
      <c r="AX1466" s="13" t="s">
        <v>72</v>
      </c>
      <c r="AY1466" s="244" t="s">
        <v>180</v>
      </c>
    </row>
    <row r="1467" s="14" customFormat="1">
      <c r="A1467" s="14"/>
      <c r="B1467" s="245"/>
      <c r="C1467" s="246"/>
      <c r="D1467" s="235" t="s">
        <v>191</v>
      </c>
      <c r="E1467" s="247" t="s">
        <v>19</v>
      </c>
      <c r="F1467" s="248" t="s">
        <v>1892</v>
      </c>
      <c r="G1467" s="246"/>
      <c r="H1467" s="247" t="s">
        <v>19</v>
      </c>
      <c r="I1467" s="249"/>
      <c r="J1467" s="246"/>
      <c r="K1467" s="246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191</v>
      </c>
      <c r="AU1467" s="254" t="s">
        <v>82</v>
      </c>
      <c r="AV1467" s="14" t="s">
        <v>80</v>
      </c>
      <c r="AW1467" s="14" t="s">
        <v>33</v>
      </c>
      <c r="AX1467" s="14" t="s">
        <v>72</v>
      </c>
      <c r="AY1467" s="254" t="s">
        <v>180</v>
      </c>
    </row>
    <row r="1468" s="13" customFormat="1">
      <c r="A1468" s="13"/>
      <c r="B1468" s="233"/>
      <c r="C1468" s="234"/>
      <c r="D1468" s="235" t="s">
        <v>191</v>
      </c>
      <c r="E1468" s="236" t="s">
        <v>19</v>
      </c>
      <c r="F1468" s="237" t="s">
        <v>1958</v>
      </c>
      <c r="G1468" s="234"/>
      <c r="H1468" s="238">
        <v>0.55700000000000005</v>
      </c>
      <c r="I1468" s="239"/>
      <c r="J1468" s="234"/>
      <c r="K1468" s="234"/>
      <c r="L1468" s="240"/>
      <c r="M1468" s="241"/>
      <c r="N1468" s="242"/>
      <c r="O1468" s="242"/>
      <c r="P1468" s="242"/>
      <c r="Q1468" s="242"/>
      <c r="R1468" s="242"/>
      <c r="S1468" s="242"/>
      <c r="T1468" s="24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4" t="s">
        <v>191</v>
      </c>
      <c r="AU1468" s="244" t="s">
        <v>82</v>
      </c>
      <c r="AV1468" s="13" t="s">
        <v>82</v>
      </c>
      <c r="AW1468" s="13" t="s">
        <v>33</v>
      </c>
      <c r="AX1468" s="13" t="s">
        <v>72</v>
      </c>
      <c r="AY1468" s="244" t="s">
        <v>180</v>
      </c>
    </row>
    <row r="1469" s="14" customFormat="1">
      <c r="A1469" s="14"/>
      <c r="B1469" s="245"/>
      <c r="C1469" s="246"/>
      <c r="D1469" s="235" t="s">
        <v>191</v>
      </c>
      <c r="E1469" s="247" t="s">
        <v>19</v>
      </c>
      <c r="F1469" s="248" t="s">
        <v>1894</v>
      </c>
      <c r="G1469" s="246"/>
      <c r="H1469" s="247" t="s">
        <v>19</v>
      </c>
      <c r="I1469" s="249"/>
      <c r="J1469" s="246"/>
      <c r="K1469" s="246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191</v>
      </c>
      <c r="AU1469" s="254" t="s">
        <v>82</v>
      </c>
      <c r="AV1469" s="14" t="s">
        <v>80</v>
      </c>
      <c r="AW1469" s="14" t="s">
        <v>33</v>
      </c>
      <c r="AX1469" s="14" t="s">
        <v>72</v>
      </c>
      <c r="AY1469" s="254" t="s">
        <v>180</v>
      </c>
    </row>
    <row r="1470" s="13" customFormat="1">
      <c r="A1470" s="13"/>
      <c r="B1470" s="233"/>
      <c r="C1470" s="234"/>
      <c r="D1470" s="235" t="s">
        <v>191</v>
      </c>
      <c r="E1470" s="236" t="s">
        <v>19</v>
      </c>
      <c r="F1470" s="237" t="s">
        <v>1959</v>
      </c>
      <c r="G1470" s="234"/>
      <c r="H1470" s="238">
        <v>6.2039999999999997</v>
      </c>
      <c r="I1470" s="239"/>
      <c r="J1470" s="234"/>
      <c r="K1470" s="234"/>
      <c r="L1470" s="240"/>
      <c r="M1470" s="241"/>
      <c r="N1470" s="242"/>
      <c r="O1470" s="242"/>
      <c r="P1470" s="242"/>
      <c r="Q1470" s="242"/>
      <c r="R1470" s="242"/>
      <c r="S1470" s="242"/>
      <c r="T1470" s="24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4" t="s">
        <v>191</v>
      </c>
      <c r="AU1470" s="244" t="s">
        <v>82</v>
      </c>
      <c r="AV1470" s="13" t="s">
        <v>82</v>
      </c>
      <c r="AW1470" s="13" t="s">
        <v>33</v>
      </c>
      <c r="AX1470" s="13" t="s">
        <v>72</v>
      </c>
      <c r="AY1470" s="244" t="s">
        <v>180</v>
      </c>
    </row>
    <row r="1471" s="13" customFormat="1">
      <c r="A1471" s="13"/>
      <c r="B1471" s="233"/>
      <c r="C1471" s="234"/>
      <c r="D1471" s="235" t="s">
        <v>191</v>
      </c>
      <c r="E1471" s="236" t="s">
        <v>19</v>
      </c>
      <c r="F1471" s="237" t="s">
        <v>1960</v>
      </c>
      <c r="G1471" s="234"/>
      <c r="H1471" s="238">
        <v>2.198</v>
      </c>
      <c r="I1471" s="239"/>
      <c r="J1471" s="234"/>
      <c r="K1471" s="234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191</v>
      </c>
      <c r="AU1471" s="244" t="s">
        <v>82</v>
      </c>
      <c r="AV1471" s="13" t="s">
        <v>82</v>
      </c>
      <c r="AW1471" s="13" t="s">
        <v>33</v>
      </c>
      <c r="AX1471" s="13" t="s">
        <v>72</v>
      </c>
      <c r="AY1471" s="244" t="s">
        <v>180</v>
      </c>
    </row>
    <row r="1472" s="14" customFormat="1">
      <c r="A1472" s="14"/>
      <c r="B1472" s="245"/>
      <c r="C1472" s="246"/>
      <c r="D1472" s="235" t="s">
        <v>191</v>
      </c>
      <c r="E1472" s="247" t="s">
        <v>19</v>
      </c>
      <c r="F1472" s="248" t="s">
        <v>1961</v>
      </c>
      <c r="G1472" s="246"/>
      <c r="H1472" s="247" t="s">
        <v>19</v>
      </c>
      <c r="I1472" s="249"/>
      <c r="J1472" s="246"/>
      <c r="K1472" s="246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191</v>
      </c>
      <c r="AU1472" s="254" t="s">
        <v>82</v>
      </c>
      <c r="AV1472" s="14" t="s">
        <v>80</v>
      </c>
      <c r="AW1472" s="14" t="s">
        <v>33</v>
      </c>
      <c r="AX1472" s="14" t="s">
        <v>72</v>
      </c>
      <c r="AY1472" s="254" t="s">
        <v>180</v>
      </c>
    </row>
    <row r="1473" s="13" customFormat="1">
      <c r="A1473" s="13"/>
      <c r="B1473" s="233"/>
      <c r="C1473" s="234"/>
      <c r="D1473" s="235" t="s">
        <v>191</v>
      </c>
      <c r="E1473" s="236" t="s">
        <v>19</v>
      </c>
      <c r="F1473" s="237" t="s">
        <v>1962</v>
      </c>
      <c r="G1473" s="234"/>
      <c r="H1473" s="238">
        <v>14.564</v>
      </c>
      <c r="I1473" s="239"/>
      <c r="J1473" s="234"/>
      <c r="K1473" s="234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191</v>
      </c>
      <c r="AU1473" s="244" t="s">
        <v>82</v>
      </c>
      <c r="AV1473" s="13" t="s">
        <v>82</v>
      </c>
      <c r="AW1473" s="13" t="s">
        <v>33</v>
      </c>
      <c r="AX1473" s="13" t="s">
        <v>72</v>
      </c>
      <c r="AY1473" s="244" t="s">
        <v>180</v>
      </c>
    </row>
    <row r="1474" s="14" customFormat="1">
      <c r="A1474" s="14"/>
      <c r="B1474" s="245"/>
      <c r="C1474" s="246"/>
      <c r="D1474" s="235" t="s">
        <v>191</v>
      </c>
      <c r="E1474" s="247" t="s">
        <v>19</v>
      </c>
      <c r="F1474" s="248" t="s">
        <v>1963</v>
      </c>
      <c r="G1474" s="246"/>
      <c r="H1474" s="247" t="s">
        <v>19</v>
      </c>
      <c r="I1474" s="249"/>
      <c r="J1474" s="246"/>
      <c r="K1474" s="246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191</v>
      </c>
      <c r="AU1474" s="254" t="s">
        <v>82</v>
      </c>
      <c r="AV1474" s="14" t="s">
        <v>80</v>
      </c>
      <c r="AW1474" s="14" t="s">
        <v>33</v>
      </c>
      <c r="AX1474" s="14" t="s">
        <v>72</v>
      </c>
      <c r="AY1474" s="254" t="s">
        <v>180</v>
      </c>
    </row>
    <row r="1475" s="13" customFormat="1">
      <c r="A1475" s="13"/>
      <c r="B1475" s="233"/>
      <c r="C1475" s="234"/>
      <c r="D1475" s="235" t="s">
        <v>191</v>
      </c>
      <c r="E1475" s="236" t="s">
        <v>19</v>
      </c>
      <c r="F1475" s="237" t="s">
        <v>1964</v>
      </c>
      <c r="G1475" s="234"/>
      <c r="H1475" s="238">
        <v>-7.1790000000000003</v>
      </c>
      <c r="I1475" s="239"/>
      <c r="J1475" s="234"/>
      <c r="K1475" s="234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191</v>
      </c>
      <c r="AU1475" s="244" t="s">
        <v>82</v>
      </c>
      <c r="AV1475" s="13" t="s">
        <v>82</v>
      </c>
      <c r="AW1475" s="13" t="s">
        <v>33</v>
      </c>
      <c r="AX1475" s="13" t="s">
        <v>72</v>
      </c>
      <c r="AY1475" s="244" t="s">
        <v>180</v>
      </c>
    </row>
    <row r="1476" s="14" customFormat="1">
      <c r="A1476" s="14"/>
      <c r="B1476" s="245"/>
      <c r="C1476" s="246"/>
      <c r="D1476" s="235" t="s">
        <v>191</v>
      </c>
      <c r="E1476" s="247" t="s">
        <v>19</v>
      </c>
      <c r="F1476" s="248" t="s">
        <v>1965</v>
      </c>
      <c r="G1476" s="246"/>
      <c r="H1476" s="247" t="s">
        <v>19</v>
      </c>
      <c r="I1476" s="249"/>
      <c r="J1476" s="246"/>
      <c r="K1476" s="246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4" t="s">
        <v>191</v>
      </c>
      <c r="AU1476" s="254" t="s">
        <v>82</v>
      </c>
      <c r="AV1476" s="14" t="s">
        <v>80</v>
      </c>
      <c r="AW1476" s="14" t="s">
        <v>33</v>
      </c>
      <c r="AX1476" s="14" t="s">
        <v>72</v>
      </c>
      <c r="AY1476" s="254" t="s">
        <v>180</v>
      </c>
    </row>
    <row r="1477" s="13" customFormat="1">
      <c r="A1477" s="13"/>
      <c r="B1477" s="233"/>
      <c r="C1477" s="234"/>
      <c r="D1477" s="235" t="s">
        <v>191</v>
      </c>
      <c r="E1477" s="236" t="s">
        <v>19</v>
      </c>
      <c r="F1477" s="237" t="s">
        <v>1966</v>
      </c>
      <c r="G1477" s="234"/>
      <c r="H1477" s="238">
        <v>-8.5199999999999996</v>
      </c>
      <c r="I1477" s="239"/>
      <c r="J1477" s="234"/>
      <c r="K1477" s="234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191</v>
      </c>
      <c r="AU1477" s="244" t="s">
        <v>82</v>
      </c>
      <c r="AV1477" s="13" t="s">
        <v>82</v>
      </c>
      <c r="AW1477" s="13" t="s">
        <v>33</v>
      </c>
      <c r="AX1477" s="13" t="s">
        <v>72</v>
      </c>
      <c r="AY1477" s="244" t="s">
        <v>180</v>
      </c>
    </row>
    <row r="1478" s="13" customFormat="1">
      <c r="A1478" s="13"/>
      <c r="B1478" s="233"/>
      <c r="C1478" s="234"/>
      <c r="D1478" s="235" t="s">
        <v>191</v>
      </c>
      <c r="E1478" s="236" t="s">
        <v>19</v>
      </c>
      <c r="F1478" s="237" t="s">
        <v>1967</v>
      </c>
      <c r="G1478" s="234"/>
      <c r="H1478" s="238">
        <v>-3</v>
      </c>
      <c r="I1478" s="239"/>
      <c r="J1478" s="234"/>
      <c r="K1478" s="234"/>
      <c r="L1478" s="240"/>
      <c r="M1478" s="241"/>
      <c r="N1478" s="242"/>
      <c r="O1478" s="242"/>
      <c r="P1478" s="242"/>
      <c r="Q1478" s="242"/>
      <c r="R1478" s="242"/>
      <c r="S1478" s="242"/>
      <c r="T1478" s="24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4" t="s">
        <v>191</v>
      </c>
      <c r="AU1478" s="244" t="s">
        <v>82</v>
      </c>
      <c r="AV1478" s="13" t="s">
        <v>82</v>
      </c>
      <c r="AW1478" s="13" t="s">
        <v>33</v>
      </c>
      <c r="AX1478" s="13" t="s">
        <v>72</v>
      </c>
      <c r="AY1478" s="244" t="s">
        <v>180</v>
      </c>
    </row>
    <row r="1479" s="13" customFormat="1">
      <c r="A1479" s="13"/>
      <c r="B1479" s="233"/>
      <c r="C1479" s="234"/>
      <c r="D1479" s="235" t="s">
        <v>191</v>
      </c>
      <c r="E1479" s="236" t="s">
        <v>19</v>
      </c>
      <c r="F1479" s="237" t="s">
        <v>1968</v>
      </c>
      <c r="G1479" s="234"/>
      <c r="H1479" s="238">
        <v>-5.8970000000000002</v>
      </c>
      <c r="I1479" s="239"/>
      <c r="J1479" s="234"/>
      <c r="K1479" s="234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191</v>
      </c>
      <c r="AU1479" s="244" t="s">
        <v>82</v>
      </c>
      <c r="AV1479" s="13" t="s">
        <v>82</v>
      </c>
      <c r="AW1479" s="13" t="s">
        <v>33</v>
      </c>
      <c r="AX1479" s="13" t="s">
        <v>72</v>
      </c>
      <c r="AY1479" s="244" t="s">
        <v>180</v>
      </c>
    </row>
    <row r="1480" s="13" customFormat="1">
      <c r="A1480" s="13"/>
      <c r="B1480" s="233"/>
      <c r="C1480" s="234"/>
      <c r="D1480" s="235" t="s">
        <v>191</v>
      </c>
      <c r="E1480" s="236" t="s">
        <v>19</v>
      </c>
      <c r="F1480" s="237" t="s">
        <v>1969</v>
      </c>
      <c r="G1480" s="234"/>
      <c r="H1480" s="238">
        <v>-4.0149999999999997</v>
      </c>
      <c r="I1480" s="239"/>
      <c r="J1480" s="234"/>
      <c r="K1480" s="234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191</v>
      </c>
      <c r="AU1480" s="244" t="s">
        <v>82</v>
      </c>
      <c r="AV1480" s="13" t="s">
        <v>82</v>
      </c>
      <c r="AW1480" s="13" t="s">
        <v>33</v>
      </c>
      <c r="AX1480" s="13" t="s">
        <v>72</v>
      </c>
      <c r="AY1480" s="244" t="s">
        <v>180</v>
      </c>
    </row>
    <row r="1481" s="16" customFormat="1">
      <c r="A1481" s="16"/>
      <c r="B1481" s="266"/>
      <c r="C1481" s="267"/>
      <c r="D1481" s="235" t="s">
        <v>191</v>
      </c>
      <c r="E1481" s="268" t="s">
        <v>19</v>
      </c>
      <c r="F1481" s="269" t="s">
        <v>436</v>
      </c>
      <c r="G1481" s="267"/>
      <c r="H1481" s="270">
        <v>222.202</v>
      </c>
      <c r="I1481" s="271"/>
      <c r="J1481" s="267"/>
      <c r="K1481" s="267"/>
      <c r="L1481" s="272"/>
      <c r="M1481" s="273"/>
      <c r="N1481" s="274"/>
      <c r="O1481" s="274"/>
      <c r="P1481" s="274"/>
      <c r="Q1481" s="274"/>
      <c r="R1481" s="274"/>
      <c r="S1481" s="274"/>
      <c r="T1481" s="275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T1481" s="276" t="s">
        <v>191</v>
      </c>
      <c r="AU1481" s="276" t="s">
        <v>82</v>
      </c>
      <c r="AV1481" s="16" t="s">
        <v>100</v>
      </c>
      <c r="AW1481" s="16" t="s">
        <v>33</v>
      </c>
      <c r="AX1481" s="16" t="s">
        <v>72</v>
      </c>
      <c r="AY1481" s="276" t="s">
        <v>180</v>
      </c>
    </row>
    <row r="1482" s="14" customFormat="1">
      <c r="A1482" s="14"/>
      <c r="B1482" s="245"/>
      <c r="C1482" s="246"/>
      <c r="D1482" s="235" t="s">
        <v>191</v>
      </c>
      <c r="E1482" s="247" t="s">
        <v>19</v>
      </c>
      <c r="F1482" s="248" t="s">
        <v>1367</v>
      </c>
      <c r="G1482" s="246"/>
      <c r="H1482" s="247" t="s">
        <v>19</v>
      </c>
      <c r="I1482" s="249"/>
      <c r="J1482" s="246"/>
      <c r="K1482" s="246"/>
      <c r="L1482" s="250"/>
      <c r="M1482" s="251"/>
      <c r="N1482" s="252"/>
      <c r="O1482" s="252"/>
      <c r="P1482" s="252"/>
      <c r="Q1482" s="252"/>
      <c r="R1482" s="252"/>
      <c r="S1482" s="252"/>
      <c r="T1482" s="25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4" t="s">
        <v>191</v>
      </c>
      <c r="AU1482" s="254" t="s">
        <v>82</v>
      </c>
      <c r="AV1482" s="14" t="s">
        <v>80</v>
      </c>
      <c r="AW1482" s="14" t="s">
        <v>33</v>
      </c>
      <c r="AX1482" s="14" t="s">
        <v>72</v>
      </c>
      <c r="AY1482" s="254" t="s">
        <v>180</v>
      </c>
    </row>
    <row r="1483" s="13" customFormat="1">
      <c r="A1483" s="13"/>
      <c r="B1483" s="233"/>
      <c r="C1483" s="234"/>
      <c r="D1483" s="235" t="s">
        <v>191</v>
      </c>
      <c r="E1483" s="236" t="s">
        <v>19</v>
      </c>
      <c r="F1483" s="237" t="s">
        <v>1970</v>
      </c>
      <c r="G1483" s="234"/>
      <c r="H1483" s="238">
        <v>4.5599999999999996</v>
      </c>
      <c r="I1483" s="239"/>
      <c r="J1483" s="234"/>
      <c r="K1483" s="234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191</v>
      </c>
      <c r="AU1483" s="244" t="s">
        <v>82</v>
      </c>
      <c r="AV1483" s="13" t="s">
        <v>82</v>
      </c>
      <c r="AW1483" s="13" t="s">
        <v>33</v>
      </c>
      <c r="AX1483" s="13" t="s">
        <v>72</v>
      </c>
      <c r="AY1483" s="244" t="s">
        <v>180</v>
      </c>
    </row>
    <row r="1484" s="16" customFormat="1">
      <c r="A1484" s="16"/>
      <c r="B1484" s="266"/>
      <c r="C1484" s="267"/>
      <c r="D1484" s="235" t="s">
        <v>191</v>
      </c>
      <c r="E1484" s="268" t="s">
        <v>19</v>
      </c>
      <c r="F1484" s="269" t="s">
        <v>436</v>
      </c>
      <c r="G1484" s="267"/>
      <c r="H1484" s="270">
        <v>4.5599999999999996</v>
      </c>
      <c r="I1484" s="271"/>
      <c r="J1484" s="267"/>
      <c r="K1484" s="267"/>
      <c r="L1484" s="272"/>
      <c r="M1484" s="273"/>
      <c r="N1484" s="274"/>
      <c r="O1484" s="274"/>
      <c r="P1484" s="274"/>
      <c r="Q1484" s="274"/>
      <c r="R1484" s="274"/>
      <c r="S1484" s="274"/>
      <c r="T1484" s="275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76" t="s">
        <v>191</v>
      </c>
      <c r="AU1484" s="276" t="s">
        <v>82</v>
      </c>
      <c r="AV1484" s="16" t="s">
        <v>100</v>
      </c>
      <c r="AW1484" s="16" t="s">
        <v>33</v>
      </c>
      <c r="AX1484" s="16" t="s">
        <v>72</v>
      </c>
      <c r="AY1484" s="276" t="s">
        <v>180</v>
      </c>
    </row>
    <row r="1485" s="14" customFormat="1">
      <c r="A1485" s="14"/>
      <c r="B1485" s="245"/>
      <c r="C1485" s="246"/>
      <c r="D1485" s="235" t="s">
        <v>191</v>
      </c>
      <c r="E1485" s="247" t="s">
        <v>19</v>
      </c>
      <c r="F1485" s="248" t="s">
        <v>1898</v>
      </c>
      <c r="G1485" s="246"/>
      <c r="H1485" s="247" t="s">
        <v>19</v>
      </c>
      <c r="I1485" s="249"/>
      <c r="J1485" s="246"/>
      <c r="K1485" s="246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191</v>
      </c>
      <c r="AU1485" s="254" t="s">
        <v>82</v>
      </c>
      <c r="AV1485" s="14" t="s">
        <v>80</v>
      </c>
      <c r="AW1485" s="14" t="s">
        <v>33</v>
      </c>
      <c r="AX1485" s="14" t="s">
        <v>72</v>
      </c>
      <c r="AY1485" s="254" t="s">
        <v>180</v>
      </c>
    </row>
    <row r="1486" s="13" customFormat="1">
      <c r="A1486" s="13"/>
      <c r="B1486" s="233"/>
      <c r="C1486" s="234"/>
      <c r="D1486" s="235" t="s">
        <v>191</v>
      </c>
      <c r="E1486" s="236" t="s">
        <v>19</v>
      </c>
      <c r="F1486" s="237" t="s">
        <v>1971</v>
      </c>
      <c r="G1486" s="234"/>
      <c r="H1486" s="238">
        <v>59.118000000000002</v>
      </c>
      <c r="I1486" s="239"/>
      <c r="J1486" s="234"/>
      <c r="K1486" s="234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191</v>
      </c>
      <c r="AU1486" s="244" t="s">
        <v>82</v>
      </c>
      <c r="AV1486" s="13" t="s">
        <v>82</v>
      </c>
      <c r="AW1486" s="13" t="s">
        <v>33</v>
      </c>
      <c r="AX1486" s="13" t="s">
        <v>72</v>
      </c>
      <c r="AY1486" s="244" t="s">
        <v>180</v>
      </c>
    </row>
    <row r="1487" s="13" customFormat="1">
      <c r="A1487" s="13"/>
      <c r="B1487" s="233"/>
      <c r="C1487" s="234"/>
      <c r="D1487" s="235" t="s">
        <v>191</v>
      </c>
      <c r="E1487" s="236" t="s">
        <v>19</v>
      </c>
      <c r="F1487" s="237" t="s">
        <v>1972</v>
      </c>
      <c r="G1487" s="234"/>
      <c r="H1487" s="238">
        <v>19.867999999999999</v>
      </c>
      <c r="I1487" s="239"/>
      <c r="J1487" s="234"/>
      <c r="K1487" s="234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191</v>
      </c>
      <c r="AU1487" s="244" t="s">
        <v>82</v>
      </c>
      <c r="AV1487" s="13" t="s">
        <v>82</v>
      </c>
      <c r="AW1487" s="13" t="s">
        <v>33</v>
      </c>
      <c r="AX1487" s="13" t="s">
        <v>72</v>
      </c>
      <c r="AY1487" s="244" t="s">
        <v>180</v>
      </c>
    </row>
    <row r="1488" s="13" customFormat="1">
      <c r="A1488" s="13"/>
      <c r="B1488" s="233"/>
      <c r="C1488" s="234"/>
      <c r="D1488" s="235" t="s">
        <v>191</v>
      </c>
      <c r="E1488" s="236" t="s">
        <v>19</v>
      </c>
      <c r="F1488" s="237" t="s">
        <v>1973</v>
      </c>
      <c r="G1488" s="234"/>
      <c r="H1488" s="238">
        <v>26.550000000000001</v>
      </c>
      <c r="I1488" s="239"/>
      <c r="J1488" s="234"/>
      <c r="K1488" s="234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4" t="s">
        <v>191</v>
      </c>
      <c r="AU1488" s="244" t="s">
        <v>82</v>
      </c>
      <c r="AV1488" s="13" t="s">
        <v>82</v>
      </c>
      <c r="AW1488" s="13" t="s">
        <v>33</v>
      </c>
      <c r="AX1488" s="13" t="s">
        <v>72</v>
      </c>
      <c r="AY1488" s="244" t="s">
        <v>180</v>
      </c>
    </row>
    <row r="1489" s="13" customFormat="1">
      <c r="A1489" s="13"/>
      <c r="B1489" s="233"/>
      <c r="C1489" s="234"/>
      <c r="D1489" s="235" t="s">
        <v>191</v>
      </c>
      <c r="E1489" s="236" t="s">
        <v>19</v>
      </c>
      <c r="F1489" s="237" t="s">
        <v>1974</v>
      </c>
      <c r="G1489" s="234"/>
      <c r="H1489" s="238">
        <v>3.1949999999999998</v>
      </c>
      <c r="I1489" s="239"/>
      <c r="J1489" s="234"/>
      <c r="K1489" s="234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191</v>
      </c>
      <c r="AU1489" s="244" t="s">
        <v>82</v>
      </c>
      <c r="AV1489" s="13" t="s">
        <v>82</v>
      </c>
      <c r="AW1489" s="13" t="s">
        <v>33</v>
      </c>
      <c r="AX1489" s="13" t="s">
        <v>72</v>
      </c>
      <c r="AY1489" s="244" t="s">
        <v>180</v>
      </c>
    </row>
    <row r="1490" s="13" customFormat="1">
      <c r="A1490" s="13"/>
      <c r="B1490" s="233"/>
      <c r="C1490" s="234"/>
      <c r="D1490" s="235" t="s">
        <v>191</v>
      </c>
      <c r="E1490" s="236" t="s">
        <v>19</v>
      </c>
      <c r="F1490" s="237" t="s">
        <v>1975</v>
      </c>
      <c r="G1490" s="234"/>
      <c r="H1490" s="238">
        <v>37.344999999999999</v>
      </c>
      <c r="I1490" s="239"/>
      <c r="J1490" s="234"/>
      <c r="K1490" s="234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191</v>
      </c>
      <c r="AU1490" s="244" t="s">
        <v>82</v>
      </c>
      <c r="AV1490" s="13" t="s">
        <v>82</v>
      </c>
      <c r="AW1490" s="13" t="s">
        <v>33</v>
      </c>
      <c r="AX1490" s="13" t="s">
        <v>72</v>
      </c>
      <c r="AY1490" s="244" t="s">
        <v>180</v>
      </c>
    </row>
    <row r="1491" s="13" customFormat="1">
      <c r="A1491" s="13"/>
      <c r="B1491" s="233"/>
      <c r="C1491" s="234"/>
      <c r="D1491" s="235" t="s">
        <v>191</v>
      </c>
      <c r="E1491" s="236" t="s">
        <v>19</v>
      </c>
      <c r="F1491" s="237" t="s">
        <v>1976</v>
      </c>
      <c r="G1491" s="234"/>
      <c r="H1491" s="238">
        <v>19.765999999999998</v>
      </c>
      <c r="I1491" s="239"/>
      <c r="J1491" s="234"/>
      <c r="K1491" s="234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191</v>
      </c>
      <c r="AU1491" s="244" t="s">
        <v>82</v>
      </c>
      <c r="AV1491" s="13" t="s">
        <v>82</v>
      </c>
      <c r="AW1491" s="13" t="s">
        <v>33</v>
      </c>
      <c r="AX1491" s="13" t="s">
        <v>72</v>
      </c>
      <c r="AY1491" s="244" t="s">
        <v>180</v>
      </c>
    </row>
    <row r="1492" s="13" customFormat="1">
      <c r="A1492" s="13"/>
      <c r="B1492" s="233"/>
      <c r="C1492" s="234"/>
      <c r="D1492" s="235" t="s">
        <v>191</v>
      </c>
      <c r="E1492" s="236" t="s">
        <v>19</v>
      </c>
      <c r="F1492" s="237" t="s">
        <v>1977</v>
      </c>
      <c r="G1492" s="234"/>
      <c r="H1492" s="238">
        <v>15.856999999999999</v>
      </c>
      <c r="I1492" s="239"/>
      <c r="J1492" s="234"/>
      <c r="K1492" s="234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191</v>
      </c>
      <c r="AU1492" s="244" t="s">
        <v>82</v>
      </c>
      <c r="AV1492" s="13" t="s">
        <v>82</v>
      </c>
      <c r="AW1492" s="13" t="s">
        <v>33</v>
      </c>
      <c r="AX1492" s="13" t="s">
        <v>72</v>
      </c>
      <c r="AY1492" s="244" t="s">
        <v>180</v>
      </c>
    </row>
    <row r="1493" s="14" customFormat="1">
      <c r="A1493" s="14"/>
      <c r="B1493" s="245"/>
      <c r="C1493" s="246"/>
      <c r="D1493" s="235" t="s">
        <v>191</v>
      </c>
      <c r="E1493" s="247" t="s">
        <v>19</v>
      </c>
      <c r="F1493" s="248" t="s">
        <v>1906</v>
      </c>
      <c r="G1493" s="246"/>
      <c r="H1493" s="247" t="s">
        <v>19</v>
      </c>
      <c r="I1493" s="249"/>
      <c r="J1493" s="246"/>
      <c r="K1493" s="246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191</v>
      </c>
      <c r="AU1493" s="254" t="s">
        <v>82</v>
      </c>
      <c r="AV1493" s="14" t="s">
        <v>80</v>
      </c>
      <c r="AW1493" s="14" t="s">
        <v>33</v>
      </c>
      <c r="AX1493" s="14" t="s">
        <v>72</v>
      </c>
      <c r="AY1493" s="254" t="s">
        <v>180</v>
      </c>
    </row>
    <row r="1494" s="13" customFormat="1">
      <c r="A1494" s="13"/>
      <c r="B1494" s="233"/>
      <c r="C1494" s="234"/>
      <c r="D1494" s="235" t="s">
        <v>191</v>
      </c>
      <c r="E1494" s="236" t="s">
        <v>19</v>
      </c>
      <c r="F1494" s="237" t="s">
        <v>1978</v>
      </c>
      <c r="G1494" s="234"/>
      <c r="H1494" s="238">
        <v>7.3159999999999998</v>
      </c>
      <c r="I1494" s="239"/>
      <c r="J1494" s="234"/>
      <c r="K1494" s="234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191</v>
      </c>
      <c r="AU1494" s="244" t="s">
        <v>82</v>
      </c>
      <c r="AV1494" s="13" t="s">
        <v>82</v>
      </c>
      <c r="AW1494" s="13" t="s">
        <v>33</v>
      </c>
      <c r="AX1494" s="13" t="s">
        <v>72</v>
      </c>
      <c r="AY1494" s="244" t="s">
        <v>180</v>
      </c>
    </row>
    <row r="1495" s="14" customFormat="1">
      <c r="A1495" s="14"/>
      <c r="B1495" s="245"/>
      <c r="C1495" s="246"/>
      <c r="D1495" s="235" t="s">
        <v>191</v>
      </c>
      <c r="E1495" s="247" t="s">
        <v>19</v>
      </c>
      <c r="F1495" s="248" t="s">
        <v>1961</v>
      </c>
      <c r="G1495" s="246"/>
      <c r="H1495" s="247" t="s">
        <v>19</v>
      </c>
      <c r="I1495" s="249"/>
      <c r="J1495" s="246"/>
      <c r="K1495" s="246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191</v>
      </c>
      <c r="AU1495" s="254" t="s">
        <v>82</v>
      </c>
      <c r="AV1495" s="14" t="s">
        <v>80</v>
      </c>
      <c r="AW1495" s="14" t="s">
        <v>33</v>
      </c>
      <c r="AX1495" s="14" t="s">
        <v>72</v>
      </c>
      <c r="AY1495" s="254" t="s">
        <v>180</v>
      </c>
    </row>
    <row r="1496" s="13" customFormat="1">
      <c r="A1496" s="13"/>
      <c r="B1496" s="233"/>
      <c r="C1496" s="234"/>
      <c r="D1496" s="235" t="s">
        <v>191</v>
      </c>
      <c r="E1496" s="236" t="s">
        <v>19</v>
      </c>
      <c r="F1496" s="237" t="s">
        <v>1979</v>
      </c>
      <c r="G1496" s="234"/>
      <c r="H1496" s="238">
        <v>6.0490000000000004</v>
      </c>
      <c r="I1496" s="239"/>
      <c r="J1496" s="234"/>
      <c r="K1496" s="234"/>
      <c r="L1496" s="240"/>
      <c r="M1496" s="241"/>
      <c r="N1496" s="242"/>
      <c r="O1496" s="242"/>
      <c r="P1496" s="242"/>
      <c r="Q1496" s="242"/>
      <c r="R1496" s="242"/>
      <c r="S1496" s="242"/>
      <c r="T1496" s="24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4" t="s">
        <v>191</v>
      </c>
      <c r="AU1496" s="244" t="s">
        <v>82</v>
      </c>
      <c r="AV1496" s="13" t="s">
        <v>82</v>
      </c>
      <c r="AW1496" s="13" t="s">
        <v>33</v>
      </c>
      <c r="AX1496" s="13" t="s">
        <v>72</v>
      </c>
      <c r="AY1496" s="244" t="s">
        <v>180</v>
      </c>
    </row>
    <row r="1497" s="13" customFormat="1">
      <c r="A1497" s="13"/>
      <c r="B1497" s="233"/>
      <c r="C1497" s="234"/>
      <c r="D1497" s="235" t="s">
        <v>191</v>
      </c>
      <c r="E1497" s="236" t="s">
        <v>19</v>
      </c>
      <c r="F1497" s="237" t="s">
        <v>1980</v>
      </c>
      <c r="G1497" s="234"/>
      <c r="H1497" s="238">
        <v>5.375</v>
      </c>
      <c r="I1497" s="239"/>
      <c r="J1497" s="234"/>
      <c r="K1497" s="234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191</v>
      </c>
      <c r="AU1497" s="244" t="s">
        <v>82</v>
      </c>
      <c r="AV1497" s="13" t="s">
        <v>82</v>
      </c>
      <c r="AW1497" s="13" t="s">
        <v>33</v>
      </c>
      <c r="AX1497" s="13" t="s">
        <v>72</v>
      </c>
      <c r="AY1497" s="244" t="s">
        <v>180</v>
      </c>
    </row>
    <row r="1498" s="14" customFormat="1">
      <c r="A1498" s="14"/>
      <c r="B1498" s="245"/>
      <c r="C1498" s="246"/>
      <c r="D1498" s="235" t="s">
        <v>191</v>
      </c>
      <c r="E1498" s="247" t="s">
        <v>19</v>
      </c>
      <c r="F1498" s="248" t="s">
        <v>1908</v>
      </c>
      <c r="G1498" s="246"/>
      <c r="H1498" s="247" t="s">
        <v>19</v>
      </c>
      <c r="I1498" s="249"/>
      <c r="J1498" s="246"/>
      <c r="K1498" s="246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191</v>
      </c>
      <c r="AU1498" s="254" t="s">
        <v>82</v>
      </c>
      <c r="AV1498" s="14" t="s">
        <v>80</v>
      </c>
      <c r="AW1498" s="14" t="s">
        <v>33</v>
      </c>
      <c r="AX1498" s="14" t="s">
        <v>72</v>
      </c>
      <c r="AY1498" s="254" t="s">
        <v>180</v>
      </c>
    </row>
    <row r="1499" s="13" customFormat="1">
      <c r="A1499" s="13"/>
      <c r="B1499" s="233"/>
      <c r="C1499" s="234"/>
      <c r="D1499" s="235" t="s">
        <v>191</v>
      </c>
      <c r="E1499" s="236" t="s">
        <v>19</v>
      </c>
      <c r="F1499" s="237" t="s">
        <v>1981</v>
      </c>
      <c r="G1499" s="234"/>
      <c r="H1499" s="238">
        <v>-5.4829999999999997</v>
      </c>
      <c r="I1499" s="239"/>
      <c r="J1499" s="234"/>
      <c r="K1499" s="234"/>
      <c r="L1499" s="240"/>
      <c r="M1499" s="241"/>
      <c r="N1499" s="242"/>
      <c r="O1499" s="242"/>
      <c r="P1499" s="242"/>
      <c r="Q1499" s="242"/>
      <c r="R1499" s="242"/>
      <c r="S1499" s="242"/>
      <c r="T1499" s="24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4" t="s">
        <v>191</v>
      </c>
      <c r="AU1499" s="244" t="s">
        <v>82</v>
      </c>
      <c r="AV1499" s="13" t="s">
        <v>82</v>
      </c>
      <c r="AW1499" s="13" t="s">
        <v>33</v>
      </c>
      <c r="AX1499" s="13" t="s">
        <v>72</v>
      </c>
      <c r="AY1499" s="244" t="s">
        <v>180</v>
      </c>
    </row>
    <row r="1500" s="14" customFormat="1">
      <c r="A1500" s="14"/>
      <c r="B1500" s="245"/>
      <c r="C1500" s="246"/>
      <c r="D1500" s="235" t="s">
        <v>191</v>
      </c>
      <c r="E1500" s="247" t="s">
        <v>19</v>
      </c>
      <c r="F1500" s="248" t="s">
        <v>1910</v>
      </c>
      <c r="G1500" s="246"/>
      <c r="H1500" s="247" t="s">
        <v>19</v>
      </c>
      <c r="I1500" s="249"/>
      <c r="J1500" s="246"/>
      <c r="K1500" s="246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191</v>
      </c>
      <c r="AU1500" s="254" t="s">
        <v>82</v>
      </c>
      <c r="AV1500" s="14" t="s">
        <v>80</v>
      </c>
      <c r="AW1500" s="14" t="s">
        <v>33</v>
      </c>
      <c r="AX1500" s="14" t="s">
        <v>72</v>
      </c>
      <c r="AY1500" s="254" t="s">
        <v>180</v>
      </c>
    </row>
    <row r="1501" s="13" customFormat="1">
      <c r="A1501" s="13"/>
      <c r="B1501" s="233"/>
      <c r="C1501" s="234"/>
      <c r="D1501" s="235" t="s">
        <v>191</v>
      </c>
      <c r="E1501" s="236" t="s">
        <v>19</v>
      </c>
      <c r="F1501" s="237" t="s">
        <v>1982</v>
      </c>
      <c r="G1501" s="234"/>
      <c r="H1501" s="238">
        <v>0.182</v>
      </c>
      <c r="I1501" s="239"/>
      <c r="J1501" s="234"/>
      <c r="K1501" s="234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191</v>
      </c>
      <c r="AU1501" s="244" t="s">
        <v>82</v>
      </c>
      <c r="AV1501" s="13" t="s">
        <v>82</v>
      </c>
      <c r="AW1501" s="13" t="s">
        <v>33</v>
      </c>
      <c r="AX1501" s="13" t="s">
        <v>72</v>
      </c>
      <c r="AY1501" s="244" t="s">
        <v>180</v>
      </c>
    </row>
    <row r="1502" s="14" customFormat="1">
      <c r="A1502" s="14"/>
      <c r="B1502" s="245"/>
      <c r="C1502" s="246"/>
      <c r="D1502" s="235" t="s">
        <v>191</v>
      </c>
      <c r="E1502" s="247" t="s">
        <v>19</v>
      </c>
      <c r="F1502" s="248" t="s">
        <v>1983</v>
      </c>
      <c r="G1502" s="246"/>
      <c r="H1502" s="247" t="s">
        <v>19</v>
      </c>
      <c r="I1502" s="249"/>
      <c r="J1502" s="246"/>
      <c r="K1502" s="246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191</v>
      </c>
      <c r="AU1502" s="254" t="s">
        <v>82</v>
      </c>
      <c r="AV1502" s="14" t="s">
        <v>80</v>
      </c>
      <c r="AW1502" s="14" t="s">
        <v>33</v>
      </c>
      <c r="AX1502" s="14" t="s">
        <v>72</v>
      </c>
      <c r="AY1502" s="254" t="s">
        <v>180</v>
      </c>
    </row>
    <row r="1503" s="13" customFormat="1">
      <c r="A1503" s="13"/>
      <c r="B1503" s="233"/>
      <c r="C1503" s="234"/>
      <c r="D1503" s="235" t="s">
        <v>191</v>
      </c>
      <c r="E1503" s="236" t="s">
        <v>19</v>
      </c>
      <c r="F1503" s="237" t="s">
        <v>1984</v>
      </c>
      <c r="G1503" s="234"/>
      <c r="H1503" s="238">
        <v>-15.380000000000001</v>
      </c>
      <c r="I1503" s="239"/>
      <c r="J1503" s="234"/>
      <c r="K1503" s="234"/>
      <c r="L1503" s="240"/>
      <c r="M1503" s="241"/>
      <c r="N1503" s="242"/>
      <c r="O1503" s="242"/>
      <c r="P1503" s="242"/>
      <c r="Q1503" s="242"/>
      <c r="R1503" s="242"/>
      <c r="S1503" s="242"/>
      <c r="T1503" s="24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4" t="s">
        <v>191</v>
      </c>
      <c r="AU1503" s="244" t="s">
        <v>82</v>
      </c>
      <c r="AV1503" s="13" t="s">
        <v>82</v>
      </c>
      <c r="AW1503" s="13" t="s">
        <v>33</v>
      </c>
      <c r="AX1503" s="13" t="s">
        <v>72</v>
      </c>
      <c r="AY1503" s="244" t="s">
        <v>180</v>
      </c>
    </row>
    <row r="1504" s="13" customFormat="1">
      <c r="A1504" s="13"/>
      <c r="B1504" s="233"/>
      <c r="C1504" s="234"/>
      <c r="D1504" s="235" t="s">
        <v>191</v>
      </c>
      <c r="E1504" s="236" t="s">
        <v>19</v>
      </c>
      <c r="F1504" s="237" t="s">
        <v>1985</v>
      </c>
      <c r="G1504" s="234"/>
      <c r="H1504" s="238">
        <v>-3.1909999999999998</v>
      </c>
      <c r="I1504" s="239"/>
      <c r="J1504" s="234"/>
      <c r="K1504" s="234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191</v>
      </c>
      <c r="AU1504" s="244" t="s">
        <v>82</v>
      </c>
      <c r="AV1504" s="13" t="s">
        <v>82</v>
      </c>
      <c r="AW1504" s="13" t="s">
        <v>33</v>
      </c>
      <c r="AX1504" s="13" t="s">
        <v>72</v>
      </c>
      <c r="AY1504" s="244" t="s">
        <v>180</v>
      </c>
    </row>
    <row r="1505" s="16" customFormat="1">
      <c r="A1505" s="16"/>
      <c r="B1505" s="266"/>
      <c r="C1505" s="267"/>
      <c r="D1505" s="235" t="s">
        <v>191</v>
      </c>
      <c r="E1505" s="268" t="s">
        <v>19</v>
      </c>
      <c r="F1505" s="269" t="s">
        <v>436</v>
      </c>
      <c r="G1505" s="267"/>
      <c r="H1505" s="270">
        <v>176.56700000000001</v>
      </c>
      <c r="I1505" s="271"/>
      <c r="J1505" s="267"/>
      <c r="K1505" s="267"/>
      <c r="L1505" s="272"/>
      <c r="M1505" s="273"/>
      <c r="N1505" s="274"/>
      <c r="O1505" s="274"/>
      <c r="P1505" s="274"/>
      <c r="Q1505" s="274"/>
      <c r="R1505" s="274"/>
      <c r="S1505" s="274"/>
      <c r="T1505" s="275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T1505" s="276" t="s">
        <v>191</v>
      </c>
      <c r="AU1505" s="276" t="s">
        <v>82</v>
      </c>
      <c r="AV1505" s="16" t="s">
        <v>100</v>
      </c>
      <c r="AW1505" s="16" t="s">
        <v>33</v>
      </c>
      <c r="AX1505" s="16" t="s">
        <v>72</v>
      </c>
      <c r="AY1505" s="276" t="s">
        <v>180</v>
      </c>
    </row>
    <row r="1506" s="14" customFormat="1">
      <c r="A1506" s="14"/>
      <c r="B1506" s="245"/>
      <c r="C1506" s="246"/>
      <c r="D1506" s="235" t="s">
        <v>191</v>
      </c>
      <c r="E1506" s="247" t="s">
        <v>19</v>
      </c>
      <c r="F1506" s="248" t="s">
        <v>1912</v>
      </c>
      <c r="G1506" s="246"/>
      <c r="H1506" s="247" t="s">
        <v>19</v>
      </c>
      <c r="I1506" s="249"/>
      <c r="J1506" s="246"/>
      <c r="K1506" s="246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4" t="s">
        <v>191</v>
      </c>
      <c r="AU1506" s="254" t="s">
        <v>82</v>
      </c>
      <c r="AV1506" s="14" t="s">
        <v>80</v>
      </c>
      <c r="AW1506" s="14" t="s">
        <v>33</v>
      </c>
      <c r="AX1506" s="14" t="s">
        <v>72</v>
      </c>
      <c r="AY1506" s="254" t="s">
        <v>180</v>
      </c>
    </row>
    <row r="1507" s="13" customFormat="1">
      <c r="A1507" s="13"/>
      <c r="B1507" s="233"/>
      <c r="C1507" s="234"/>
      <c r="D1507" s="235" t="s">
        <v>191</v>
      </c>
      <c r="E1507" s="236" t="s">
        <v>19</v>
      </c>
      <c r="F1507" s="237" t="s">
        <v>1986</v>
      </c>
      <c r="G1507" s="234"/>
      <c r="H1507" s="238">
        <v>75.084999999999994</v>
      </c>
      <c r="I1507" s="239"/>
      <c r="J1507" s="234"/>
      <c r="K1507" s="234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191</v>
      </c>
      <c r="AU1507" s="244" t="s">
        <v>82</v>
      </c>
      <c r="AV1507" s="13" t="s">
        <v>82</v>
      </c>
      <c r="AW1507" s="13" t="s">
        <v>33</v>
      </c>
      <c r="AX1507" s="13" t="s">
        <v>72</v>
      </c>
      <c r="AY1507" s="244" t="s">
        <v>180</v>
      </c>
    </row>
    <row r="1508" s="13" customFormat="1">
      <c r="A1508" s="13"/>
      <c r="B1508" s="233"/>
      <c r="C1508" s="234"/>
      <c r="D1508" s="235" t="s">
        <v>191</v>
      </c>
      <c r="E1508" s="236" t="s">
        <v>19</v>
      </c>
      <c r="F1508" s="237" t="s">
        <v>1987</v>
      </c>
      <c r="G1508" s="234"/>
      <c r="H1508" s="238">
        <v>5.7409999999999997</v>
      </c>
      <c r="I1508" s="239"/>
      <c r="J1508" s="234"/>
      <c r="K1508" s="234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4" t="s">
        <v>191</v>
      </c>
      <c r="AU1508" s="244" t="s">
        <v>82</v>
      </c>
      <c r="AV1508" s="13" t="s">
        <v>82</v>
      </c>
      <c r="AW1508" s="13" t="s">
        <v>33</v>
      </c>
      <c r="AX1508" s="13" t="s">
        <v>72</v>
      </c>
      <c r="AY1508" s="244" t="s">
        <v>180</v>
      </c>
    </row>
    <row r="1509" s="13" customFormat="1">
      <c r="A1509" s="13"/>
      <c r="B1509" s="233"/>
      <c r="C1509" s="234"/>
      <c r="D1509" s="235" t="s">
        <v>191</v>
      </c>
      <c r="E1509" s="236" t="s">
        <v>19</v>
      </c>
      <c r="F1509" s="237" t="s">
        <v>1988</v>
      </c>
      <c r="G1509" s="234"/>
      <c r="H1509" s="238">
        <v>38.274999999999999</v>
      </c>
      <c r="I1509" s="239"/>
      <c r="J1509" s="234"/>
      <c r="K1509" s="234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191</v>
      </c>
      <c r="AU1509" s="244" t="s">
        <v>82</v>
      </c>
      <c r="AV1509" s="13" t="s">
        <v>82</v>
      </c>
      <c r="AW1509" s="13" t="s">
        <v>33</v>
      </c>
      <c r="AX1509" s="13" t="s">
        <v>72</v>
      </c>
      <c r="AY1509" s="244" t="s">
        <v>180</v>
      </c>
    </row>
    <row r="1510" s="13" customFormat="1">
      <c r="A1510" s="13"/>
      <c r="B1510" s="233"/>
      <c r="C1510" s="234"/>
      <c r="D1510" s="235" t="s">
        <v>191</v>
      </c>
      <c r="E1510" s="236" t="s">
        <v>19</v>
      </c>
      <c r="F1510" s="237" t="s">
        <v>1989</v>
      </c>
      <c r="G1510" s="234"/>
      <c r="H1510" s="238">
        <v>31.981000000000002</v>
      </c>
      <c r="I1510" s="239"/>
      <c r="J1510" s="234"/>
      <c r="K1510" s="234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191</v>
      </c>
      <c r="AU1510" s="244" t="s">
        <v>82</v>
      </c>
      <c r="AV1510" s="13" t="s">
        <v>82</v>
      </c>
      <c r="AW1510" s="13" t="s">
        <v>33</v>
      </c>
      <c r="AX1510" s="13" t="s">
        <v>72</v>
      </c>
      <c r="AY1510" s="244" t="s">
        <v>180</v>
      </c>
    </row>
    <row r="1511" s="13" customFormat="1">
      <c r="A1511" s="13"/>
      <c r="B1511" s="233"/>
      <c r="C1511" s="234"/>
      <c r="D1511" s="235" t="s">
        <v>191</v>
      </c>
      <c r="E1511" s="236" t="s">
        <v>19</v>
      </c>
      <c r="F1511" s="237" t="s">
        <v>1990</v>
      </c>
      <c r="G1511" s="234"/>
      <c r="H1511" s="238">
        <v>3.9740000000000002</v>
      </c>
      <c r="I1511" s="239"/>
      <c r="J1511" s="234"/>
      <c r="K1511" s="234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191</v>
      </c>
      <c r="AU1511" s="244" t="s">
        <v>82</v>
      </c>
      <c r="AV1511" s="13" t="s">
        <v>82</v>
      </c>
      <c r="AW1511" s="13" t="s">
        <v>33</v>
      </c>
      <c r="AX1511" s="13" t="s">
        <v>72</v>
      </c>
      <c r="AY1511" s="244" t="s">
        <v>180</v>
      </c>
    </row>
    <row r="1512" s="13" customFormat="1">
      <c r="A1512" s="13"/>
      <c r="B1512" s="233"/>
      <c r="C1512" s="234"/>
      <c r="D1512" s="235" t="s">
        <v>191</v>
      </c>
      <c r="E1512" s="236" t="s">
        <v>19</v>
      </c>
      <c r="F1512" s="237" t="s">
        <v>1991</v>
      </c>
      <c r="G1512" s="234"/>
      <c r="H1512" s="238">
        <v>38.338000000000001</v>
      </c>
      <c r="I1512" s="239"/>
      <c r="J1512" s="234"/>
      <c r="K1512" s="234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191</v>
      </c>
      <c r="AU1512" s="244" t="s">
        <v>82</v>
      </c>
      <c r="AV1512" s="13" t="s">
        <v>82</v>
      </c>
      <c r="AW1512" s="13" t="s">
        <v>33</v>
      </c>
      <c r="AX1512" s="13" t="s">
        <v>72</v>
      </c>
      <c r="AY1512" s="244" t="s">
        <v>180</v>
      </c>
    </row>
    <row r="1513" s="14" customFormat="1">
      <c r="A1513" s="14"/>
      <c r="B1513" s="245"/>
      <c r="C1513" s="246"/>
      <c r="D1513" s="235" t="s">
        <v>191</v>
      </c>
      <c r="E1513" s="247" t="s">
        <v>19</v>
      </c>
      <c r="F1513" s="248" t="s">
        <v>900</v>
      </c>
      <c r="G1513" s="246"/>
      <c r="H1513" s="247" t="s">
        <v>19</v>
      </c>
      <c r="I1513" s="249"/>
      <c r="J1513" s="246"/>
      <c r="K1513" s="246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191</v>
      </c>
      <c r="AU1513" s="254" t="s">
        <v>82</v>
      </c>
      <c r="AV1513" s="14" t="s">
        <v>80</v>
      </c>
      <c r="AW1513" s="14" t="s">
        <v>33</v>
      </c>
      <c r="AX1513" s="14" t="s">
        <v>72</v>
      </c>
      <c r="AY1513" s="254" t="s">
        <v>180</v>
      </c>
    </row>
    <row r="1514" s="13" customFormat="1">
      <c r="A1514" s="13"/>
      <c r="B1514" s="233"/>
      <c r="C1514" s="234"/>
      <c r="D1514" s="235" t="s">
        <v>191</v>
      </c>
      <c r="E1514" s="236" t="s">
        <v>19</v>
      </c>
      <c r="F1514" s="237" t="s">
        <v>1992</v>
      </c>
      <c r="G1514" s="234"/>
      <c r="H1514" s="238">
        <v>7.3920000000000003</v>
      </c>
      <c r="I1514" s="239"/>
      <c r="J1514" s="234"/>
      <c r="K1514" s="234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191</v>
      </c>
      <c r="AU1514" s="244" t="s">
        <v>82</v>
      </c>
      <c r="AV1514" s="13" t="s">
        <v>82</v>
      </c>
      <c r="AW1514" s="13" t="s">
        <v>33</v>
      </c>
      <c r="AX1514" s="13" t="s">
        <v>72</v>
      </c>
      <c r="AY1514" s="244" t="s">
        <v>180</v>
      </c>
    </row>
    <row r="1515" s="13" customFormat="1">
      <c r="A1515" s="13"/>
      <c r="B1515" s="233"/>
      <c r="C1515" s="234"/>
      <c r="D1515" s="235" t="s">
        <v>191</v>
      </c>
      <c r="E1515" s="236" t="s">
        <v>19</v>
      </c>
      <c r="F1515" s="237" t="s">
        <v>1993</v>
      </c>
      <c r="G1515" s="234"/>
      <c r="H1515" s="238">
        <v>8.4000000000000004</v>
      </c>
      <c r="I1515" s="239"/>
      <c r="J1515" s="234"/>
      <c r="K1515" s="234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191</v>
      </c>
      <c r="AU1515" s="244" t="s">
        <v>82</v>
      </c>
      <c r="AV1515" s="13" t="s">
        <v>82</v>
      </c>
      <c r="AW1515" s="13" t="s">
        <v>33</v>
      </c>
      <c r="AX1515" s="13" t="s">
        <v>72</v>
      </c>
      <c r="AY1515" s="244" t="s">
        <v>180</v>
      </c>
    </row>
    <row r="1516" s="13" customFormat="1">
      <c r="A1516" s="13"/>
      <c r="B1516" s="233"/>
      <c r="C1516" s="234"/>
      <c r="D1516" s="235" t="s">
        <v>191</v>
      </c>
      <c r="E1516" s="236" t="s">
        <v>19</v>
      </c>
      <c r="F1516" s="237" t="s">
        <v>1994</v>
      </c>
      <c r="G1516" s="234"/>
      <c r="H1516" s="238">
        <v>5.3899999999999997</v>
      </c>
      <c r="I1516" s="239"/>
      <c r="J1516" s="234"/>
      <c r="K1516" s="234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191</v>
      </c>
      <c r="AU1516" s="244" t="s">
        <v>82</v>
      </c>
      <c r="AV1516" s="13" t="s">
        <v>82</v>
      </c>
      <c r="AW1516" s="13" t="s">
        <v>33</v>
      </c>
      <c r="AX1516" s="13" t="s">
        <v>72</v>
      </c>
      <c r="AY1516" s="244" t="s">
        <v>180</v>
      </c>
    </row>
    <row r="1517" s="13" customFormat="1">
      <c r="A1517" s="13"/>
      <c r="B1517" s="233"/>
      <c r="C1517" s="234"/>
      <c r="D1517" s="235" t="s">
        <v>191</v>
      </c>
      <c r="E1517" s="236" t="s">
        <v>19</v>
      </c>
      <c r="F1517" s="237" t="s">
        <v>1995</v>
      </c>
      <c r="G1517" s="234"/>
      <c r="H1517" s="238">
        <v>3.3799999999999999</v>
      </c>
      <c r="I1517" s="239"/>
      <c r="J1517" s="234"/>
      <c r="K1517" s="234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191</v>
      </c>
      <c r="AU1517" s="244" t="s">
        <v>82</v>
      </c>
      <c r="AV1517" s="13" t="s">
        <v>82</v>
      </c>
      <c r="AW1517" s="13" t="s">
        <v>33</v>
      </c>
      <c r="AX1517" s="13" t="s">
        <v>72</v>
      </c>
      <c r="AY1517" s="244" t="s">
        <v>180</v>
      </c>
    </row>
    <row r="1518" s="14" customFormat="1">
      <c r="A1518" s="14"/>
      <c r="B1518" s="245"/>
      <c r="C1518" s="246"/>
      <c r="D1518" s="235" t="s">
        <v>191</v>
      </c>
      <c r="E1518" s="247" t="s">
        <v>19</v>
      </c>
      <c r="F1518" s="248" t="s">
        <v>1923</v>
      </c>
      <c r="G1518" s="246"/>
      <c r="H1518" s="247" t="s">
        <v>19</v>
      </c>
      <c r="I1518" s="249"/>
      <c r="J1518" s="246"/>
      <c r="K1518" s="246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191</v>
      </c>
      <c r="AU1518" s="254" t="s">
        <v>82</v>
      </c>
      <c r="AV1518" s="14" t="s">
        <v>80</v>
      </c>
      <c r="AW1518" s="14" t="s">
        <v>33</v>
      </c>
      <c r="AX1518" s="14" t="s">
        <v>72</v>
      </c>
      <c r="AY1518" s="254" t="s">
        <v>180</v>
      </c>
    </row>
    <row r="1519" s="13" customFormat="1">
      <c r="A1519" s="13"/>
      <c r="B1519" s="233"/>
      <c r="C1519" s="234"/>
      <c r="D1519" s="235" t="s">
        <v>191</v>
      </c>
      <c r="E1519" s="236" t="s">
        <v>19</v>
      </c>
      <c r="F1519" s="237" t="s">
        <v>1996</v>
      </c>
      <c r="G1519" s="234"/>
      <c r="H1519" s="238">
        <v>28.75</v>
      </c>
      <c r="I1519" s="239"/>
      <c r="J1519" s="234"/>
      <c r="K1519" s="234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191</v>
      </c>
      <c r="AU1519" s="244" t="s">
        <v>82</v>
      </c>
      <c r="AV1519" s="13" t="s">
        <v>82</v>
      </c>
      <c r="AW1519" s="13" t="s">
        <v>33</v>
      </c>
      <c r="AX1519" s="13" t="s">
        <v>72</v>
      </c>
      <c r="AY1519" s="244" t="s">
        <v>180</v>
      </c>
    </row>
    <row r="1520" s="13" customFormat="1">
      <c r="A1520" s="13"/>
      <c r="B1520" s="233"/>
      <c r="C1520" s="234"/>
      <c r="D1520" s="235" t="s">
        <v>191</v>
      </c>
      <c r="E1520" s="236" t="s">
        <v>19</v>
      </c>
      <c r="F1520" s="237" t="s">
        <v>1997</v>
      </c>
      <c r="G1520" s="234"/>
      <c r="H1520" s="238">
        <v>-3.641</v>
      </c>
      <c r="I1520" s="239"/>
      <c r="J1520" s="234"/>
      <c r="K1520" s="234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191</v>
      </c>
      <c r="AU1520" s="244" t="s">
        <v>82</v>
      </c>
      <c r="AV1520" s="13" t="s">
        <v>82</v>
      </c>
      <c r="AW1520" s="13" t="s">
        <v>33</v>
      </c>
      <c r="AX1520" s="13" t="s">
        <v>72</v>
      </c>
      <c r="AY1520" s="244" t="s">
        <v>180</v>
      </c>
    </row>
    <row r="1521" s="14" customFormat="1">
      <c r="A1521" s="14"/>
      <c r="B1521" s="245"/>
      <c r="C1521" s="246"/>
      <c r="D1521" s="235" t="s">
        <v>191</v>
      </c>
      <c r="E1521" s="247" t="s">
        <v>19</v>
      </c>
      <c r="F1521" s="248" t="s">
        <v>1926</v>
      </c>
      <c r="G1521" s="246"/>
      <c r="H1521" s="247" t="s">
        <v>19</v>
      </c>
      <c r="I1521" s="249"/>
      <c r="J1521" s="246"/>
      <c r="K1521" s="246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191</v>
      </c>
      <c r="AU1521" s="254" t="s">
        <v>82</v>
      </c>
      <c r="AV1521" s="14" t="s">
        <v>80</v>
      </c>
      <c r="AW1521" s="14" t="s">
        <v>33</v>
      </c>
      <c r="AX1521" s="14" t="s">
        <v>72</v>
      </c>
      <c r="AY1521" s="254" t="s">
        <v>180</v>
      </c>
    </row>
    <row r="1522" s="13" customFormat="1">
      <c r="A1522" s="13"/>
      <c r="B1522" s="233"/>
      <c r="C1522" s="234"/>
      <c r="D1522" s="235" t="s">
        <v>191</v>
      </c>
      <c r="E1522" s="236" t="s">
        <v>19</v>
      </c>
      <c r="F1522" s="237" t="s">
        <v>1998</v>
      </c>
      <c r="G1522" s="234"/>
      <c r="H1522" s="238">
        <v>26.484999999999999</v>
      </c>
      <c r="I1522" s="239"/>
      <c r="J1522" s="234"/>
      <c r="K1522" s="234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191</v>
      </c>
      <c r="AU1522" s="244" t="s">
        <v>82</v>
      </c>
      <c r="AV1522" s="13" t="s">
        <v>82</v>
      </c>
      <c r="AW1522" s="13" t="s">
        <v>33</v>
      </c>
      <c r="AX1522" s="13" t="s">
        <v>72</v>
      </c>
      <c r="AY1522" s="244" t="s">
        <v>180</v>
      </c>
    </row>
    <row r="1523" s="14" customFormat="1">
      <c r="A1523" s="14"/>
      <c r="B1523" s="245"/>
      <c r="C1523" s="246"/>
      <c r="D1523" s="235" t="s">
        <v>191</v>
      </c>
      <c r="E1523" s="247" t="s">
        <v>19</v>
      </c>
      <c r="F1523" s="248" t="s">
        <v>1961</v>
      </c>
      <c r="G1523" s="246"/>
      <c r="H1523" s="247" t="s">
        <v>19</v>
      </c>
      <c r="I1523" s="249"/>
      <c r="J1523" s="246"/>
      <c r="K1523" s="246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191</v>
      </c>
      <c r="AU1523" s="254" t="s">
        <v>82</v>
      </c>
      <c r="AV1523" s="14" t="s">
        <v>80</v>
      </c>
      <c r="AW1523" s="14" t="s">
        <v>33</v>
      </c>
      <c r="AX1523" s="14" t="s">
        <v>72</v>
      </c>
      <c r="AY1523" s="254" t="s">
        <v>180</v>
      </c>
    </row>
    <row r="1524" s="13" customFormat="1">
      <c r="A1524" s="13"/>
      <c r="B1524" s="233"/>
      <c r="C1524" s="234"/>
      <c r="D1524" s="235" t="s">
        <v>191</v>
      </c>
      <c r="E1524" s="236" t="s">
        <v>19</v>
      </c>
      <c r="F1524" s="237" t="s">
        <v>1999</v>
      </c>
      <c r="G1524" s="234"/>
      <c r="H1524" s="238">
        <v>14.371</v>
      </c>
      <c r="I1524" s="239"/>
      <c r="J1524" s="234"/>
      <c r="K1524" s="234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191</v>
      </c>
      <c r="AU1524" s="244" t="s">
        <v>82</v>
      </c>
      <c r="AV1524" s="13" t="s">
        <v>82</v>
      </c>
      <c r="AW1524" s="13" t="s">
        <v>33</v>
      </c>
      <c r="AX1524" s="13" t="s">
        <v>72</v>
      </c>
      <c r="AY1524" s="244" t="s">
        <v>180</v>
      </c>
    </row>
    <row r="1525" s="14" customFormat="1">
      <c r="A1525" s="14"/>
      <c r="B1525" s="245"/>
      <c r="C1525" s="246"/>
      <c r="D1525" s="235" t="s">
        <v>191</v>
      </c>
      <c r="E1525" s="247" t="s">
        <v>19</v>
      </c>
      <c r="F1525" s="248" t="s">
        <v>930</v>
      </c>
      <c r="G1525" s="246"/>
      <c r="H1525" s="247" t="s">
        <v>19</v>
      </c>
      <c r="I1525" s="249"/>
      <c r="J1525" s="246"/>
      <c r="K1525" s="246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191</v>
      </c>
      <c r="AU1525" s="254" t="s">
        <v>82</v>
      </c>
      <c r="AV1525" s="14" t="s">
        <v>80</v>
      </c>
      <c r="AW1525" s="14" t="s">
        <v>33</v>
      </c>
      <c r="AX1525" s="14" t="s">
        <v>72</v>
      </c>
      <c r="AY1525" s="254" t="s">
        <v>180</v>
      </c>
    </row>
    <row r="1526" s="13" customFormat="1">
      <c r="A1526" s="13"/>
      <c r="B1526" s="233"/>
      <c r="C1526" s="234"/>
      <c r="D1526" s="235" t="s">
        <v>191</v>
      </c>
      <c r="E1526" s="236" t="s">
        <v>19</v>
      </c>
      <c r="F1526" s="237" t="s">
        <v>1956</v>
      </c>
      <c r="G1526" s="234"/>
      <c r="H1526" s="238">
        <v>-1.52</v>
      </c>
      <c r="I1526" s="239"/>
      <c r="J1526" s="234"/>
      <c r="K1526" s="234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191</v>
      </c>
      <c r="AU1526" s="244" t="s">
        <v>82</v>
      </c>
      <c r="AV1526" s="13" t="s">
        <v>82</v>
      </c>
      <c r="AW1526" s="13" t="s">
        <v>33</v>
      </c>
      <c r="AX1526" s="13" t="s">
        <v>72</v>
      </c>
      <c r="AY1526" s="244" t="s">
        <v>180</v>
      </c>
    </row>
    <row r="1527" s="14" customFormat="1">
      <c r="A1527" s="14"/>
      <c r="B1527" s="245"/>
      <c r="C1527" s="246"/>
      <c r="D1527" s="235" t="s">
        <v>191</v>
      </c>
      <c r="E1527" s="247" t="s">
        <v>19</v>
      </c>
      <c r="F1527" s="248" t="s">
        <v>1890</v>
      </c>
      <c r="G1527" s="246"/>
      <c r="H1527" s="247" t="s">
        <v>19</v>
      </c>
      <c r="I1527" s="249"/>
      <c r="J1527" s="246"/>
      <c r="K1527" s="246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191</v>
      </c>
      <c r="AU1527" s="254" t="s">
        <v>82</v>
      </c>
      <c r="AV1527" s="14" t="s">
        <v>80</v>
      </c>
      <c r="AW1527" s="14" t="s">
        <v>33</v>
      </c>
      <c r="AX1527" s="14" t="s">
        <v>72</v>
      </c>
      <c r="AY1527" s="254" t="s">
        <v>180</v>
      </c>
    </row>
    <row r="1528" s="13" customFormat="1">
      <c r="A1528" s="13"/>
      <c r="B1528" s="233"/>
      <c r="C1528" s="234"/>
      <c r="D1528" s="235" t="s">
        <v>191</v>
      </c>
      <c r="E1528" s="236" t="s">
        <v>19</v>
      </c>
      <c r="F1528" s="237" t="s">
        <v>2000</v>
      </c>
      <c r="G1528" s="234"/>
      <c r="H1528" s="238">
        <v>-2.1779999999999999</v>
      </c>
      <c r="I1528" s="239"/>
      <c r="J1528" s="234"/>
      <c r="K1528" s="234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191</v>
      </c>
      <c r="AU1528" s="244" t="s">
        <v>82</v>
      </c>
      <c r="AV1528" s="13" t="s">
        <v>82</v>
      </c>
      <c r="AW1528" s="13" t="s">
        <v>33</v>
      </c>
      <c r="AX1528" s="13" t="s">
        <v>72</v>
      </c>
      <c r="AY1528" s="244" t="s">
        <v>180</v>
      </c>
    </row>
    <row r="1529" s="14" customFormat="1">
      <c r="A1529" s="14"/>
      <c r="B1529" s="245"/>
      <c r="C1529" s="246"/>
      <c r="D1529" s="235" t="s">
        <v>191</v>
      </c>
      <c r="E1529" s="247" t="s">
        <v>19</v>
      </c>
      <c r="F1529" s="248" t="s">
        <v>1892</v>
      </c>
      <c r="G1529" s="246"/>
      <c r="H1529" s="247" t="s">
        <v>19</v>
      </c>
      <c r="I1529" s="249"/>
      <c r="J1529" s="246"/>
      <c r="K1529" s="246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191</v>
      </c>
      <c r="AU1529" s="254" t="s">
        <v>82</v>
      </c>
      <c r="AV1529" s="14" t="s">
        <v>80</v>
      </c>
      <c r="AW1529" s="14" t="s">
        <v>33</v>
      </c>
      <c r="AX1529" s="14" t="s">
        <v>72</v>
      </c>
      <c r="AY1529" s="254" t="s">
        <v>180</v>
      </c>
    </row>
    <row r="1530" s="13" customFormat="1">
      <c r="A1530" s="13"/>
      <c r="B1530" s="233"/>
      <c r="C1530" s="234"/>
      <c r="D1530" s="235" t="s">
        <v>191</v>
      </c>
      <c r="E1530" s="236" t="s">
        <v>19</v>
      </c>
      <c r="F1530" s="237" t="s">
        <v>2001</v>
      </c>
      <c r="G1530" s="234"/>
      <c r="H1530" s="238">
        <v>0.55500000000000005</v>
      </c>
      <c r="I1530" s="239"/>
      <c r="J1530" s="234"/>
      <c r="K1530" s="234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191</v>
      </c>
      <c r="AU1530" s="244" t="s">
        <v>82</v>
      </c>
      <c r="AV1530" s="13" t="s">
        <v>82</v>
      </c>
      <c r="AW1530" s="13" t="s">
        <v>33</v>
      </c>
      <c r="AX1530" s="13" t="s">
        <v>72</v>
      </c>
      <c r="AY1530" s="244" t="s">
        <v>180</v>
      </c>
    </row>
    <row r="1531" s="14" customFormat="1">
      <c r="A1531" s="14"/>
      <c r="B1531" s="245"/>
      <c r="C1531" s="246"/>
      <c r="D1531" s="235" t="s">
        <v>191</v>
      </c>
      <c r="E1531" s="247" t="s">
        <v>19</v>
      </c>
      <c r="F1531" s="248" t="s">
        <v>1894</v>
      </c>
      <c r="G1531" s="246"/>
      <c r="H1531" s="247" t="s">
        <v>19</v>
      </c>
      <c r="I1531" s="249"/>
      <c r="J1531" s="246"/>
      <c r="K1531" s="246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191</v>
      </c>
      <c r="AU1531" s="254" t="s">
        <v>82</v>
      </c>
      <c r="AV1531" s="14" t="s">
        <v>80</v>
      </c>
      <c r="AW1531" s="14" t="s">
        <v>33</v>
      </c>
      <c r="AX1531" s="14" t="s">
        <v>72</v>
      </c>
      <c r="AY1531" s="254" t="s">
        <v>180</v>
      </c>
    </row>
    <row r="1532" s="13" customFormat="1">
      <c r="A1532" s="13"/>
      <c r="B1532" s="233"/>
      <c r="C1532" s="234"/>
      <c r="D1532" s="235" t="s">
        <v>191</v>
      </c>
      <c r="E1532" s="236" t="s">
        <v>19</v>
      </c>
      <c r="F1532" s="237" t="s">
        <v>2002</v>
      </c>
      <c r="G1532" s="234"/>
      <c r="H1532" s="238">
        <v>4.8959999999999999</v>
      </c>
      <c r="I1532" s="239"/>
      <c r="J1532" s="234"/>
      <c r="K1532" s="234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191</v>
      </c>
      <c r="AU1532" s="244" t="s">
        <v>82</v>
      </c>
      <c r="AV1532" s="13" t="s">
        <v>82</v>
      </c>
      <c r="AW1532" s="13" t="s">
        <v>33</v>
      </c>
      <c r="AX1532" s="13" t="s">
        <v>72</v>
      </c>
      <c r="AY1532" s="244" t="s">
        <v>180</v>
      </c>
    </row>
    <row r="1533" s="14" customFormat="1">
      <c r="A1533" s="14"/>
      <c r="B1533" s="245"/>
      <c r="C1533" s="246"/>
      <c r="D1533" s="235" t="s">
        <v>191</v>
      </c>
      <c r="E1533" s="247" t="s">
        <v>19</v>
      </c>
      <c r="F1533" s="248" t="s">
        <v>1983</v>
      </c>
      <c r="G1533" s="246"/>
      <c r="H1533" s="247" t="s">
        <v>19</v>
      </c>
      <c r="I1533" s="249"/>
      <c r="J1533" s="246"/>
      <c r="K1533" s="246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191</v>
      </c>
      <c r="AU1533" s="254" t="s">
        <v>82</v>
      </c>
      <c r="AV1533" s="14" t="s">
        <v>80</v>
      </c>
      <c r="AW1533" s="14" t="s">
        <v>33</v>
      </c>
      <c r="AX1533" s="14" t="s">
        <v>72</v>
      </c>
      <c r="AY1533" s="254" t="s">
        <v>180</v>
      </c>
    </row>
    <row r="1534" s="13" customFormat="1">
      <c r="A1534" s="13"/>
      <c r="B1534" s="233"/>
      <c r="C1534" s="234"/>
      <c r="D1534" s="235" t="s">
        <v>191</v>
      </c>
      <c r="E1534" s="236" t="s">
        <v>19</v>
      </c>
      <c r="F1534" s="237" t="s">
        <v>2003</v>
      </c>
      <c r="G1534" s="234"/>
      <c r="H1534" s="238">
        <v>-15.967000000000001</v>
      </c>
      <c r="I1534" s="239"/>
      <c r="J1534" s="234"/>
      <c r="K1534" s="234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191</v>
      </c>
      <c r="AU1534" s="244" t="s">
        <v>82</v>
      </c>
      <c r="AV1534" s="13" t="s">
        <v>82</v>
      </c>
      <c r="AW1534" s="13" t="s">
        <v>33</v>
      </c>
      <c r="AX1534" s="13" t="s">
        <v>72</v>
      </c>
      <c r="AY1534" s="244" t="s">
        <v>180</v>
      </c>
    </row>
    <row r="1535" s="13" customFormat="1">
      <c r="A1535" s="13"/>
      <c r="B1535" s="233"/>
      <c r="C1535" s="234"/>
      <c r="D1535" s="235" t="s">
        <v>191</v>
      </c>
      <c r="E1535" s="236" t="s">
        <v>19</v>
      </c>
      <c r="F1535" s="237" t="s">
        <v>2004</v>
      </c>
      <c r="G1535" s="234"/>
      <c r="H1535" s="238">
        <v>-8.4130000000000003</v>
      </c>
      <c r="I1535" s="239"/>
      <c r="J1535" s="234"/>
      <c r="K1535" s="234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191</v>
      </c>
      <c r="AU1535" s="244" t="s">
        <v>82</v>
      </c>
      <c r="AV1535" s="13" t="s">
        <v>82</v>
      </c>
      <c r="AW1535" s="13" t="s">
        <v>33</v>
      </c>
      <c r="AX1535" s="13" t="s">
        <v>72</v>
      </c>
      <c r="AY1535" s="244" t="s">
        <v>180</v>
      </c>
    </row>
    <row r="1536" s="16" customFormat="1">
      <c r="A1536" s="16"/>
      <c r="B1536" s="266"/>
      <c r="C1536" s="267"/>
      <c r="D1536" s="235" t="s">
        <v>191</v>
      </c>
      <c r="E1536" s="268" t="s">
        <v>19</v>
      </c>
      <c r="F1536" s="269" t="s">
        <v>436</v>
      </c>
      <c r="G1536" s="267"/>
      <c r="H1536" s="270">
        <v>261.29399999999998</v>
      </c>
      <c r="I1536" s="271"/>
      <c r="J1536" s="267"/>
      <c r="K1536" s="267"/>
      <c r="L1536" s="272"/>
      <c r="M1536" s="273"/>
      <c r="N1536" s="274"/>
      <c r="O1536" s="274"/>
      <c r="P1536" s="274"/>
      <c r="Q1536" s="274"/>
      <c r="R1536" s="274"/>
      <c r="S1536" s="274"/>
      <c r="T1536" s="275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T1536" s="276" t="s">
        <v>191</v>
      </c>
      <c r="AU1536" s="276" t="s">
        <v>82</v>
      </c>
      <c r="AV1536" s="16" t="s">
        <v>100</v>
      </c>
      <c r="AW1536" s="16" t="s">
        <v>33</v>
      </c>
      <c r="AX1536" s="16" t="s">
        <v>72</v>
      </c>
      <c r="AY1536" s="276" t="s">
        <v>180</v>
      </c>
    </row>
    <row r="1537" s="14" customFormat="1">
      <c r="A1537" s="14"/>
      <c r="B1537" s="245"/>
      <c r="C1537" s="246"/>
      <c r="D1537" s="235" t="s">
        <v>191</v>
      </c>
      <c r="E1537" s="247" t="s">
        <v>19</v>
      </c>
      <c r="F1537" s="248" t="s">
        <v>1930</v>
      </c>
      <c r="G1537" s="246"/>
      <c r="H1537" s="247" t="s">
        <v>19</v>
      </c>
      <c r="I1537" s="249"/>
      <c r="J1537" s="246"/>
      <c r="K1537" s="246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191</v>
      </c>
      <c r="AU1537" s="254" t="s">
        <v>82</v>
      </c>
      <c r="AV1537" s="14" t="s">
        <v>80</v>
      </c>
      <c r="AW1537" s="14" t="s">
        <v>33</v>
      </c>
      <c r="AX1537" s="14" t="s">
        <v>72</v>
      </c>
      <c r="AY1537" s="254" t="s">
        <v>180</v>
      </c>
    </row>
    <row r="1538" s="13" customFormat="1">
      <c r="A1538" s="13"/>
      <c r="B1538" s="233"/>
      <c r="C1538" s="234"/>
      <c r="D1538" s="235" t="s">
        <v>191</v>
      </c>
      <c r="E1538" s="236" t="s">
        <v>19</v>
      </c>
      <c r="F1538" s="237" t="s">
        <v>2005</v>
      </c>
      <c r="G1538" s="234"/>
      <c r="H1538" s="238">
        <v>78.986000000000004</v>
      </c>
      <c r="I1538" s="239"/>
      <c r="J1538" s="234"/>
      <c r="K1538" s="234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191</v>
      </c>
      <c r="AU1538" s="244" t="s">
        <v>82</v>
      </c>
      <c r="AV1538" s="13" t="s">
        <v>82</v>
      </c>
      <c r="AW1538" s="13" t="s">
        <v>33</v>
      </c>
      <c r="AX1538" s="13" t="s">
        <v>72</v>
      </c>
      <c r="AY1538" s="244" t="s">
        <v>180</v>
      </c>
    </row>
    <row r="1539" s="13" customFormat="1">
      <c r="A1539" s="13"/>
      <c r="B1539" s="233"/>
      <c r="C1539" s="234"/>
      <c r="D1539" s="235" t="s">
        <v>191</v>
      </c>
      <c r="E1539" s="236" t="s">
        <v>19</v>
      </c>
      <c r="F1539" s="237" t="s">
        <v>1973</v>
      </c>
      <c r="G1539" s="234"/>
      <c r="H1539" s="238">
        <v>26.550000000000001</v>
      </c>
      <c r="I1539" s="239"/>
      <c r="J1539" s="234"/>
      <c r="K1539" s="234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191</v>
      </c>
      <c r="AU1539" s="244" t="s">
        <v>82</v>
      </c>
      <c r="AV1539" s="13" t="s">
        <v>82</v>
      </c>
      <c r="AW1539" s="13" t="s">
        <v>33</v>
      </c>
      <c r="AX1539" s="13" t="s">
        <v>72</v>
      </c>
      <c r="AY1539" s="244" t="s">
        <v>180</v>
      </c>
    </row>
    <row r="1540" s="13" customFormat="1">
      <c r="A1540" s="13"/>
      <c r="B1540" s="233"/>
      <c r="C1540" s="234"/>
      <c r="D1540" s="235" t="s">
        <v>191</v>
      </c>
      <c r="E1540" s="236" t="s">
        <v>19</v>
      </c>
      <c r="F1540" s="237" t="s">
        <v>1974</v>
      </c>
      <c r="G1540" s="234"/>
      <c r="H1540" s="238">
        <v>3.1949999999999998</v>
      </c>
      <c r="I1540" s="239"/>
      <c r="J1540" s="234"/>
      <c r="K1540" s="234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191</v>
      </c>
      <c r="AU1540" s="244" t="s">
        <v>82</v>
      </c>
      <c r="AV1540" s="13" t="s">
        <v>82</v>
      </c>
      <c r="AW1540" s="13" t="s">
        <v>33</v>
      </c>
      <c r="AX1540" s="13" t="s">
        <v>72</v>
      </c>
      <c r="AY1540" s="244" t="s">
        <v>180</v>
      </c>
    </row>
    <row r="1541" s="13" customFormat="1">
      <c r="A1541" s="13"/>
      <c r="B1541" s="233"/>
      <c r="C1541" s="234"/>
      <c r="D1541" s="235" t="s">
        <v>191</v>
      </c>
      <c r="E1541" s="236" t="s">
        <v>19</v>
      </c>
      <c r="F1541" s="237" t="s">
        <v>1975</v>
      </c>
      <c r="G1541" s="234"/>
      <c r="H1541" s="238">
        <v>37.344999999999999</v>
      </c>
      <c r="I1541" s="239"/>
      <c r="J1541" s="234"/>
      <c r="K1541" s="234"/>
      <c r="L1541" s="240"/>
      <c r="M1541" s="241"/>
      <c r="N1541" s="242"/>
      <c r="O1541" s="242"/>
      <c r="P1541" s="242"/>
      <c r="Q1541" s="242"/>
      <c r="R1541" s="242"/>
      <c r="S1541" s="242"/>
      <c r="T1541" s="24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4" t="s">
        <v>191</v>
      </c>
      <c r="AU1541" s="244" t="s">
        <v>82</v>
      </c>
      <c r="AV1541" s="13" t="s">
        <v>82</v>
      </c>
      <c r="AW1541" s="13" t="s">
        <v>33</v>
      </c>
      <c r="AX1541" s="13" t="s">
        <v>72</v>
      </c>
      <c r="AY1541" s="244" t="s">
        <v>180</v>
      </c>
    </row>
    <row r="1542" s="13" customFormat="1">
      <c r="A1542" s="13"/>
      <c r="B1542" s="233"/>
      <c r="C1542" s="234"/>
      <c r="D1542" s="235" t="s">
        <v>191</v>
      </c>
      <c r="E1542" s="236" t="s">
        <v>19</v>
      </c>
      <c r="F1542" s="237" t="s">
        <v>1976</v>
      </c>
      <c r="G1542" s="234"/>
      <c r="H1542" s="238">
        <v>19.765999999999998</v>
      </c>
      <c r="I1542" s="239"/>
      <c r="J1542" s="234"/>
      <c r="K1542" s="234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191</v>
      </c>
      <c r="AU1542" s="244" t="s">
        <v>82</v>
      </c>
      <c r="AV1542" s="13" t="s">
        <v>82</v>
      </c>
      <c r="AW1542" s="13" t="s">
        <v>33</v>
      </c>
      <c r="AX1542" s="13" t="s">
        <v>72</v>
      </c>
      <c r="AY1542" s="244" t="s">
        <v>180</v>
      </c>
    </row>
    <row r="1543" s="13" customFormat="1">
      <c r="A1543" s="13"/>
      <c r="B1543" s="233"/>
      <c r="C1543" s="234"/>
      <c r="D1543" s="235" t="s">
        <v>191</v>
      </c>
      <c r="E1543" s="236" t="s">
        <v>19</v>
      </c>
      <c r="F1543" s="237" t="s">
        <v>1977</v>
      </c>
      <c r="G1543" s="234"/>
      <c r="H1543" s="238">
        <v>15.856999999999999</v>
      </c>
      <c r="I1543" s="239"/>
      <c r="J1543" s="234"/>
      <c r="K1543" s="234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191</v>
      </c>
      <c r="AU1543" s="244" t="s">
        <v>82</v>
      </c>
      <c r="AV1543" s="13" t="s">
        <v>82</v>
      </c>
      <c r="AW1543" s="13" t="s">
        <v>33</v>
      </c>
      <c r="AX1543" s="13" t="s">
        <v>72</v>
      </c>
      <c r="AY1543" s="244" t="s">
        <v>180</v>
      </c>
    </row>
    <row r="1544" s="14" customFormat="1">
      <c r="A1544" s="14"/>
      <c r="B1544" s="245"/>
      <c r="C1544" s="246"/>
      <c r="D1544" s="235" t="s">
        <v>191</v>
      </c>
      <c r="E1544" s="247" t="s">
        <v>19</v>
      </c>
      <c r="F1544" s="248" t="s">
        <v>2006</v>
      </c>
      <c r="G1544" s="246"/>
      <c r="H1544" s="247" t="s">
        <v>19</v>
      </c>
      <c r="I1544" s="249"/>
      <c r="J1544" s="246"/>
      <c r="K1544" s="246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191</v>
      </c>
      <c r="AU1544" s="254" t="s">
        <v>82</v>
      </c>
      <c r="AV1544" s="14" t="s">
        <v>80</v>
      </c>
      <c r="AW1544" s="14" t="s">
        <v>33</v>
      </c>
      <c r="AX1544" s="14" t="s">
        <v>72</v>
      </c>
      <c r="AY1544" s="254" t="s">
        <v>180</v>
      </c>
    </row>
    <row r="1545" s="13" customFormat="1">
      <c r="A1545" s="13"/>
      <c r="B1545" s="233"/>
      <c r="C1545" s="234"/>
      <c r="D1545" s="235" t="s">
        <v>191</v>
      </c>
      <c r="E1545" s="236" t="s">
        <v>19</v>
      </c>
      <c r="F1545" s="237" t="s">
        <v>1978</v>
      </c>
      <c r="G1545" s="234"/>
      <c r="H1545" s="238">
        <v>7.3159999999999998</v>
      </c>
      <c r="I1545" s="239"/>
      <c r="J1545" s="234"/>
      <c r="K1545" s="234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191</v>
      </c>
      <c r="AU1545" s="244" t="s">
        <v>82</v>
      </c>
      <c r="AV1545" s="13" t="s">
        <v>82</v>
      </c>
      <c r="AW1545" s="13" t="s">
        <v>33</v>
      </c>
      <c r="AX1545" s="13" t="s">
        <v>72</v>
      </c>
      <c r="AY1545" s="244" t="s">
        <v>180</v>
      </c>
    </row>
    <row r="1546" s="14" customFormat="1">
      <c r="A1546" s="14"/>
      <c r="B1546" s="245"/>
      <c r="C1546" s="246"/>
      <c r="D1546" s="235" t="s">
        <v>191</v>
      </c>
      <c r="E1546" s="247" t="s">
        <v>19</v>
      </c>
      <c r="F1546" s="248" t="s">
        <v>1961</v>
      </c>
      <c r="G1546" s="246"/>
      <c r="H1546" s="247" t="s">
        <v>19</v>
      </c>
      <c r="I1546" s="249"/>
      <c r="J1546" s="246"/>
      <c r="K1546" s="246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191</v>
      </c>
      <c r="AU1546" s="254" t="s">
        <v>82</v>
      </c>
      <c r="AV1546" s="14" t="s">
        <v>80</v>
      </c>
      <c r="AW1546" s="14" t="s">
        <v>33</v>
      </c>
      <c r="AX1546" s="14" t="s">
        <v>72</v>
      </c>
      <c r="AY1546" s="254" t="s">
        <v>180</v>
      </c>
    </row>
    <row r="1547" s="13" customFormat="1">
      <c r="A1547" s="13"/>
      <c r="B1547" s="233"/>
      <c r="C1547" s="234"/>
      <c r="D1547" s="235" t="s">
        <v>191</v>
      </c>
      <c r="E1547" s="236" t="s">
        <v>19</v>
      </c>
      <c r="F1547" s="237" t="s">
        <v>2007</v>
      </c>
      <c r="G1547" s="234"/>
      <c r="H1547" s="238">
        <v>10.300000000000001</v>
      </c>
      <c r="I1547" s="239"/>
      <c r="J1547" s="234"/>
      <c r="K1547" s="234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191</v>
      </c>
      <c r="AU1547" s="244" t="s">
        <v>82</v>
      </c>
      <c r="AV1547" s="13" t="s">
        <v>82</v>
      </c>
      <c r="AW1547" s="13" t="s">
        <v>33</v>
      </c>
      <c r="AX1547" s="13" t="s">
        <v>72</v>
      </c>
      <c r="AY1547" s="244" t="s">
        <v>180</v>
      </c>
    </row>
    <row r="1548" s="14" customFormat="1">
      <c r="A1548" s="14"/>
      <c r="B1548" s="245"/>
      <c r="C1548" s="246"/>
      <c r="D1548" s="235" t="s">
        <v>191</v>
      </c>
      <c r="E1548" s="247" t="s">
        <v>19</v>
      </c>
      <c r="F1548" s="248" t="s">
        <v>1932</v>
      </c>
      <c r="G1548" s="246"/>
      <c r="H1548" s="247" t="s">
        <v>19</v>
      </c>
      <c r="I1548" s="249"/>
      <c r="J1548" s="246"/>
      <c r="K1548" s="246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4" t="s">
        <v>191</v>
      </c>
      <c r="AU1548" s="254" t="s">
        <v>82</v>
      </c>
      <c r="AV1548" s="14" t="s">
        <v>80</v>
      </c>
      <c r="AW1548" s="14" t="s">
        <v>33</v>
      </c>
      <c r="AX1548" s="14" t="s">
        <v>72</v>
      </c>
      <c r="AY1548" s="254" t="s">
        <v>180</v>
      </c>
    </row>
    <row r="1549" s="13" customFormat="1">
      <c r="A1549" s="13"/>
      <c r="B1549" s="233"/>
      <c r="C1549" s="234"/>
      <c r="D1549" s="235" t="s">
        <v>191</v>
      </c>
      <c r="E1549" s="236" t="s">
        <v>19</v>
      </c>
      <c r="F1549" s="237" t="s">
        <v>2008</v>
      </c>
      <c r="G1549" s="234"/>
      <c r="H1549" s="238">
        <v>-0.20000000000000001</v>
      </c>
      <c r="I1549" s="239"/>
      <c r="J1549" s="234"/>
      <c r="K1549" s="234"/>
      <c r="L1549" s="240"/>
      <c r="M1549" s="241"/>
      <c r="N1549" s="242"/>
      <c r="O1549" s="242"/>
      <c r="P1549" s="242"/>
      <c r="Q1549" s="242"/>
      <c r="R1549" s="242"/>
      <c r="S1549" s="242"/>
      <c r="T1549" s="24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4" t="s">
        <v>191</v>
      </c>
      <c r="AU1549" s="244" t="s">
        <v>82</v>
      </c>
      <c r="AV1549" s="13" t="s">
        <v>82</v>
      </c>
      <c r="AW1549" s="13" t="s">
        <v>33</v>
      </c>
      <c r="AX1549" s="13" t="s">
        <v>72</v>
      </c>
      <c r="AY1549" s="244" t="s">
        <v>180</v>
      </c>
    </row>
    <row r="1550" s="14" customFormat="1">
      <c r="A1550" s="14"/>
      <c r="B1550" s="245"/>
      <c r="C1550" s="246"/>
      <c r="D1550" s="235" t="s">
        <v>191</v>
      </c>
      <c r="E1550" s="247" t="s">
        <v>19</v>
      </c>
      <c r="F1550" s="248" t="s">
        <v>1983</v>
      </c>
      <c r="G1550" s="246"/>
      <c r="H1550" s="247" t="s">
        <v>19</v>
      </c>
      <c r="I1550" s="249"/>
      <c r="J1550" s="246"/>
      <c r="K1550" s="246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191</v>
      </c>
      <c r="AU1550" s="254" t="s">
        <v>82</v>
      </c>
      <c r="AV1550" s="14" t="s">
        <v>80</v>
      </c>
      <c r="AW1550" s="14" t="s">
        <v>33</v>
      </c>
      <c r="AX1550" s="14" t="s">
        <v>72</v>
      </c>
      <c r="AY1550" s="254" t="s">
        <v>180</v>
      </c>
    </row>
    <row r="1551" s="13" customFormat="1">
      <c r="A1551" s="13"/>
      <c r="B1551" s="233"/>
      <c r="C1551" s="234"/>
      <c r="D1551" s="235" t="s">
        <v>191</v>
      </c>
      <c r="E1551" s="236" t="s">
        <v>19</v>
      </c>
      <c r="F1551" s="237" t="s">
        <v>2009</v>
      </c>
      <c r="G1551" s="234"/>
      <c r="H1551" s="238">
        <v>-12.59</v>
      </c>
      <c r="I1551" s="239"/>
      <c r="J1551" s="234"/>
      <c r="K1551" s="234"/>
      <c r="L1551" s="240"/>
      <c r="M1551" s="241"/>
      <c r="N1551" s="242"/>
      <c r="O1551" s="242"/>
      <c r="P1551" s="242"/>
      <c r="Q1551" s="242"/>
      <c r="R1551" s="242"/>
      <c r="S1551" s="242"/>
      <c r="T1551" s="24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4" t="s">
        <v>191</v>
      </c>
      <c r="AU1551" s="244" t="s">
        <v>82</v>
      </c>
      <c r="AV1551" s="13" t="s">
        <v>82</v>
      </c>
      <c r="AW1551" s="13" t="s">
        <v>33</v>
      </c>
      <c r="AX1551" s="13" t="s">
        <v>72</v>
      </c>
      <c r="AY1551" s="244" t="s">
        <v>180</v>
      </c>
    </row>
    <row r="1552" s="13" customFormat="1">
      <c r="A1552" s="13"/>
      <c r="B1552" s="233"/>
      <c r="C1552" s="234"/>
      <c r="D1552" s="235" t="s">
        <v>191</v>
      </c>
      <c r="E1552" s="236" t="s">
        <v>19</v>
      </c>
      <c r="F1552" s="237" t="s">
        <v>2010</v>
      </c>
      <c r="G1552" s="234"/>
      <c r="H1552" s="238">
        <v>-11.316000000000001</v>
      </c>
      <c r="I1552" s="239"/>
      <c r="J1552" s="234"/>
      <c r="K1552" s="234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191</v>
      </c>
      <c r="AU1552" s="244" t="s">
        <v>82</v>
      </c>
      <c r="AV1552" s="13" t="s">
        <v>82</v>
      </c>
      <c r="AW1552" s="13" t="s">
        <v>33</v>
      </c>
      <c r="AX1552" s="13" t="s">
        <v>72</v>
      </c>
      <c r="AY1552" s="244" t="s">
        <v>180</v>
      </c>
    </row>
    <row r="1553" s="16" customFormat="1">
      <c r="A1553" s="16"/>
      <c r="B1553" s="266"/>
      <c r="C1553" s="267"/>
      <c r="D1553" s="235" t="s">
        <v>191</v>
      </c>
      <c r="E1553" s="268" t="s">
        <v>19</v>
      </c>
      <c r="F1553" s="269" t="s">
        <v>436</v>
      </c>
      <c r="G1553" s="267"/>
      <c r="H1553" s="270">
        <v>175.209</v>
      </c>
      <c r="I1553" s="271"/>
      <c r="J1553" s="267"/>
      <c r="K1553" s="267"/>
      <c r="L1553" s="272"/>
      <c r="M1553" s="273"/>
      <c r="N1553" s="274"/>
      <c r="O1553" s="274"/>
      <c r="P1553" s="274"/>
      <c r="Q1553" s="274"/>
      <c r="R1553" s="274"/>
      <c r="S1553" s="274"/>
      <c r="T1553" s="275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76" t="s">
        <v>191</v>
      </c>
      <c r="AU1553" s="276" t="s">
        <v>82</v>
      </c>
      <c r="AV1553" s="16" t="s">
        <v>100</v>
      </c>
      <c r="AW1553" s="16" t="s">
        <v>33</v>
      </c>
      <c r="AX1553" s="16" t="s">
        <v>72</v>
      </c>
      <c r="AY1553" s="276" t="s">
        <v>180</v>
      </c>
    </row>
    <row r="1554" s="14" customFormat="1">
      <c r="A1554" s="14"/>
      <c r="B1554" s="245"/>
      <c r="C1554" s="246"/>
      <c r="D1554" s="235" t="s">
        <v>191</v>
      </c>
      <c r="E1554" s="247" t="s">
        <v>19</v>
      </c>
      <c r="F1554" s="248" t="s">
        <v>2011</v>
      </c>
      <c r="G1554" s="246"/>
      <c r="H1554" s="247" t="s">
        <v>19</v>
      </c>
      <c r="I1554" s="249"/>
      <c r="J1554" s="246"/>
      <c r="K1554" s="246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191</v>
      </c>
      <c r="AU1554" s="254" t="s">
        <v>82</v>
      </c>
      <c r="AV1554" s="14" t="s">
        <v>80</v>
      </c>
      <c r="AW1554" s="14" t="s">
        <v>33</v>
      </c>
      <c r="AX1554" s="14" t="s">
        <v>72</v>
      </c>
      <c r="AY1554" s="254" t="s">
        <v>180</v>
      </c>
    </row>
    <row r="1555" s="13" customFormat="1">
      <c r="A1555" s="13"/>
      <c r="B1555" s="233"/>
      <c r="C1555" s="234"/>
      <c r="D1555" s="235" t="s">
        <v>191</v>
      </c>
      <c r="E1555" s="236" t="s">
        <v>19</v>
      </c>
      <c r="F1555" s="237" t="s">
        <v>1986</v>
      </c>
      <c r="G1555" s="234"/>
      <c r="H1555" s="238">
        <v>75.084999999999994</v>
      </c>
      <c r="I1555" s="239"/>
      <c r="J1555" s="234"/>
      <c r="K1555" s="234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191</v>
      </c>
      <c r="AU1555" s="244" t="s">
        <v>82</v>
      </c>
      <c r="AV1555" s="13" t="s">
        <v>82</v>
      </c>
      <c r="AW1555" s="13" t="s">
        <v>33</v>
      </c>
      <c r="AX1555" s="13" t="s">
        <v>72</v>
      </c>
      <c r="AY1555" s="244" t="s">
        <v>180</v>
      </c>
    </row>
    <row r="1556" s="13" customFormat="1">
      <c r="A1556" s="13"/>
      <c r="B1556" s="233"/>
      <c r="C1556" s="234"/>
      <c r="D1556" s="235" t="s">
        <v>191</v>
      </c>
      <c r="E1556" s="236" t="s">
        <v>19</v>
      </c>
      <c r="F1556" s="237" t="s">
        <v>1987</v>
      </c>
      <c r="G1556" s="234"/>
      <c r="H1556" s="238">
        <v>5.7409999999999997</v>
      </c>
      <c r="I1556" s="239"/>
      <c r="J1556" s="234"/>
      <c r="K1556" s="234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191</v>
      </c>
      <c r="AU1556" s="244" t="s">
        <v>82</v>
      </c>
      <c r="AV1556" s="13" t="s">
        <v>82</v>
      </c>
      <c r="AW1556" s="13" t="s">
        <v>33</v>
      </c>
      <c r="AX1556" s="13" t="s">
        <v>72</v>
      </c>
      <c r="AY1556" s="244" t="s">
        <v>180</v>
      </c>
    </row>
    <row r="1557" s="13" customFormat="1">
      <c r="A1557" s="13"/>
      <c r="B1557" s="233"/>
      <c r="C1557" s="234"/>
      <c r="D1557" s="235" t="s">
        <v>191</v>
      </c>
      <c r="E1557" s="236" t="s">
        <v>19</v>
      </c>
      <c r="F1557" s="237" t="s">
        <v>1988</v>
      </c>
      <c r="G1557" s="234"/>
      <c r="H1557" s="238">
        <v>38.274999999999999</v>
      </c>
      <c r="I1557" s="239"/>
      <c r="J1557" s="234"/>
      <c r="K1557" s="234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191</v>
      </c>
      <c r="AU1557" s="244" t="s">
        <v>82</v>
      </c>
      <c r="AV1557" s="13" t="s">
        <v>82</v>
      </c>
      <c r="AW1557" s="13" t="s">
        <v>33</v>
      </c>
      <c r="AX1557" s="13" t="s">
        <v>72</v>
      </c>
      <c r="AY1557" s="244" t="s">
        <v>180</v>
      </c>
    </row>
    <row r="1558" s="13" customFormat="1">
      <c r="A1558" s="13"/>
      <c r="B1558" s="233"/>
      <c r="C1558" s="234"/>
      <c r="D1558" s="235" t="s">
        <v>191</v>
      </c>
      <c r="E1558" s="236" t="s">
        <v>19</v>
      </c>
      <c r="F1558" s="237" t="s">
        <v>1989</v>
      </c>
      <c r="G1558" s="234"/>
      <c r="H1558" s="238">
        <v>31.981000000000002</v>
      </c>
      <c r="I1558" s="239"/>
      <c r="J1558" s="234"/>
      <c r="K1558" s="234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191</v>
      </c>
      <c r="AU1558" s="244" t="s">
        <v>82</v>
      </c>
      <c r="AV1558" s="13" t="s">
        <v>82</v>
      </c>
      <c r="AW1558" s="13" t="s">
        <v>33</v>
      </c>
      <c r="AX1558" s="13" t="s">
        <v>72</v>
      </c>
      <c r="AY1558" s="244" t="s">
        <v>180</v>
      </c>
    </row>
    <row r="1559" s="13" customFormat="1">
      <c r="A1559" s="13"/>
      <c r="B1559" s="233"/>
      <c r="C1559" s="234"/>
      <c r="D1559" s="235" t="s">
        <v>191</v>
      </c>
      <c r="E1559" s="236" t="s">
        <v>19</v>
      </c>
      <c r="F1559" s="237" t="s">
        <v>1990</v>
      </c>
      <c r="G1559" s="234"/>
      <c r="H1559" s="238">
        <v>3.9740000000000002</v>
      </c>
      <c r="I1559" s="239"/>
      <c r="J1559" s="234"/>
      <c r="K1559" s="234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191</v>
      </c>
      <c r="AU1559" s="244" t="s">
        <v>82</v>
      </c>
      <c r="AV1559" s="13" t="s">
        <v>82</v>
      </c>
      <c r="AW1559" s="13" t="s">
        <v>33</v>
      </c>
      <c r="AX1559" s="13" t="s">
        <v>72</v>
      </c>
      <c r="AY1559" s="244" t="s">
        <v>180</v>
      </c>
    </row>
    <row r="1560" s="13" customFormat="1">
      <c r="A1560" s="13"/>
      <c r="B1560" s="233"/>
      <c r="C1560" s="234"/>
      <c r="D1560" s="235" t="s">
        <v>191</v>
      </c>
      <c r="E1560" s="236" t="s">
        <v>19</v>
      </c>
      <c r="F1560" s="237" t="s">
        <v>1991</v>
      </c>
      <c r="G1560" s="234"/>
      <c r="H1560" s="238">
        <v>38.338000000000001</v>
      </c>
      <c r="I1560" s="239"/>
      <c r="J1560" s="234"/>
      <c r="K1560" s="234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191</v>
      </c>
      <c r="AU1560" s="244" t="s">
        <v>82</v>
      </c>
      <c r="AV1560" s="13" t="s">
        <v>82</v>
      </c>
      <c r="AW1560" s="13" t="s">
        <v>33</v>
      </c>
      <c r="AX1560" s="13" t="s">
        <v>72</v>
      </c>
      <c r="AY1560" s="244" t="s">
        <v>180</v>
      </c>
    </row>
    <row r="1561" s="14" customFormat="1">
      <c r="A1561" s="14"/>
      <c r="B1561" s="245"/>
      <c r="C1561" s="246"/>
      <c r="D1561" s="235" t="s">
        <v>191</v>
      </c>
      <c r="E1561" s="247" t="s">
        <v>19</v>
      </c>
      <c r="F1561" s="248" t="s">
        <v>900</v>
      </c>
      <c r="G1561" s="246"/>
      <c r="H1561" s="247" t="s">
        <v>19</v>
      </c>
      <c r="I1561" s="249"/>
      <c r="J1561" s="246"/>
      <c r="K1561" s="246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191</v>
      </c>
      <c r="AU1561" s="254" t="s">
        <v>82</v>
      </c>
      <c r="AV1561" s="14" t="s">
        <v>80</v>
      </c>
      <c r="AW1561" s="14" t="s">
        <v>33</v>
      </c>
      <c r="AX1561" s="14" t="s">
        <v>72</v>
      </c>
      <c r="AY1561" s="254" t="s">
        <v>180</v>
      </c>
    </row>
    <row r="1562" s="13" customFormat="1">
      <c r="A1562" s="13"/>
      <c r="B1562" s="233"/>
      <c r="C1562" s="234"/>
      <c r="D1562" s="235" t="s">
        <v>191</v>
      </c>
      <c r="E1562" s="236" t="s">
        <v>19</v>
      </c>
      <c r="F1562" s="237" t="s">
        <v>1992</v>
      </c>
      <c r="G1562" s="234"/>
      <c r="H1562" s="238">
        <v>7.3920000000000003</v>
      </c>
      <c r="I1562" s="239"/>
      <c r="J1562" s="234"/>
      <c r="K1562" s="234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191</v>
      </c>
      <c r="AU1562" s="244" t="s">
        <v>82</v>
      </c>
      <c r="AV1562" s="13" t="s">
        <v>82</v>
      </c>
      <c r="AW1562" s="13" t="s">
        <v>33</v>
      </c>
      <c r="AX1562" s="13" t="s">
        <v>72</v>
      </c>
      <c r="AY1562" s="244" t="s">
        <v>180</v>
      </c>
    </row>
    <row r="1563" s="13" customFormat="1">
      <c r="A1563" s="13"/>
      <c r="B1563" s="233"/>
      <c r="C1563" s="234"/>
      <c r="D1563" s="235" t="s">
        <v>191</v>
      </c>
      <c r="E1563" s="236" t="s">
        <v>19</v>
      </c>
      <c r="F1563" s="237" t="s">
        <v>1993</v>
      </c>
      <c r="G1563" s="234"/>
      <c r="H1563" s="238">
        <v>8.4000000000000004</v>
      </c>
      <c r="I1563" s="239"/>
      <c r="J1563" s="234"/>
      <c r="K1563" s="234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191</v>
      </c>
      <c r="AU1563" s="244" t="s">
        <v>82</v>
      </c>
      <c r="AV1563" s="13" t="s">
        <v>82</v>
      </c>
      <c r="AW1563" s="13" t="s">
        <v>33</v>
      </c>
      <c r="AX1563" s="13" t="s">
        <v>72</v>
      </c>
      <c r="AY1563" s="244" t="s">
        <v>180</v>
      </c>
    </row>
    <row r="1564" s="13" customFormat="1">
      <c r="A1564" s="13"/>
      <c r="B1564" s="233"/>
      <c r="C1564" s="234"/>
      <c r="D1564" s="235" t="s">
        <v>191</v>
      </c>
      <c r="E1564" s="236" t="s">
        <v>19</v>
      </c>
      <c r="F1564" s="237" t="s">
        <v>1994</v>
      </c>
      <c r="G1564" s="234"/>
      <c r="H1564" s="238">
        <v>5.3899999999999997</v>
      </c>
      <c r="I1564" s="239"/>
      <c r="J1564" s="234"/>
      <c r="K1564" s="234"/>
      <c r="L1564" s="240"/>
      <c r="M1564" s="241"/>
      <c r="N1564" s="242"/>
      <c r="O1564" s="242"/>
      <c r="P1564" s="242"/>
      <c r="Q1564" s="242"/>
      <c r="R1564" s="242"/>
      <c r="S1564" s="242"/>
      <c r="T1564" s="24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4" t="s">
        <v>191</v>
      </c>
      <c r="AU1564" s="244" t="s">
        <v>82</v>
      </c>
      <c r="AV1564" s="13" t="s">
        <v>82</v>
      </c>
      <c r="AW1564" s="13" t="s">
        <v>33</v>
      </c>
      <c r="AX1564" s="13" t="s">
        <v>72</v>
      </c>
      <c r="AY1564" s="244" t="s">
        <v>180</v>
      </c>
    </row>
    <row r="1565" s="13" customFormat="1">
      <c r="A1565" s="13"/>
      <c r="B1565" s="233"/>
      <c r="C1565" s="234"/>
      <c r="D1565" s="235" t="s">
        <v>191</v>
      </c>
      <c r="E1565" s="236" t="s">
        <v>19</v>
      </c>
      <c r="F1565" s="237" t="s">
        <v>1995</v>
      </c>
      <c r="G1565" s="234"/>
      <c r="H1565" s="238">
        <v>3.3799999999999999</v>
      </c>
      <c r="I1565" s="239"/>
      <c r="J1565" s="234"/>
      <c r="K1565" s="234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191</v>
      </c>
      <c r="AU1565" s="244" t="s">
        <v>82</v>
      </c>
      <c r="AV1565" s="13" t="s">
        <v>82</v>
      </c>
      <c r="AW1565" s="13" t="s">
        <v>33</v>
      </c>
      <c r="AX1565" s="13" t="s">
        <v>72</v>
      </c>
      <c r="AY1565" s="244" t="s">
        <v>180</v>
      </c>
    </row>
    <row r="1566" s="14" customFormat="1">
      <c r="A1566" s="14"/>
      <c r="B1566" s="245"/>
      <c r="C1566" s="246"/>
      <c r="D1566" s="235" t="s">
        <v>191</v>
      </c>
      <c r="E1566" s="247" t="s">
        <v>19</v>
      </c>
      <c r="F1566" s="248" t="s">
        <v>1923</v>
      </c>
      <c r="G1566" s="246"/>
      <c r="H1566" s="247" t="s">
        <v>19</v>
      </c>
      <c r="I1566" s="249"/>
      <c r="J1566" s="246"/>
      <c r="K1566" s="246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191</v>
      </c>
      <c r="AU1566" s="254" t="s">
        <v>82</v>
      </c>
      <c r="AV1566" s="14" t="s">
        <v>80</v>
      </c>
      <c r="AW1566" s="14" t="s">
        <v>33</v>
      </c>
      <c r="AX1566" s="14" t="s">
        <v>72</v>
      </c>
      <c r="AY1566" s="254" t="s">
        <v>180</v>
      </c>
    </row>
    <row r="1567" s="13" customFormat="1">
      <c r="A1567" s="13"/>
      <c r="B1567" s="233"/>
      <c r="C1567" s="234"/>
      <c r="D1567" s="235" t="s">
        <v>191</v>
      </c>
      <c r="E1567" s="236" t="s">
        <v>19</v>
      </c>
      <c r="F1567" s="237" t="s">
        <v>1996</v>
      </c>
      <c r="G1567" s="234"/>
      <c r="H1567" s="238">
        <v>28.75</v>
      </c>
      <c r="I1567" s="239"/>
      <c r="J1567" s="234"/>
      <c r="K1567" s="234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191</v>
      </c>
      <c r="AU1567" s="244" t="s">
        <v>82</v>
      </c>
      <c r="AV1567" s="13" t="s">
        <v>82</v>
      </c>
      <c r="AW1567" s="13" t="s">
        <v>33</v>
      </c>
      <c r="AX1567" s="13" t="s">
        <v>72</v>
      </c>
      <c r="AY1567" s="244" t="s">
        <v>180</v>
      </c>
    </row>
    <row r="1568" s="13" customFormat="1">
      <c r="A1568" s="13"/>
      <c r="B1568" s="233"/>
      <c r="C1568" s="234"/>
      <c r="D1568" s="235" t="s">
        <v>191</v>
      </c>
      <c r="E1568" s="236" t="s">
        <v>19</v>
      </c>
      <c r="F1568" s="237" t="s">
        <v>1997</v>
      </c>
      <c r="G1568" s="234"/>
      <c r="H1568" s="238">
        <v>-3.641</v>
      </c>
      <c r="I1568" s="239"/>
      <c r="J1568" s="234"/>
      <c r="K1568" s="234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191</v>
      </c>
      <c r="AU1568" s="244" t="s">
        <v>82</v>
      </c>
      <c r="AV1568" s="13" t="s">
        <v>82</v>
      </c>
      <c r="AW1568" s="13" t="s">
        <v>33</v>
      </c>
      <c r="AX1568" s="13" t="s">
        <v>72</v>
      </c>
      <c r="AY1568" s="244" t="s">
        <v>180</v>
      </c>
    </row>
    <row r="1569" s="14" customFormat="1">
      <c r="A1569" s="14"/>
      <c r="B1569" s="245"/>
      <c r="C1569" s="246"/>
      <c r="D1569" s="235" t="s">
        <v>191</v>
      </c>
      <c r="E1569" s="247" t="s">
        <v>19</v>
      </c>
      <c r="F1569" s="248" t="s">
        <v>1926</v>
      </c>
      <c r="G1569" s="246"/>
      <c r="H1569" s="247" t="s">
        <v>19</v>
      </c>
      <c r="I1569" s="249"/>
      <c r="J1569" s="246"/>
      <c r="K1569" s="246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191</v>
      </c>
      <c r="AU1569" s="254" t="s">
        <v>82</v>
      </c>
      <c r="AV1569" s="14" t="s">
        <v>80</v>
      </c>
      <c r="AW1569" s="14" t="s">
        <v>33</v>
      </c>
      <c r="AX1569" s="14" t="s">
        <v>72</v>
      </c>
      <c r="AY1569" s="254" t="s">
        <v>180</v>
      </c>
    </row>
    <row r="1570" s="13" customFormat="1">
      <c r="A1570" s="13"/>
      <c r="B1570" s="233"/>
      <c r="C1570" s="234"/>
      <c r="D1570" s="235" t="s">
        <v>191</v>
      </c>
      <c r="E1570" s="236" t="s">
        <v>19</v>
      </c>
      <c r="F1570" s="237" t="s">
        <v>1998</v>
      </c>
      <c r="G1570" s="234"/>
      <c r="H1570" s="238">
        <v>26.484999999999999</v>
      </c>
      <c r="I1570" s="239"/>
      <c r="J1570" s="234"/>
      <c r="K1570" s="234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4" t="s">
        <v>191</v>
      </c>
      <c r="AU1570" s="244" t="s">
        <v>82</v>
      </c>
      <c r="AV1570" s="13" t="s">
        <v>82</v>
      </c>
      <c r="AW1570" s="13" t="s">
        <v>33</v>
      </c>
      <c r="AX1570" s="13" t="s">
        <v>72</v>
      </c>
      <c r="AY1570" s="244" t="s">
        <v>180</v>
      </c>
    </row>
    <row r="1571" s="14" customFormat="1">
      <c r="A1571" s="14"/>
      <c r="B1571" s="245"/>
      <c r="C1571" s="246"/>
      <c r="D1571" s="235" t="s">
        <v>191</v>
      </c>
      <c r="E1571" s="247" t="s">
        <v>19</v>
      </c>
      <c r="F1571" s="248" t="s">
        <v>1961</v>
      </c>
      <c r="G1571" s="246"/>
      <c r="H1571" s="247" t="s">
        <v>19</v>
      </c>
      <c r="I1571" s="249"/>
      <c r="J1571" s="246"/>
      <c r="K1571" s="246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191</v>
      </c>
      <c r="AU1571" s="254" t="s">
        <v>82</v>
      </c>
      <c r="AV1571" s="14" t="s">
        <v>80</v>
      </c>
      <c r="AW1571" s="14" t="s">
        <v>33</v>
      </c>
      <c r="AX1571" s="14" t="s">
        <v>72</v>
      </c>
      <c r="AY1571" s="254" t="s">
        <v>180</v>
      </c>
    </row>
    <row r="1572" s="13" customFormat="1">
      <c r="A1572" s="13"/>
      <c r="B1572" s="233"/>
      <c r="C1572" s="234"/>
      <c r="D1572" s="235" t="s">
        <v>191</v>
      </c>
      <c r="E1572" s="236" t="s">
        <v>19</v>
      </c>
      <c r="F1572" s="237" t="s">
        <v>1999</v>
      </c>
      <c r="G1572" s="234"/>
      <c r="H1572" s="238">
        <v>14.371</v>
      </c>
      <c r="I1572" s="239"/>
      <c r="J1572" s="234"/>
      <c r="K1572" s="234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191</v>
      </c>
      <c r="AU1572" s="244" t="s">
        <v>82</v>
      </c>
      <c r="AV1572" s="13" t="s">
        <v>82</v>
      </c>
      <c r="AW1572" s="13" t="s">
        <v>33</v>
      </c>
      <c r="AX1572" s="13" t="s">
        <v>72</v>
      </c>
      <c r="AY1572" s="244" t="s">
        <v>180</v>
      </c>
    </row>
    <row r="1573" s="14" customFormat="1">
      <c r="A1573" s="14"/>
      <c r="B1573" s="245"/>
      <c r="C1573" s="246"/>
      <c r="D1573" s="235" t="s">
        <v>191</v>
      </c>
      <c r="E1573" s="247" t="s">
        <v>19</v>
      </c>
      <c r="F1573" s="248" t="s">
        <v>930</v>
      </c>
      <c r="G1573" s="246"/>
      <c r="H1573" s="247" t="s">
        <v>19</v>
      </c>
      <c r="I1573" s="249"/>
      <c r="J1573" s="246"/>
      <c r="K1573" s="246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191</v>
      </c>
      <c r="AU1573" s="254" t="s">
        <v>82</v>
      </c>
      <c r="AV1573" s="14" t="s">
        <v>80</v>
      </c>
      <c r="AW1573" s="14" t="s">
        <v>33</v>
      </c>
      <c r="AX1573" s="14" t="s">
        <v>72</v>
      </c>
      <c r="AY1573" s="254" t="s">
        <v>180</v>
      </c>
    </row>
    <row r="1574" s="13" customFormat="1">
      <c r="A1574" s="13"/>
      <c r="B1574" s="233"/>
      <c r="C1574" s="234"/>
      <c r="D1574" s="235" t="s">
        <v>191</v>
      </c>
      <c r="E1574" s="236" t="s">
        <v>19</v>
      </c>
      <c r="F1574" s="237" t="s">
        <v>1956</v>
      </c>
      <c r="G1574" s="234"/>
      <c r="H1574" s="238">
        <v>-1.52</v>
      </c>
      <c r="I1574" s="239"/>
      <c r="J1574" s="234"/>
      <c r="K1574" s="234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191</v>
      </c>
      <c r="AU1574" s="244" t="s">
        <v>82</v>
      </c>
      <c r="AV1574" s="13" t="s">
        <v>82</v>
      </c>
      <c r="AW1574" s="13" t="s">
        <v>33</v>
      </c>
      <c r="AX1574" s="13" t="s">
        <v>72</v>
      </c>
      <c r="AY1574" s="244" t="s">
        <v>180</v>
      </c>
    </row>
    <row r="1575" s="14" customFormat="1">
      <c r="A1575" s="14"/>
      <c r="B1575" s="245"/>
      <c r="C1575" s="246"/>
      <c r="D1575" s="235" t="s">
        <v>191</v>
      </c>
      <c r="E1575" s="247" t="s">
        <v>19</v>
      </c>
      <c r="F1575" s="248" t="s">
        <v>1892</v>
      </c>
      <c r="G1575" s="246"/>
      <c r="H1575" s="247" t="s">
        <v>19</v>
      </c>
      <c r="I1575" s="249"/>
      <c r="J1575" s="246"/>
      <c r="K1575" s="246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191</v>
      </c>
      <c r="AU1575" s="254" t="s">
        <v>82</v>
      </c>
      <c r="AV1575" s="14" t="s">
        <v>80</v>
      </c>
      <c r="AW1575" s="14" t="s">
        <v>33</v>
      </c>
      <c r="AX1575" s="14" t="s">
        <v>72</v>
      </c>
      <c r="AY1575" s="254" t="s">
        <v>180</v>
      </c>
    </row>
    <row r="1576" s="13" customFormat="1">
      <c r="A1576" s="13"/>
      <c r="B1576" s="233"/>
      <c r="C1576" s="234"/>
      <c r="D1576" s="235" t="s">
        <v>191</v>
      </c>
      <c r="E1576" s="236" t="s">
        <v>19</v>
      </c>
      <c r="F1576" s="237" t="s">
        <v>2001</v>
      </c>
      <c r="G1576" s="234"/>
      <c r="H1576" s="238">
        <v>0.55500000000000005</v>
      </c>
      <c r="I1576" s="239"/>
      <c r="J1576" s="234"/>
      <c r="K1576" s="234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191</v>
      </c>
      <c r="AU1576" s="244" t="s">
        <v>82</v>
      </c>
      <c r="AV1576" s="13" t="s">
        <v>82</v>
      </c>
      <c r="AW1576" s="13" t="s">
        <v>33</v>
      </c>
      <c r="AX1576" s="13" t="s">
        <v>72</v>
      </c>
      <c r="AY1576" s="244" t="s">
        <v>180</v>
      </c>
    </row>
    <row r="1577" s="14" customFormat="1">
      <c r="A1577" s="14"/>
      <c r="B1577" s="245"/>
      <c r="C1577" s="246"/>
      <c r="D1577" s="235" t="s">
        <v>191</v>
      </c>
      <c r="E1577" s="247" t="s">
        <v>19</v>
      </c>
      <c r="F1577" s="248" t="s">
        <v>1983</v>
      </c>
      <c r="G1577" s="246"/>
      <c r="H1577" s="247" t="s">
        <v>19</v>
      </c>
      <c r="I1577" s="249"/>
      <c r="J1577" s="246"/>
      <c r="K1577" s="246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191</v>
      </c>
      <c r="AU1577" s="254" t="s">
        <v>82</v>
      </c>
      <c r="AV1577" s="14" t="s">
        <v>80</v>
      </c>
      <c r="AW1577" s="14" t="s">
        <v>33</v>
      </c>
      <c r="AX1577" s="14" t="s">
        <v>72</v>
      </c>
      <c r="AY1577" s="254" t="s">
        <v>180</v>
      </c>
    </row>
    <row r="1578" s="13" customFormat="1">
      <c r="A1578" s="13"/>
      <c r="B1578" s="233"/>
      <c r="C1578" s="234"/>
      <c r="D1578" s="235" t="s">
        <v>191</v>
      </c>
      <c r="E1578" s="236" t="s">
        <v>19</v>
      </c>
      <c r="F1578" s="237" t="s">
        <v>2003</v>
      </c>
      <c r="G1578" s="234"/>
      <c r="H1578" s="238">
        <v>-15.967000000000001</v>
      </c>
      <c r="I1578" s="239"/>
      <c r="J1578" s="234"/>
      <c r="K1578" s="234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191</v>
      </c>
      <c r="AU1578" s="244" t="s">
        <v>82</v>
      </c>
      <c r="AV1578" s="13" t="s">
        <v>82</v>
      </c>
      <c r="AW1578" s="13" t="s">
        <v>33</v>
      </c>
      <c r="AX1578" s="13" t="s">
        <v>72</v>
      </c>
      <c r="AY1578" s="244" t="s">
        <v>180</v>
      </c>
    </row>
    <row r="1579" s="13" customFormat="1">
      <c r="A1579" s="13"/>
      <c r="B1579" s="233"/>
      <c r="C1579" s="234"/>
      <c r="D1579" s="235" t="s">
        <v>191</v>
      </c>
      <c r="E1579" s="236" t="s">
        <v>19</v>
      </c>
      <c r="F1579" s="237" t="s">
        <v>2012</v>
      </c>
      <c r="G1579" s="234"/>
      <c r="H1579" s="238">
        <v>-6.9260000000000002</v>
      </c>
      <c r="I1579" s="239"/>
      <c r="J1579" s="234"/>
      <c r="K1579" s="234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191</v>
      </c>
      <c r="AU1579" s="244" t="s">
        <v>82</v>
      </c>
      <c r="AV1579" s="13" t="s">
        <v>82</v>
      </c>
      <c r="AW1579" s="13" t="s">
        <v>33</v>
      </c>
      <c r="AX1579" s="13" t="s">
        <v>72</v>
      </c>
      <c r="AY1579" s="244" t="s">
        <v>180</v>
      </c>
    </row>
    <row r="1580" s="16" customFormat="1">
      <c r="A1580" s="16"/>
      <c r="B1580" s="266"/>
      <c r="C1580" s="267"/>
      <c r="D1580" s="235" t="s">
        <v>191</v>
      </c>
      <c r="E1580" s="268" t="s">
        <v>19</v>
      </c>
      <c r="F1580" s="269" t="s">
        <v>436</v>
      </c>
      <c r="G1580" s="267"/>
      <c r="H1580" s="270">
        <v>260.06299999999999</v>
      </c>
      <c r="I1580" s="271"/>
      <c r="J1580" s="267"/>
      <c r="K1580" s="267"/>
      <c r="L1580" s="272"/>
      <c r="M1580" s="273"/>
      <c r="N1580" s="274"/>
      <c r="O1580" s="274"/>
      <c r="P1580" s="274"/>
      <c r="Q1580" s="274"/>
      <c r="R1580" s="274"/>
      <c r="S1580" s="274"/>
      <c r="T1580" s="275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T1580" s="276" t="s">
        <v>191</v>
      </c>
      <c r="AU1580" s="276" t="s">
        <v>82</v>
      </c>
      <c r="AV1580" s="16" t="s">
        <v>100</v>
      </c>
      <c r="AW1580" s="16" t="s">
        <v>33</v>
      </c>
      <c r="AX1580" s="16" t="s">
        <v>72</v>
      </c>
      <c r="AY1580" s="276" t="s">
        <v>180</v>
      </c>
    </row>
    <row r="1581" s="15" customFormat="1">
      <c r="A1581" s="15"/>
      <c r="B1581" s="255"/>
      <c r="C1581" s="256"/>
      <c r="D1581" s="235" t="s">
        <v>191</v>
      </c>
      <c r="E1581" s="257" t="s">
        <v>19</v>
      </c>
      <c r="F1581" s="258" t="s">
        <v>327</v>
      </c>
      <c r="G1581" s="256"/>
      <c r="H1581" s="259">
        <v>1099.895</v>
      </c>
      <c r="I1581" s="260"/>
      <c r="J1581" s="256"/>
      <c r="K1581" s="256"/>
      <c r="L1581" s="261"/>
      <c r="M1581" s="262"/>
      <c r="N1581" s="263"/>
      <c r="O1581" s="263"/>
      <c r="P1581" s="263"/>
      <c r="Q1581" s="263"/>
      <c r="R1581" s="263"/>
      <c r="S1581" s="263"/>
      <c r="T1581" s="264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5" t="s">
        <v>191</v>
      </c>
      <c r="AU1581" s="265" t="s">
        <v>82</v>
      </c>
      <c r="AV1581" s="15" t="s">
        <v>187</v>
      </c>
      <c r="AW1581" s="15" t="s">
        <v>33</v>
      </c>
      <c r="AX1581" s="15" t="s">
        <v>80</v>
      </c>
      <c r="AY1581" s="265" t="s">
        <v>180</v>
      </c>
    </row>
    <row r="1582" s="2" customFormat="1" ht="24.15" customHeight="1">
      <c r="A1582" s="40"/>
      <c r="B1582" s="41"/>
      <c r="C1582" s="215" t="s">
        <v>2013</v>
      </c>
      <c r="D1582" s="215" t="s">
        <v>182</v>
      </c>
      <c r="E1582" s="216" t="s">
        <v>2014</v>
      </c>
      <c r="F1582" s="217" t="s">
        <v>2015</v>
      </c>
      <c r="G1582" s="218" t="s">
        <v>185</v>
      </c>
      <c r="H1582" s="219">
        <v>1100</v>
      </c>
      <c r="I1582" s="220"/>
      <c r="J1582" s="221">
        <f>ROUND(I1582*H1582,2)</f>
        <v>0</v>
      </c>
      <c r="K1582" s="217" t="s">
        <v>186</v>
      </c>
      <c r="L1582" s="46"/>
      <c r="M1582" s="222" t="s">
        <v>19</v>
      </c>
      <c r="N1582" s="223" t="s">
        <v>43</v>
      </c>
      <c r="O1582" s="86"/>
      <c r="P1582" s="224">
        <f>O1582*H1582</f>
        <v>0</v>
      </c>
      <c r="Q1582" s="224">
        <v>0</v>
      </c>
      <c r="R1582" s="224">
        <f>Q1582*H1582</f>
        <v>0</v>
      </c>
      <c r="S1582" s="224">
        <v>0</v>
      </c>
      <c r="T1582" s="225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6" t="s">
        <v>187</v>
      </c>
      <c r="AT1582" s="226" t="s">
        <v>182</v>
      </c>
      <c r="AU1582" s="226" t="s">
        <v>82</v>
      </c>
      <c r="AY1582" s="19" t="s">
        <v>180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19" t="s">
        <v>80</v>
      </c>
      <c r="BK1582" s="227">
        <f>ROUND(I1582*H1582,2)</f>
        <v>0</v>
      </c>
      <c r="BL1582" s="19" t="s">
        <v>187</v>
      </c>
      <c r="BM1582" s="226" t="s">
        <v>2016</v>
      </c>
    </row>
    <row r="1583" s="2" customFormat="1">
      <c r="A1583" s="40"/>
      <c r="B1583" s="41"/>
      <c r="C1583" s="42"/>
      <c r="D1583" s="228" t="s">
        <v>189</v>
      </c>
      <c r="E1583" s="42"/>
      <c r="F1583" s="229" t="s">
        <v>2017</v>
      </c>
      <c r="G1583" s="42"/>
      <c r="H1583" s="42"/>
      <c r="I1583" s="230"/>
      <c r="J1583" s="42"/>
      <c r="K1583" s="42"/>
      <c r="L1583" s="46"/>
      <c r="M1583" s="231"/>
      <c r="N1583" s="232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189</v>
      </c>
      <c r="AU1583" s="19" t="s">
        <v>82</v>
      </c>
    </row>
    <row r="1584" s="2" customFormat="1" ht="24.15" customHeight="1">
      <c r="A1584" s="40"/>
      <c r="B1584" s="41"/>
      <c r="C1584" s="215" t="s">
        <v>2018</v>
      </c>
      <c r="D1584" s="215" t="s">
        <v>182</v>
      </c>
      <c r="E1584" s="216" t="s">
        <v>2019</v>
      </c>
      <c r="F1584" s="217" t="s">
        <v>2020</v>
      </c>
      <c r="G1584" s="218" t="s">
        <v>185</v>
      </c>
      <c r="H1584" s="219">
        <v>1007.006</v>
      </c>
      <c r="I1584" s="220"/>
      <c r="J1584" s="221">
        <f>ROUND(I1584*H1584,2)</f>
        <v>0</v>
      </c>
      <c r="K1584" s="217" t="s">
        <v>186</v>
      </c>
      <c r="L1584" s="46"/>
      <c r="M1584" s="222" t="s">
        <v>19</v>
      </c>
      <c r="N1584" s="223" t="s">
        <v>43</v>
      </c>
      <c r="O1584" s="86"/>
      <c r="P1584" s="224">
        <f>O1584*H1584</f>
        <v>0</v>
      </c>
      <c r="Q1584" s="224">
        <v>0.00088000000000000003</v>
      </c>
      <c r="R1584" s="224">
        <f>Q1584*H1584</f>
        <v>0.88616528000000006</v>
      </c>
      <c r="S1584" s="224">
        <v>0</v>
      </c>
      <c r="T1584" s="225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26" t="s">
        <v>187</v>
      </c>
      <c r="AT1584" s="226" t="s">
        <v>182</v>
      </c>
      <c r="AU1584" s="226" t="s">
        <v>82</v>
      </c>
      <c r="AY1584" s="19" t="s">
        <v>180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19" t="s">
        <v>80</v>
      </c>
      <c r="BK1584" s="227">
        <f>ROUND(I1584*H1584,2)</f>
        <v>0</v>
      </c>
      <c r="BL1584" s="19" t="s">
        <v>187</v>
      </c>
      <c r="BM1584" s="226" t="s">
        <v>2021</v>
      </c>
    </row>
    <row r="1585" s="2" customFormat="1">
      <c r="A1585" s="40"/>
      <c r="B1585" s="41"/>
      <c r="C1585" s="42"/>
      <c r="D1585" s="228" t="s">
        <v>189</v>
      </c>
      <c r="E1585" s="42"/>
      <c r="F1585" s="229" t="s">
        <v>2022</v>
      </c>
      <c r="G1585" s="42"/>
      <c r="H1585" s="42"/>
      <c r="I1585" s="230"/>
      <c r="J1585" s="42"/>
      <c r="K1585" s="42"/>
      <c r="L1585" s="46"/>
      <c r="M1585" s="231"/>
      <c r="N1585" s="232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189</v>
      </c>
      <c r="AU1585" s="19" t="s">
        <v>82</v>
      </c>
    </row>
    <row r="1586" s="14" customFormat="1">
      <c r="A1586" s="14"/>
      <c r="B1586" s="245"/>
      <c r="C1586" s="246"/>
      <c r="D1586" s="235" t="s">
        <v>191</v>
      </c>
      <c r="E1586" s="247" t="s">
        <v>19</v>
      </c>
      <c r="F1586" s="248" t="s">
        <v>1878</v>
      </c>
      <c r="G1586" s="246"/>
      <c r="H1586" s="247" t="s">
        <v>19</v>
      </c>
      <c r="I1586" s="249"/>
      <c r="J1586" s="246"/>
      <c r="K1586" s="246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191</v>
      </c>
      <c r="AU1586" s="254" t="s">
        <v>82</v>
      </c>
      <c r="AV1586" s="14" t="s">
        <v>80</v>
      </c>
      <c r="AW1586" s="14" t="s">
        <v>33</v>
      </c>
      <c r="AX1586" s="14" t="s">
        <v>72</v>
      </c>
      <c r="AY1586" s="254" t="s">
        <v>180</v>
      </c>
    </row>
    <row r="1587" s="13" customFormat="1">
      <c r="A1587" s="13"/>
      <c r="B1587" s="233"/>
      <c r="C1587" s="234"/>
      <c r="D1587" s="235" t="s">
        <v>191</v>
      </c>
      <c r="E1587" s="236" t="s">
        <v>19</v>
      </c>
      <c r="F1587" s="237" t="s">
        <v>1946</v>
      </c>
      <c r="G1587" s="234"/>
      <c r="H1587" s="238">
        <v>82.766000000000005</v>
      </c>
      <c r="I1587" s="239"/>
      <c r="J1587" s="234"/>
      <c r="K1587" s="234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191</v>
      </c>
      <c r="AU1587" s="244" t="s">
        <v>82</v>
      </c>
      <c r="AV1587" s="13" t="s">
        <v>82</v>
      </c>
      <c r="AW1587" s="13" t="s">
        <v>33</v>
      </c>
      <c r="AX1587" s="13" t="s">
        <v>72</v>
      </c>
      <c r="AY1587" s="244" t="s">
        <v>180</v>
      </c>
    </row>
    <row r="1588" s="13" customFormat="1">
      <c r="A1588" s="13"/>
      <c r="B1588" s="233"/>
      <c r="C1588" s="234"/>
      <c r="D1588" s="235" t="s">
        <v>191</v>
      </c>
      <c r="E1588" s="236" t="s">
        <v>19</v>
      </c>
      <c r="F1588" s="237" t="s">
        <v>1947</v>
      </c>
      <c r="G1588" s="234"/>
      <c r="H1588" s="238">
        <v>5.8129999999999997</v>
      </c>
      <c r="I1588" s="239"/>
      <c r="J1588" s="234"/>
      <c r="K1588" s="234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191</v>
      </c>
      <c r="AU1588" s="244" t="s">
        <v>82</v>
      </c>
      <c r="AV1588" s="13" t="s">
        <v>82</v>
      </c>
      <c r="AW1588" s="13" t="s">
        <v>33</v>
      </c>
      <c r="AX1588" s="13" t="s">
        <v>72</v>
      </c>
      <c r="AY1588" s="244" t="s">
        <v>180</v>
      </c>
    </row>
    <row r="1589" s="13" customFormat="1">
      <c r="A1589" s="13"/>
      <c r="B1589" s="233"/>
      <c r="C1589" s="234"/>
      <c r="D1589" s="235" t="s">
        <v>191</v>
      </c>
      <c r="E1589" s="236" t="s">
        <v>19</v>
      </c>
      <c r="F1589" s="237" t="s">
        <v>1948</v>
      </c>
      <c r="G1589" s="234"/>
      <c r="H1589" s="238">
        <v>43.012999999999998</v>
      </c>
      <c r="I1589" s="239"/>
      <c r="J1589" s="234"/>
      <c r="K1589" s="234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191</v>
      </c>
      <c r="AU1589" s="244" t="s">
        <v>82</v>
      </c>
      <c r="AV1589" s="13" t="s">
        <v>82</v>
      </c>
      <c r="AW1589" s="13" t="s">
        <v>33</v>
      </c>
      <c r="AX1589" s="13" t="s">
        <v>72</v>
      </c>
      <c r="AY1589" s="244" t="s">
        <v>180</v>
      </c>
    </row>
    <row r="1590" s="13" customFormat="1">
      <c r="A1590" s="13"/>
      <c r="B1590" s="233"/>
      <c r="C1590" s="234"/>
      <c r="D1590" s="235" t="s">
        <v>191</v>
      </c>
      <c r="E1590" s="236" t="s">
        <v>19</v>
      </c>
      <c r="F1590" s="237" t="s">
        <v>1949</v>
      </c>
      <c r="G1590" s="234"/>
      <c r="H1590" s="238">
        <v>27.649000000000001</v>
      </c>
      <c r="I1590" s="239"/>
      <c r="J1590" s="234"/>
      <c r="K1590" s="234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191</v>
      </c>
      <c r="AU1590" s="244" t="s">
        <v>82</v>
      </c>
      <c r="AV1590" s="13" t="s">
        <v>82</v>
      </c>
      <c r="AW1590" s="13" t="s">
        <v>33</v>
      </c>
      <c r="AX1590" s="13" t="s">
        <v>72</v>
      </c>
      <c r="AY1590" s="244" t="s">
        <v>180</v>
      </c>
    </row>
    <row r="1591" s="13" customFormat="1">
      <c r="A1591" s="13"/>
      <c r="B1591" s="233"/>
      <c r="C1591" s="234"/>
      <c r="D1591" s="235" t="s">
        <v>191</v>
      </c>
      <c r="E1591" s="236" t="s">
        <v>19</v>
      </c>
      <c r="F1591" s="237" t="s">
        <v>1950</v>
      </c>
      <c r="G1591" s="234"/>
      <c r="H1591" s="238">
        <v>4.7779999999999996</v>
      </c>
      <c r="I1591" s="239"/>
      <c r="J1591" s="234"/>
      <c r="K1591" s="234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191</v>
      </c>
      <c r="AU1591" s="244" t="s">
        <v>82</v>
      </c>
      <c r="AV1591" s="13" t="s">
        <v>82</v>
      </c>
      <c r="AW1591" s="13" t="s">
        <v>33</v>
      </c>
      <c r="AX1591" s="13" t="s">
        <v>72</v>
      </c>
      <c r="AY1591" s="244" t="s">
        <v>180</v>
      </c>
    </row>
    <row r="1592" s="13" customFormat="1">
      <c r="A1592" s="13"/>
      <c r="B1592" s="233"/>
      <c r="C1592" s="234"/>
      <c r="D1592" s="235" t="s">
        <v>191</v>
      </c>
      <c r="E1592" s="236" t="s">
        <v>19</v>
      </c>
      <c r="F1592" s="237" t="s">
        <v>1951</v>
      </c>
      <c r="G1592" s="234"/>
      <c r="H1592" s="238">
        <v>34.177999999999997</v>
      </c>
      <c r="I1592" s="239"/>
      <c r="J1592" s="234"/>
      <c r="K1592" s="234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191</v>
      </c>
      <c r="AU1592" s="244" t="s">
        <v>82</v>
      </c>
      <c r="AV1592" s="13" t="s">
        <v>82</v>
      </c>
      <c r="AW1592" s="13" t="s">
        <v>33</v>
      </c>
      <c r="AX1592" s="13" t="s">
        <v>72</v>
      </c>
      <c r="AY1592" s="244" t="s">
        <v>180</v>
      </c>
    </row>
    <row r="1593" s="14" customFormat="1">
      <c r="A1593" s="14"/>
      <c r="B1593" s="245"/>
      <c r="C1593" s="246"/>
      <c r="D1593" s="235" t="s">
        <v>191</v>
      </c>
      <c r="E1593" s="247" t="s">
        <v>19</v>
      </c>
      <c r="F1593" s="248" t="s">
        <v>900</v>
      </c>
      <c r="G1593" s="246"/>
      <c r="H1593" s="247" t="s">
        <v>19</v>
      </c>
      <c r="I1593" s="249"/>
      <c r="J1593" s="246"/>
      <c r="K1593" s="246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191</v>
      </c>
      <c r="AU1593" s="254" t="s">
        <v>82</v>
      </c>
      <c r="AV1593" s="14" t="s">
        <v>80</v>
      </c>
      <c r="AW1593" s="14" t="s">
        <v>33</v>
      </c>
      <c r="AX1593" s="14" t="s">
        <v>72</v>
      </c>
      <c r="AY1593" s="254" t="s">
        <v>180</v>
      </c>
    </row>
    <row r="1594" s="13" customFormat="1">
      <c r="A1594" s="13"/>
      <c r="B1594" s="233"/>
      <c r="C1594" s="234"/>
      <c r="D1594" s="235" t="s">
        <v>191</v>
      </c>
      <c r="E1594" s="236" t="s">
        <v>19</v>
      </c>
      <c r="F1594" s="237" t="s">
        <v>1952</v>
      </c>
      <c r="G1594" s="234"/>
      <c r="H1594" s="238">
        <v>8.3279999999999994</v>
      </c>
      <c r="I1594" s="239"/>
      <c r="J1594" s="234"/>
      <c r="K1594" s="234"/>
      <c r="L1594" s="240"/>
      <c r="M1594" s="241"/>
      <c r="N1594" s="242"/>
      <c r="O1594" s="242"/>
      <c r="P1594" s="242"/>
      <c r="Q1594" s="242"/>
      <c r="R1594" s="242"/>
      <c r="S1594" s="242"/>
      <c r="T1594" s="24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4" t="s">
        <v>191</v>
      </c>
      <c r="AU1594" s="244" t="s">
        <v>82</v>
      </c>
      <c r="AV1594" s="13" t="s">
        <v>82</v>
      </c>
      <c r="AW1594" s="13" t="s">
        <v>33</v>
      </c>
      <c r="AX1594" s="13" t="s">
        <v>72</v>
      </c>
      <c r="AY1594" s="244" t="s">
        <v>180</v>
      </c>
    </row>
    <row r="1595" s="13" customFormat="1">
      <c r="A1595" s="13"/>
      <c r="B1595" s="233"/>
      <c r="C1595" s="234"/>
      <c r="D1595" s="235" t="s">
        <v>191</v>
      </c>
      <c r="E1595" s="236" t="s">
        <v>19</v>
      </c>
      <c r="F1595" s="237" t="s">
        <v>1953</v>
      </c>
      <c r="G1595" s="234"/>
      <c r="H1595" s="238">
        <v>12.063000000000001</v>
      </c>
      <c r="I1595" s="239"/>
      <c r="J1595" s="234"/>
      <c r="K1595" s="234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191</v>
      </c>
      <c r="AU1595" s="244" t="s">
        <v>82</v>
      </c>
      <c r="AV1595" s="13" t="s">
        <v>82</v>
      </c>
      <c r="AW1595" s="13" t="s">
        <v>33</v>
      </c>
      <c r="AX1595" s="13" t="s">
        <v>72</v>
      </c>
      <c r="AY1595" s="244" t="s">
        <v>180</v>
      </c>
    </row>
    <row r="1596" s="13" customFormat="1">
      <c r="A1596" s="13"/>
      <c r="B1596" s="233"/>
      <c r="C1596" s="234"/>
      <c r="D1596" s="235" t="s">
        <v>191</v>
      </c>
      <c r="E1596" s="236" t="s">
        <v>19</v>
      </c>
      <c r="F1596" s="237" t="s">
        <v>1954</v>
      </c>
      <c r="G1596" s="234"/>
      <c r="H1596" s="238">
        <v>8</v>
      </c>
      <c r="I1596" s="239"/>
      <c r="J1596" s="234"/>
      <c r="K1596" s="234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191</v>
      </c>
      <c r="AU1596" s="244" t="s">
        <v>82</v>
      </c>
      <c r="AV1596" s="13" t="s">
        <v>82</v>
      </c>
      <c r="AW1596" s="13" t="s">
        <v>33</v>
      </c>
      <c r="AX1596" s="13" t="s">
        <v>72</v>
      </c>
      <c r="AY1596" s="244" t="s">
        <v>180</v>
      </c>
    </row>
    <row r="1597" s="13" customFormat="1">
      <c r="A1597" s="13"/>
      <c r="B1597" s="233"/>
      <c r="C1597" s="234"/>
      <c r="D1597" s="235" t="s">
        <v>191</v>
      </c>
      <c r="E1597" s="236" t="s">
        <v>19</v>
      </c>
      <c r="F1597" s="237" t="s">
        <v>1955</v>
      </c>
      <c r="G1597" s="234"/>
      <c r="H1597" s="238">
        <v>4.4000000000000004</v>
      </c>
      <c r="I1597" s="239"/>
      <c r="J1597" s="234"/>
      <c r="K1597" s="234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191</v>
      </c>
      <c r="AU1597" s="244" t="s">
        <v>82</v>
      </c>
      <c r="AV1597" s="13" t="s">
        <v>82</v>
      </c>
      <c r="AW1597" s="13" t="s">
        <v>33</v>
      </c>
      <c r="AX1597" s="13" t="s">
        <v>72</v>
      </c>
      <c r="AY1597" s="244" t="s">
        <v>180</v>
      </c>
    </row>
    <row r="1598" s="14" customFormat="1">
      <c r="A1598" s="14"/>
      <c r="B1598" s="245"/>
      <c r="C1598" s="246"/>
      <c r="D1598" s="235" t="s">
        <v>191</v>
      </c>
      <c r="E1598" s="247" t="s">
        <v>19</v>
      </c>
      <c r="F1598" s="248" t="s">
        <v>930</v>
      </c>
      <c r="G1598" s="246"/>
      <c r="H1598" s="247" t="s">
        <v>19</v>
      </c>
      <c r="I1598" s="249"/>
      <c r="J1598" s="246"/>
      <c r="K1598" s="246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191</v>
      </c>
      <c r="AU1598" s="254" t="s">
        <v>82</v>
      </c>
      <c r="AV1598" s="14" t="s">
        <v>80</v>
      </c>
      <c r="AW1598" s="14" t="s">
        <v>33</v>
      </c>
      <c r="AX1598" s="14" t="s">
        <v>72</v>
      </c>
      <c r="AY1598" s="254" t="s">
        <v>180</v>
      </c>
    </row>
    <row r="1599" s="13" customFormat="1">
      <c r="A1599" s="13"/>
      <c r="B1599" s="233"/>
      <c r="C1599" s="234"/>
      <c r="D1599" s="235" t="s">
        <v>191</v>
      </c>
      <c r="E1599" s="236" t="s">
        <v>19</v>
      </c>
      <c r="F1599" s="237" t="s">
        <v>2023</v>
      </c>
      <c r="G1599" s="234"/>
      <c r="H1599" s="238">
        <v>-2.8799999999999999</v>
      </c>
      <c r="I1599" s="239"/>
      <c r="J1599" s="234"/>
      <c r="K1599" s="234"/>
      <c r="L1599" s="240"/>
      <c r="M1599" s="241"/>
      <c r="N1599" s="242"/>
      <c r="O1599" s="242"/>
      <c r="P1599" s="242"/>
      <c r="Q1599" s="242"/>
      <c r="R1599" s="242"/>
      <c r="S1599" s="242"/>
      <c r="T1599" s="24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4" t="s">
        <v>191</v>
      </c>
      <c r="AU1599" s="244" t="s">
        <v>82</v>
      </c>
      <c r="AV1599" s="13" t="s">
        <v>82</v>
      </c>
      <c r="AW1599" s="13" t="s">
        <v>33</v>
      </c>
      <c r="AX1599" s="13" t="s">
        <v>72</v>
      </c>
      <c r="AY1599" s="244" t="s">
        <v>180</v>
      </c>
    </row>
    <row r="1600" s="14" customFormat="1">
      <c r="A1600" s="14"/>
      <c r="B1600" s="245"/>
      <c r="C1600" s="246"/>
      <c r="D1600" s="235" t="s">
        <v>191</v>
      </c>
      <c r="E1600" s="247" t="s">
        <v>19</v>
      </c>
      <c r="F1600" s="248" t="s">
        <v>1890</v>
      </c>
      <c r="G1600" s="246"/>
      <c r="H1600" s="247" t="s">
        <v>19</v>
      </c>
      <c r="I1600" s="249"/>
      <c r="J1600" s="246"/>
      <c r="K1600" s="246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191</v>
      </c>
      <c r="AU1600" s="254" t="s">
        <v>82</v>
      </c>
      <c r="AV1600" s="14" t="s">
        <v>80</v>
      </c>
      <c r="AW1600" s="14" t="s">
        <v>33</v>
      </c>
      <c r="AX1600" s="14" t="s">
        <v>72</v>
      </c>
      <c r="AY1600" s="254" t="s">
        <v>180</v>
      </c>
    </row>
    <row r="1601" s="13" customFormat="1">
      <c r="A1601" s="13"/>
      <c r="B1601" s="233"/>
      <c r="C1601" s="234"/>
      <c r="D1601" s="235" t="s">
        <v>191</v>
      </c>
      <c r="E1601" s="236" t="s">
        <v>19</v>
      </c>
      <c r="F1601" s="237" t="s">
        <v>2024</v>
      </c>
      <c r="G1601" s="234"/>
      <c r="H1601" s="238">
        <v>-4.1139999999999999</v>
      </c>
      <c r="I1601" s="239"/>
      <c r="J1601" s="234"/>
      <c r="K1601" s="234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191</v>
      </c>
      <c r="AU1601" s="244" t="s">
        <v>82</v>
      </c>
      <c r="AV1601" s="13" t="s">
        <v>82</v>
      </c>
      <c r="AW1601" s="13" t="s">
        <v>33</v>
      </c>
      <c r="AX1601" s="13" t="s">
        <v>72</v>
      </c>
      <c r="AY1601" s="244" t="s">
        <v>180</v>
      </c>
    </row>
    <row r="1602" s="14" customFormat="1">
      <c r="A1602" s="14"/>
      <c r="B1602" s="245"/>
      <c r="C1602" s="246"/>
      <c r="D1602" s="235" t="s">
        <v>191</v>
      </c>
      <c r="E1602" s="247" t="s">
        <v>19</v>
      </c>
      <c r="F1602" s="248" t="s">
        <v>1963</v>
      </c>
      <c r="G1602" s="246"/>
      <c r="H1602" s="247" t="s">
        <v>19</v>
      </c>
      <c r="I1602" s="249"/>
      <c r="J1602" s="246"/>
      <c r="K1602" s="246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191</v>
      </c>
      <c r="AU1602" s="254" t="s">
        <v>82</v>
      </c>
      <c r="AV1602" s="14" t="s">
        <v>80</v>
      </c>
      <c r="AW1602" s="14" t="s">
        <v>33</v>
      </c>
      <c r="AX1602" s="14" t="s">
        <v>72</v>
      </c>
      <c r="AY1602" s="254" t="s">
        <v>180</v>
      </c>
    </row>
    <row r="1603" s="13" customFormat="1">
      <c r="A1603" s="13"/>
      <c r="B1603" s="233"/>
      <c r="C1603" s="234"/>
      <c r="D1603" s="235" t="s">
        <v>191</v>
      </c>
      <c r="E1603" s="236" t="s">
        <v>19</v>
      </c>
      <c r="F1603" s="237" t="s">
        <v>1964</v>
      </c>
      <c r="G1603" s="234"/>
      <c r="H1603" s="238">
        <v>-7.1790000000000003</v>
      </c>
      <c r="I1603" s="239"/>
      <c r="J1603" s="234"/>
      <c r="K1603" s="234"/>
      <c r="L1603" s="240"/>
      <c r="M1603" s="241"/>
      <c r="N1603" s="242"/>
      <c r="O1603" s="242"/>
      <c r="P1603" s="242"/>
      <c r="Q1603" s="242"/>
      <c r="R1603" s="242"/>
      <c r="S1603" s="242"/>
      <c r="T1603" s="24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4" t="s">
        <v>191</v>
      </c>
      <c r="AU1603" s="244" t="s">
        <v>82</v>
      </c>
      <c r="AV1603" s="13" t="s">
        <v>82</v>
      </c>
      <c r="AW1603" s="13" t="s">
        <v>33</v>
      </c>
      <c r="AX1603" s="13" t="s">
        <v>72</v>
      </c>
      <c r="AY1603" s="244" t="s">
        <v>180</v>
      </c>
    </row>
    <row r="1604" s="14" customFormat="1">
      <c r="A1604" s="14"/>
      <c r="B1604" s="245"/>
      <c r="C1604" s="246"/>
      <c r="D1604" s="235" t="s">
        <v>191</v>
      </c>
      <c r="E1604" s="247" t="s">
        <v>19</v>
      </c>
      <c r="F1604" s="248" t="s">
        <v>1965</v>
      </c>
      <c r="G1604" s="246"/>
      <c r="H1604" s="247" t="s">
        <v>19</v>
      </c>
      <c r="I1604" s="249"/>
      <c r="J1604" s="246"/>
      <c r="K1604" s="246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191</v>
      </c>
      <c r="AU1604" s="254" t="s">
        <v>82</v>
      </c>
      <c r="AV1604" s="14" t="s">
        <v>80</v>
      </c>
      <c r="AW1604" s="14" t="s">
        <v>33</v>
      </c>
      <c r="AX1604" s="14" t="s">
        <v>72</v>
      </c>
      <c r="AY1604" s="254" t="s">
        <v>180</v>
      </c>
    </row>
    <row r="1605" s="13" customFormat="1">
      <c r="A1605" s="13"/>
      <c r="B1605" s="233"/>
      <c r="C1605" s="234"/>
      <c r="D1605" s="235" t="s">
        <v>191</v>
      </c>
      <c r="E1605" s="236" t="s">
        <v>19</v>
      </c>
      <c r="F1605" s="237" t="s">
        <v>1966</v>
      </c>
      <c r="G1605" s="234"/>
      <c r="H1605" s="238">
        <v>-8.5199999999999996</v>
      </c>
      <c r="I1605" s="239"/>
      <c r="J1605" s="234"/>
      <c r="K1605" s="234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191</v>
      </c>
      <c r="AU1605" s="244" t="s">
        <v>82</v>
      </c>
      <c r="AV1605" s="13" t="s">
        <v>82</v>
      </c>
      <c r="AW1605" s="13" t="s">
        <v>33</v>
      </c>
      <c r="AX1605" s="13" t="s">
        <v>72</v>
      </c>
      <c r="AY1605" s="244" t="s">
        <v>180</v>
      </c>
    </row>
    <row r="1606" s="13" customFormat="1">
      <c r="A1606" s="13"/>
      <c r="B1606" s="233"/>
      <c r="C1606" s="234"/>
      <c r="D1606" s="235" t="s">
        <v>191</v>
      </c>
      <c r="E1606" s="236" t="s">
        <v>19</v>
      </c>
      <c r="F1606" s="237" t="s">
        <v>1967</v>
      </c>
      <c r="G1606" s="234"/>
      <c r="H1606" s="238">
        <v>-3</v>
      </c>
      <c r="I1606" s="239"/>
      <c r="J1606" s="234"/>
      <c r="K1606" s="234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191</v>
      </c>
      <c r="AU1606" s="244" t="s">
        <v>82</v>
      </c>
      <c r="AV1606" s="13" t="s">
        <v>82</v>
      </c>
      <c r="AW1606" s="13" t="s">
        <v>33</v>
      </c>
      <c r="AX1606" s="13" t="s">
        <v>72</v>
      </c>
      <c r="AY1606" s="244" t="s">
        <v>180</v>
      </c>
    </row>
    <row r="1607" s="13" customFormat="1">
      <c r="A1607" s="13"/>
      <c r="B1607" s="233"/>
      <c r="C1607" s="234"/>
      <c r="D1607" s="235" t="s">
        <v>191</v>
      </c>
      <c r="E1607" s="236" t="s">
        <v>19</v>
      </c>
      <c r="F1607" s="237" t="s">
        <v>1968</v>
      </c>
      <c r="G1607" s="234"/>
      <c r="H1607" s="238">
        <v>-5.8970000000000002</v>
      </c>
      <c r="I1607" s="239"/>
      <c r="J1607" s="234"/>
      <c r="K1607" s="234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191</v>
      </c>
      <c r="AU1607" s="244" t="s">
        <v>82</v>
      </c>
      <c r="AV1607" s="13" t="s">
        <v>82</v>
      </c>
      <c r="AW1607" s="13" t="s">
        <v>33</v>
      </c>
      <c r="AX1607" s="13" t="s">
        <v>72</v>
      </c>
      <c r="AY1607" s="244" t="s">
        <v>180</v>
      </c>
    </row>
    <row r="1608" s="13" customFormat="1">
      <c r="A1608" s="13"/>
      <c r="B1608" s="233"/>
      <c r="C1608" s="234"/>
      <c r="D1608" s="235" t="s">
        <v>191</v>
      </c>
      <c r="E1608" s="236" t="s">
        <v>19</v>
      </c>
      <c r="F1608" s="237" t="s">
        <v>1969</v>
      </c>
      <c r="G1608" s="234"/>
      <c r="H1608" s="238">
        <v>-4.0149999999999997</v>
      </c>
      <c r="I1608" s="239"/>
      <c r="J1608" s="234"/>
      <c r="K1608" s="234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191</v>
      </c>
      <c r="AU1608" s="244" t="s">
        <v>82</v>
      </c>
      <c r="AV1608" s="13" t="s">
        <v>82</v>
      </c>
      <c r="AW1608" s="13" t="s">
        <v>33</v>
      </c>
      <c r="AX1608" s="13" t="s">
        <v>72</v>
      </c>
      <c r="AY1608" s="244" t="s">
        <v>180</v>
      </c>
    </row>
    <row r="1609" s="16" customFormat="1">
      <c r="A1609" s="16"/>
      <c r="B1609" s="266"/>
      <c r="C1609" s="267"/>
      <c r="D1609" s="235" t="s">
        <v>191</v>
      </c>
      <c r="E1609" s="268" t="s">
        <v>19</v>
      </c>
      <c r="F1609" s="269" t="s">
        <v>436</v>
      </c>
      <c r="G1609" s="267"/>
      <c r="H1609" s="270">
        <v>195.38300000000001</v>
      </c>
      <c r="I1609" s="271"/>
      <c r="J1609" s="267"/>
      <c r="K1609" s="267"/>
      <c r="L1609" s="272"/>
      <c r="M1609" s="273"/>
      <c r="N1609" s="274"/>
      <c r="O1609" s="274"/>
      <c r="P1609" s="274"/>
      <c r="Q1609" s="274"/>
      <c r="R1609" s="274"/>
      <c r="S1609" s="274"/>
      <c r="T1609" s="275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T1609" s="276" t="s">
        <v>191</v>
      </c>
      <c r="AU1609" s="276" t="s">
        <v>82</v>
      </c>
      <c r="AV1609" s="16" t="s">
        <v>100</v>
      </c>
      <c r="AW1609" s="16" t="s">
        <v>33</v>
      </c>
      <c r="AX1609" s="16" t="s">
        <v>72</v>
      </c>
      <c r="AY1609" s="276" t="s">
        <v>180</v>
      </c>
    </row>
    <row r="1610" s="14" customFormat="1">
      <c r="A1610" s="14"/>
      <c r="B1610" s="245"/>
      <c r="C1610" s="246"/>
      <c r="D1610" s="235" t="s">
        <v>191</v>
      </c>
      <c r="E1610" s="247" t="s">
        <v>19</v>
      </c>
      <c r="F1610" s="248" t="s">
        <v>1367</v>
      </c>
      <c r="G1610" s="246"/>
      <c r="H1610" s="247" t="s">
        <v>19</v>
      </c>
      <c r="I1610" s="249"/>
      <c r="J1610" s="246"/>
      <c r="K1610" s="246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191</v>
      </c>
      <c r="AU1610" s="254" t="s">
        <v>82</v>
      </c>
      <c r="AV1610" s="14" t="s">
        <v>80</v>
      </c>
      <c r="AW1610" s="14" t="s">
        <v>33</v>
      </c>
      <c r="AX1610" s="14" t="s">
        <v>72</v>
      </c>
      <c r="AY1610" s="254" t="s">
        <v>180</v>
      </c>
    </row>
    <row r="1611" s="13" customFormat="1">
      <c r="A1611" s="13"/>
      <c r="B1611" s="233"/>
      <c r="C1611" s="234"/>
      <c r="D1611" s="235" t="s">
        <v>191</v>
      </c>
      <c r="E1611" s="236" t="s">
        <v>19</v>
      </c>
      <c r="F1611" s="237" t="s">
        <v>2025</v>
      </c>
      <c r="G1611" s="234"/>
      <c r="H1611" s="238">
        <v>2.8799999999999999</v>
      </c>
      <c r="I1611" s="239"/>
      <c r="J1611" s="234"/>
      <c r="K1611" s="234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191</v>
      </c>
      <c r="AU1611" s="244" t="s">
        <v>82</v>
      </c>
      <c r="AV1611" s="13" t="s">
        <v>82</v>
      </c>
      <c r="AW1611" s="13" t="s">
        <v>33</v>
      </c>
      <c r="AX1611" s="13" t="s">
        <v>72</v>
      </c>
      <c r="AY1611" s="244" t="s">
        <v>180</v>
      </c>
    </row>
    <row r="1612" s="16" customFormat="1">
      <c r="A1612" s="16"/>
      <c r="B1612" s="266"/>
      <c r="C1612" s="267"/>
      <c r="D1612" s="235" t="s">
        <v>191</v>
      </c>
      <c r="E1612" s="268" t="s">
        <v>19</v>
      </c>
      <c r="F1612" s="269" t="s">
        <v>436</v>
      </c>
      <c r="G1612" s="267"/>
      <c r="H1612" s="270">
        <v>2.8799999999999999</v>
      </c>
      <c r="I1612" s="271"/>
      <c r="J1612" s="267"/>
      <c r="K1612" s="267"/>
      <c r="L1612" s="272"/>
      <c r="M1612" s="273"/>
      <c r="N1612" s="274"/>
      <c r="O1612" s="274"/>
      <c r="P1612" s="274"/>
      <c r="Q1612" s="274"/>
      <c r="R1612" s="274"/>
      <c r="S1612" s="274"/>
      <c r="T1612" s="275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T1612" s="276" t="s">
        <v>191</v>
      </c>
      <c r="AU1612" s="276" t="s">
        <v>82</v>
      </c>
      <c r="AV1612" s="16" t="s">
        <v>100</v>
      </c>
      <c r="AW1612" s="16" t="s">
        <v>33</v>
      </c>
      <c r="AX1612" s="16" t="s">
        <v>72</v>
      </c>
      <c r="AY1612" s="276" t="s">
        <v>180</v>
      </c>
    </row>
    <row r="1613" s="14" customFormat="1">
      <c r="A1613" s="14"/>
      <c r="B1613" s="245"/>
      <c r="C1613" s="246"/>
      <c r="D1613" s="235" t="s">
        <v>191</v>
      </c>
      <c r="E1613" s="247" t="s">
        <v>19</v>
      </c>
      <c r="F1613" s="248" t="s">
        <v>1898</v>
      </c>
      <c r="G1613" s="246"/>
      <c r="H1613" s="247" t="s">
        <v>19</v>
      </c>
      <c r="I1613" s="249"/>
      <c r="J1613" s="246"/>
      <c r="K1613" s="246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4" t="s">
        <v>191</v>
      </c>
      <c r="AU1613" s="254" t="s">
        <v>82</v>
      </c>
      <c r="AV1613" s="14" t="s">
        <v>80</v>
      </c>
      <c r="AW1613" s="14" t="s">
        <v>33</v>
      </c>
      <c r="AX1613" s="14" t="s">
        <v>72</v>
      </c>
      <c r="AY1613" s="254" t="s">
        <v>180</v>
      </c>
    </row>
    <row r="1614" s="13" customFormat="1">
      <c r="A1614" s="13"/>
      <c r="B1614" s="233"/>
      <c r="C1614" s="234"/>
      <c r="D1614" s="235" t="s">
        <v>191</v>
      </c>
      <c r="E1614" s="236" t="s">
        <v>19</v>
      </c>
      <c r="F1614" s="237" t="s">
        <v>1971</v>
      </c>
      <c r="G1614" s="234"/>
      <c r="H1614" s="238">
        <v>59.118000000000002</v>
      </c>
      <c r="I1614" s="239"/>
      <c r="J1614" s="234"/>
      <c r="K1614" s="234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191</v>
      </c>
      <c r="AU1614" s="244" t="s">
        <v>82</v>
      </c>
      <c r="AV1614" s="13" t="s">
        <v>82</v>
      </c>
      <c r="AW1614" s="13" t="s">
        <v>33</v>
      </c>
      <c r="AX1614" s="13" t="s">
        <v>72</v>
      </c>
      <c r="AY1614" s="244" t="s">
        <v>180</v>
      </c>
    </row>
    <row r="1615" s="13" customFormat="1">
      <c r="A1615" s="13"/>
      <c r="B1615" s="233"/>
      <c r="C1615" s="234"/>
      <c r="D1615" s="235" t="s">
        <v>191</v>
      </c>
      <c r="E1615" s="236" t="s">
        <v>19</v>
      </c>
      <c r="F1615" s="237" t="s">
        <v>1972</v>
      </c>
      <c r="G1615" s="234"/>
      <c r="H1615" s="238">
        <v>19.867999999999999</v>
      </c>
      <c r="I1615" s="239"/>
      <c r="J1615" s="234"/>
      <c r="K1615" s="234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191</v>
      </c>
      <c r="AU1615" s="244" t="s">
        <v>82</v>
      </c>
      <c r="AV1615" s="13" t="s">
        <v>82</v>
      </c>
      <c r="AW1615" s="13" t="s">
        <v>33</v>
      </c>
      <c r="AX1615" s="13" t="s">
        <v>72</v>
      </c>
      <c r="AY1615" s="244" t="s">
        <v>180</v>
      </c>
    </row>
    <row r="1616" s="13" customFormat="1">
      <c r="A1616" s="13"/>
      <c r="B1616" s="233"/>
      <c r="C1616" s="234"/>
      <c r="D1616" s="235" t="s">
        <v>191</v>
      </c>
      <c r="E1616" s="236" t="s">
        <v>19</v>
      </c>
      <c r="F1616" s="237" t="s">
        <v>1973</v>
      </c>
      <c r="G1616" s="234"/>
      <c r="H1616" s="238">
        <v>26.550000000000001</v>
      </c>
      <c r="I1616" s="239"/>
      <c r="J1616" s="234"/>
      <c r="K1616" s="234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191</v>
      </c>
      <c r="AU1616" s="244" t="s">
        <v>82</v>
      </c>
      <c r="AV1616" s="13" t="s">
        <v>82</v>
      </c>
      <c r="AW1616" s="13" t="s">
        <v>33</v>
      </c>
      <c r="AX1616" s="13" t="s">
        <v>72</v>
      </c>
      <c r="AY1616" s="244" t="s">
        <v>180</v>
      </c>
    </row>
    <row r="1617" s="13" customFormat="1">
      <c r="A1617" s="13"/>
      <c r="B1617" s="233"/>
      <c r="C1617" s="234"/>
      <c r="D1617" s="235" t="s">
        <v>191</v>
      </c>
      <c r="E1617" s="236" t="s">
        <v>19</v>
      </c>
      <c r="F1617" s="237" t="s">
        <v>1974</v>
      </c>
      <c r="G1617" s="234"/>
      <c r="H1617" s="238">
        <v>3.1949999999999998</v>
      </c>
      <c r="I1617" s="239"/>
      <c r="J1617" s="234"/>
      <c r="K1617" s="234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191</v>
      </c>
      <c r="AU1617" s="244" t="s">
        <v>82</v>
      </c>
      <c r="AV1617" s="13" t="s">
        <v>82</v>
      </c>
      <c r="AW1617" s="13" t="s">
        <v>33</v>
      </c>
      <c r="AX1617" s="13" t="s">
        <v>72</v>
      </c>
      <c r="AY1617" s="244" t="s">
        <v>180</v>
      </c>
    </row>
    <row r="1618" s="13" customFormat="1">
      <c r="A1618" s="13"/>
      <c r="B1618" s="233"/>
      <c r="C1618" s="234"/>
      <c r="D1618" s="235" t="s">
        <v>191</v>
      </c>
      <c r="E1618" s="236" t="s">
        <v>19</v>
      </c>
      <c r="F1618" s="237" t="s">
        <v>1975</v>
      </c>
      <c r="G1618" s="234"/>
      <c r="H1618" s="238">
        <v>37.344999999999999</v>
      </c>
      <c r="I1618" s="239"/>
      <c r="J1618" s="234"/>
      <c r="K1618" s="234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191</v>
      </c>
      <c r="AU1618" s="244" t="s">
        <v>82</v>
      </c>
      <c r="AV1618" s="13" t="s">
        <v>82</v>
      </c>
      <c r="AW1618" s="13" t="s">
        <v>33</v>
      </c>
      <c r="AX1618" s="13" t="s">
        <v>72</v>
      </c>
      <c r="AY1618" s="244" t="s">
        <v>180</v>
      </c>
    </row>
    <row r="1619" s="13" customFormat="1">
      <c r="A1619" s="13"/>
      <c r="B1619" s="233"/>
      <c r="C1619" s="234"/>
      <c r="D1619" s="235" t="s">
        <v>191</v>
      </c>
      <c r="E1619" s="236" t="s">
        <v>19</v>
      </c>
      <c r="F1619" s="237" t="s">
        <v>1976</v>
      </c>
      <c r="G1619" s="234"/>
      <c r="H1619" s="238">
        <v>19.765999999999998</v>
      </c>
      <c r="I1619" s="239"/>
      <c r="J1619" s="234"/>
      <c r="K1619" s="234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191</v>
      </c>
      <c r="AU1619" s="244" t="s">
        <v>82</v>
      </c>
      <c r="AV1619" s="13" t="s">
        <v>82</v>
      </c>
      <c r="AW1619" s="13" t="s">
        <v>33</v>
      </c>
      <c r="AX1619" s="13" t="s">
        <v>72</v>
      </c>
      <c r="AY1619" s="244" t="s">
        <v>180</v>
      </c>
    </row>
    <row r="1620" s="13" customFormat="1">
      <c r="A1620" s="13"/>
      <c r="B1620" s="233"/>
      <c r="C1620" s="234"/>
      <c r="D1620" s="235" t="s">
        <v>191</v>
      </c>
      <c r="E1620" s="236" t="s">
        <v>19</v>
      </c>
      <c r="F1620" s="237" t="s">
        <v>1977</v>
      </c>
      <c r="G1620" s="234"/>
      <c r="H1620" s="238">
        <v>15.856999999999999</v>
      </c>
      <c r="I1620" s="239"/>
      <c r="J1620" s="234"/>
      <c r="K1620" s="234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191</v>
      </c>
      <c r="AU1620" s="244" t="s">
        <v>82</v>
      </c>
      <c r="AV1620" s="13" t="s">
        <v>82</v>
      </c>
      <c r="AW1620" s="13" t="s">
        <v>33</v>
      </c>
      <c r="AX1620" s="13" t="s">
        <v>72</v>
      </c>
      <c r="AY1620" s="244" t="s">
        <v>180</v>
      </c>
    </row>
    <row r="1621" s="14" customFormat="1">
      <c r="A1621" s="14"/>
      <c r="B1621" s="245"/>
      <c r="C1621" s="246"/>
      <c r="D1621" s="235" t="s">
        <v>191</v>
      </c>
      <c r="E1621" s="247" t="s">
        <v>19</v>
      </c>
      <c r="F1621" s="248" t="s">
        <v>1906</v>
      </c>
      <c r="G1621" s="246"/>
      <c r="H1621" s="247" t="s">
        <v>19</v>
      </c>
      <c r="I1621" s="249"/>
      <c r="J1621" s="246"/>
      <c r="K1621" s="246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191</v>
      </c>
      <c r="AU1621" s="254" t="s">
        <v>82</v>
      </c>
      <c r="AV1621" s="14" t="s">
        <v>80</v>
      </c>
      <c r="AW1621" s="14" t="s">
        <v>33</v>
      </c>
      <c r="AX1621" s="14" t="s">
        <v>72</v>
      </c>
      <c r="AY1621" s="254" t="s">
        <v>180</v>
      </c>
    </row>
    <row r="1622" s="13" customFormat="1">
      <c r="A1622" s="13"/>
      <c r="B1622" s="233"/>
      <c r="C1622" s="234"/>
      <c r="D1622" s="235" t="s">
        <v>191</v>
      </c>
      <c r="E1622" s="236" t="s">
        <v>19</v>
      </c>
      <c r="F1622" s="237" t="s">
        <v>1978</v>
      </c>
      <c r="G1622" s="234"/>
      <c r="H1622" s="238">
        <v>7.3159999999999998</v>
      </c>
      <c r="I1622" s="239"/>
      <c r="J1622" s="234"/>
      <c r="K1622" s="234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191</v>
      </c>
      <c r="AU1622" s="244" t="s">
        <v>82</v>
      </c>
      <c r="AV1622" s="13" t="s">
        <v>82</v>
      </c>
      <c r="AW1622" s="13" t="s">
        <v>33</v>
      </c>
      <c r="AX1622" s="13" t="s">
        <v>72</v>
      </c>
      <c r="AY1622" s="244" t="s">
        <v>180</v>
      </c>
    </row>
    <row r="1623" s="14" customFormat="1">
      <c r="A1623" s="14"/>
      <c r="B1623" s="245"/>
      <c r="C1623" s="246"/>
      <c r="D1623" s="235" t="s">
        <v>191</v>
      </c>
      <c r="E1623" s="247" t="s">
        <v>19</v>
      </c>
      <c r="F1623" s="248" t="s">
        <v>1908</v>
      </c>
      <c r="G1623" s="246"/>
      <c r="H1623" s="247" t="s">
        <v>19</v>
      </c>
      <c r="I1623" s="249"/>
      <c r="J1623" s="246"/>
      <c r="K1623" s="246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191</v>
      </c>
      <c r="AU1623" s="254" t="s">
        <v>82</v>
      </c>
      <c r="AV1623" s="14" t="s">
        <v>80</v>
      </c>
      <c r="AW1623" s="14" t="s">
        <v>33</v>
      </c>
      <c r="AX1623" s="14" t="s">
        <v>72</v>
      </c>
      <c r="AY1623" s="254" t="s">
        <v>180</v>
      </c>
    </row>
    <row r="1624" s="13" customFormat="1">
      <c r="A1624" s="13"/>
      <c r="B1624" s="233"/>
      <c r="C1624" s="234"/>
      <c r="D1624" s="235" t="s">
        <v>191</v>
      </c>
      <c r="E1624" s="236" t="s">
        <v>19</v>
      </c>
      <c r="F1624" s="237" t="s">
        <v>2026</v>
      </c>
      <c r="G1624" s="234"/>
      <c r="H1624" s="238">
        <v>-7.7629999999999999</v>
      </c>
      <c r="I1624" s="239"/>
      <c r="J1624" s="234"/>
      <c r="K1624" s="234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191</v>
      </c>
      <c r="AU1624" s="244" t="s">
        <v>82</v>
      </c>
      <c r="AV1624" s="13" t="s">
        <v>82</v>
      </c>
      <c r="AW1624" s="13" t="s">
        <v>33</v>
      </c>
      <c r="AX1624" s="13" t="s">
        <v>72</v>
      </c>
      <c r="AY1624" s="244" t="s">
        <v>180</v>
      </c>
    </row>
    <row r="1625" s="14" customFormat="1">
      <c r="A1625" s="14"/>
      <c r="B1625" s="245"/>
      <c r="C1625" s="246"/>
      <c r="D1625" s="235" t="s">
        <v>191</v>
      </c>
      <c r="E1625" s="247" t="s">
        <v>19</v>
      </c>
      <c r="F1625" s="248" t="s">
        <v>1983</v>
      </c>
      <c r="G1625" s="246"/>
      <c r="H1625" s="247" t="s">
        <v>19</v>
      </c>
      <c r="I1625" s="249"/>
      <c r="J1625" s="246"/>
      <c r="K1625" s="246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191</v>
      </c>
      <c r="AU1625" s="254" t="s">
        <v>82</v>
      </c>
      <c r="AV1625" s="14" t="s">
        <v>80</v>
      </c>
      <c r="AW1625" s="14" t="s">
        <v>33</v>
      </c>
      <c r="AX1625" s="14" t="s">
        <v>72</v>
      </c>
      <c r="AY1625" s="254" t="s">
        <v>180</v>
      </c>
    </row>
    <row r="1626" s="13" customFormat="1">
      <c r="A1626" s="13"/>
      <c r="B1626" s="233"/>
      <c r="C1626" s="234"/>
      <c r="D1626" s="235" t="s">
        <v>191</v>
      </c>
      <c r="E1626" s="236" t="s">
        <v>19</v>
      </c>
      <c r="F1626" s="237" t="s">
        <v>1984</v>
      </c>
      <c r="G1626" s="234"/>
      <c r="H1626" s="238">
        <v>-15.380000000000001</v>
      </c>
      <c r="I1626" s="239"/>
      <c r="J1626" s="234"/>
      <c r="K1626" s="234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191</v>
      </c>
      <c r="AU1626" s="244" t="s">
        <v>82</v>
      </c>
      <c r="AV1626" s="13" t="s">
        <v>82</v>
      </c>
      <c r="AW1626" s="13" t="s">
        <v>33</v>
      </c>
      <c r="AX1626" s="13" t="s">
        <v>72</v>
      </c>
      <c r="AY1626" s="244" t="s">
        <v>180</v>
      </c>
    </row>
    <row r="1627" s="13" customFormat="1">
      <c r="A1627" s="13"/>
      <c r="B1627" s="233"/>
      <c r="C1627" s="234"/>
      <c r="D1627" s="235" t="s">
        <v>191</v>
      </c>
      <c r="E1627" s="236" t="s">
        <v>19</v>
      </c>
      <c r="F1627" s="237" t="s">
        <v>1985</v>
      </c>
      <c r="G1627" s="234"/>
      <c r="H1627" s="238">
        <v>-3.1909999999999998</v>
      </c>
      <c r="I1627" s="239"/>
      <c r="J1627" s="234"/>
      <c r="K1627" s="234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191</v>
      </c>
      <c r="AU1627" s="244" t="s">
        <v>82</v>
      </c>
      <c r="AV1627" s="13" t="s">
        <v>82</v>
      </c>
      <c r="AW1627" s="13" t="s">
        <v>33</v>
      </c>
      <c r="AX1627" s="13" t="s">
        <v>72</v>
      </c>
      <c r="AY1627" s="244" t="s">
        <v>180</v>
      </c>
    </row>
    <row r="1628" s="16" customFormat="1">
      <c r="A1628" s="16"/>
      <c r="B1628" s="266"/>
      <c r="C1628" s="267"/>
      <c r="D1628" s="235" t="s">
        <v>191</v>
      </c>
      <c r="E1628" s="268" t="s">
        <v>19</v>
      </c>
      <c r="F1628" s="269" t="s">
        <v>436</v>
      </c>
      <c r="G1628" s="267"/>
      <c r="H1628" s="270">
        <v>162.68100000000001</v>
      </c>
      <c r="I1628" s="271"/>
      <c r="J1628" s="267"/>
      <c r="K1628" s="267"/>
      <c r="L1628" s="272"/>
      <c r="M1628" s="273"/>
      <c r="N1628" s="274"/>
      <c r="O1628" s="274"/>
      <c r="P1628" s="274"/>
      <c r="Q1628" s="274"/>
      <c r="R1628" s="274"/>
      <c r="S1628" s="274"/>
      <c r="T1628" s="275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76" t="s">
        <v>191</v>
      </c>
      <c r="AU1628" s="276" t="s">
        <v>82</v>
      </c>
      <c r="AV1628" s="16" t="s">
        <v>100</v>
      </c>
      <c r="AW1628" s="16" t="s">
        <v>33</v>
      </c>
      <c r="AX1628" s="16" t="s">
        <v>72</v>
      </c>
      <c r="AY1628" s="276" t="s">
        <v>180</v>
      </c>
    </row>
    <row r="1629" s="14" customFormat="1">
      <c r="A1629" s="14"/>
      <c r="B1629" s="245"/>
      <c r="C1629" s="246"/>
      <c r="D1629" s="235" t="s">
        <v>191</v>
      </c>
      <c r="E1629" s="247" t="s">
        <v>19</v>
      </c>
      <c r="F1629" s="248" t="s">
        <v>1912</v>
      </c>
      <c r="G1629" s="246"/>
      <c r="H1629" s="247" t="s">
        <v>19</v>
      </c>
      <c r="I1629" s="249"/>
      <c r="J1629" s="246"/>
      <c r="K1629" s="246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191</v>
      </c>
      <c r="AU1629" s="254" t="s">
        <v>82</v>
      </c>
      <c r="AV1629" s="14" t="s">
        <v>80</v>
      </c>
      <c r="AW1629" s="14" t="s">
        <v>33</v>
      </c>
      <c r="AX1629" s="14" t="s">
        <v>72</v>
      </c>
      <c r="AY1629" s="254" t="s">
        <v>180</v>
      </c>
    </row>
    <row r="1630" s="13" customFormat="1">
      <c r="A1630" s="13"/>
      <c r="B1630" s="233"/>
      <c r="C1630" s="234"/>
      <c r="D1630" s="235" t="s">
        <v>191</v>
      </c>
      <c r="E1630" s="236" t="s">
        <v>19</v>
      </c>
      <c r="F1630" s="237" t="s">
        <v>1986</v>
      </c>
      <c r="G1630" s="234"/>
      <c r="H1630" s="238">
        <v>75.084999999999994</v>
      </c>
      <c r="I1630" s="239"/>
      <c r="J1630" s="234"/>
      <c r="K1630" s="234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191</v>
      </c>
      <c r="AU1630" s="244" t="s">
        <v>82</v>
      </c>
      <c r="AV1630" s="13" t="s">
        <v>82</v>
      </c>
      <c r="AW1630" s="13" t="s">
        <v>33</v>
      </c>
      <c r="AX1630" s="13" t="s">
        <v>72</v>
      </c>
      <c r="AY1630" s="244" t="s">
        <v>180</v>
      </c>
    </row>
    <row r="1631" s="13" customFormat="1">
      <c r="A1631" s="13"/>
      <c r="B1631" s="233"/>
      <c r="C1631" s="234"/>
      <c r="D1631" s="235" t="s">
        <v>191</v>
      </c>
      <c r="E1631" s="236" t="s">
        <v>19</v>
      </c>
      <c r="F1631" s="237" t="s">
        <v>1987</v>
      </c>
      <c r="G1631" s="234"/>
      <c r="H1631" s="238">
        <v>5.7409999999999997</v>
      </c>
      <c r="I1631" s="239"/>
      <c r="J1631" s="234"/>
      <c r="K1631" s="234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191</v>
      </c>
      <c r="AU1631" s="244" t="s">
        <v>82</v>
      </c>
      <c r="AV1631" s="13" t="s">
        <v>82</v>
      </c>
      <c r="AW1631" s="13" t="s">
        <v>33</v>
      </c>
      <c r="AX1631" s="13" t="s">
        <v>72</v>
      </c>
      <c r="AY1631" s="244" t="s">
        <v>180</v>
      </c>
    </row>
    <row r="1632" s="13" customFormat="1">
      <c r="A1632" s="13"/>
      <c r="B1632" s="233"/>
      <c r="C1632" s="234"/>
      <c r="D1632" s="235" t="s">
        <v>191</v>
      </c>
      <c r="E1632" s="236" t="s">
        <v>19</v>
      </c>
      <c r="F1632" s="237" t="s">
        <v>1988</v>
      </c>
      <c r="G1632" s="234"/>
      <c r="H1632" s="238">
        <v>38.274999999999999</v>
      </c>
      <c r="I1632" s="239"/>
      <c r="J1632" s="234"/>
      <c r="K1632" s="234"/>
      <c r="L1632" s="240"/>
      <c r="M1632" s="241"/>
      <c r="N1632" s="242"/>
      <c r="O1632" s="242"/>
      <c r="P1632" s="242"/>
      <c r="Q1632" s="242"/>
      <c r="R1632" s="242"/>
      <c r="S1632" s="242"/>
      <c r="T1632" s="24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4" t="s">
        <v>191</v>
      </c>
      <c r="AU1632" s="244" t="s">
        <v>82</v>
      </c>
      <c r="AV1632" s="13" t="s">
        <v>82</v>
      </c>
      <c r="AW1632" s="13" t="s">
        <v>33</v>
      </c>
      <c r="AX1632" s="13" t="s">
        <v>72</v>
      </c>
      <c r="AY1632" s="244" t="s">
        <v>180</v>
      </c>
    </row>
    <row r="1633" s="13" customFormat="1">
      <c r="A1633" s="13"/>
      <c r="B1633" s="233"/>
      <c r="C1633" s="234"/>
      <c r="D1633" s="235" t="s">
        <v>191</v>
      </c>
      <c r="E1633" s="236" t="s">
        <v>19</v>
      </c>
      <c r="F1633" s="237" t="s">
        <v>1989</v>
      </c>
      <c r="G1633" s="234"/>
      <c r="H1633" s="238">
        <v>31.981000000000002</v>
      </c>
      <c r="I1633" s="239"/>
      <c r="J1633" s="234"/>
      <c r="K1633" s="234"/>
      <c r="L1633" s="240"/>
      <c r="M1633" s="241"/>
      <c r="N1633" s="242"/>
      <c r="O1633" s="242"/>
      <c r="P1633" s="242"/>
      <c r="Q1633" s="242"/>
      <c r="R1633" s="242"/>
      <c r="S1633" s="242"/>
      <c r="T1633" s="24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4" t="s">
        <v>191</v>
      </c>
      <c r="AU1633" s="244" t="s">
        <v>82</v>
      </c>
      <c r="AV1633" s="13" t="s">
        <v>82</v>
      </c>
      <c r="AW1633" s="13" t="s">
        <v>33</v>
      </c>
      <c r="AX1633" s="13" t="s">
        <v>72</v>
      </c>
      <c r="AY1633" s="244" t="s">
        <v>180</v>
      </c>
    </row>
    <row r="1634" s="13" customFormat="1">
      <c r="A1634" s="13"/>
      <c r="B1634" s="233"/>
      <c r="C1634" s="234"/>
      <c r="D1634" s="235" t="s">
        <v>191</v>
      </c>
      <c r="E1634" s="236" t="s">
        <v>19</v>
      </c>
      <c r="F1634" s="237" t="s">
        <v>1990</v>
      </c>
      <c r="G1634" s="234"/>
      <c r="H1634" s="238">
        <v>3.9740000000000002</v>
      </c>
      <c r="I1634" s="239"/>
      <c r="J1634" s="234"/>
      <c r="K1634" s="234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191</v>
      </c>
      <c r="AU1634" s="244" t="s">
        <v>82</v>
      </c>
      <c r="AV1634" s="13" t="s">
        <v>82</v>
      </c>
      <c r="AW1634" s="13" t="s">
        <v>33</v>
      </c>
      <c r="AX1634" s="13" t="s">
        <v>72</v>
      </c>
      <c r="AY1634" s="244" t="s">
        <v>180</v>
      </c>
    </row>
    <row r="1635" s="13" customFormat="1">
      <c r="A1635" s="13"/>
      <c r="B1635" s="233"/>
      <c r="C1635" s="234"/>
      <c r="D1635" s="235" t="s">
        <v>191</v>
      </c>
      <c r="E1635" s="236" t="s">
        <v>19</v>
      </c>
      <c r="F1635" s="237" t="s">
        <v>1991</v>
      </c>
      <c r="G1635" s="234"/>
      <c r="H1635" s="238">
        <v>38.338000000000001</v>
      </c>
      <c r="I1635" s="239"/>
      <c r="J1635" s="234"/>
      <c r="K1635" s="234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191</v>
      </c>
      <c r="AU1635" s="244" t="s">
        <v>82</v>
      </c>
      <c r="AV1635" s="13" t="s">
        <v>82</v>
      </c>
      <c r="AW1635" s="13" t="s">
        <v>33</v>
      </c>
      <c r="AX1635" s="13" t="s">
        <v>72</v>
      </c>
      <c r="AY1635" s="244" t="s">
        <v>180</v>
      </c>
    </row>
    <row r="1636" s="14" customFormat="1">
      <c r="A1636" s="14"/>
      <c r="B1636" s="245"/>
      <c r="C1636" s="246"/>
      <c r="D1636" s="235" t="s">
        <v>191</v>
      </c>
      <c r="E1636" s="247" t="s">
        <v>19</v>
      </c>
      <c r="F1636" s="248" t="s">
        <v>900</v>
      </c>
      <c r="G1636" s="246"/>
      <c r="H1636" s="247" t="s">
        <v>19</v>
      </c>
      <c r="I1636" s="249"/>
      <c r="J1636" s="246"/>
      <c r="K1636" s="246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191</v>
      </c>
      <c r="AU1636" s="254" t="s">
        <v>82</v>
      </c>
      <c r="AV1636" s="14" t="s">
        <v>80</v>
      </c>
      <c r="AW1636" s="14" t="s">
        <v>33</v>
      </c>
      <c r="AX1636" s="14" t="s">
        <v>72</v>
      </c>
      <c r="AY1636" s="254" t="s">
        <v>180</v>
      </c>
    </row>
    <row r="1637" s="13" customFormat="1">
      <c r="A1637" s="13"/>
      <c r="B1637" s="233"/>
      <c r="C1637" s="234"/>
      <c r="D1637" s="235" t="s">
        <v>191</v>
      </c>
      <c r="E1637" s="236" t="s">
        <v>19</v>
      </c>
      <c r="F1637" s="237" t="s">
        <v>1992</v>
      </c>
      <c r="G1637" s="234"/>
      <c r="H1637" s="238">
        <v>7.3920000000000003</v>
      </c>
      <c r="I1637" s="239"/>
      <c r="J1637" s="234"/>
      <c r="K1637" s="234"/>
      <c r="L1637" s="240"/>
      <c r="M1637" s="241"/>
      <c r="N1637" s="242"/>
      <c r="O1637" s="242"/>
      <c r="P1637" s="242"/>
      <c r="Q1637" s="242"/>
      <c r="R1637" s="242"/>
      <c r="S1637" s="242"/>
      <c r="T1637" s="24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4" t="s">
        <v>191</v>
      </c>
      <c r="AU1637" s="244" t="s">
        <v>82</v>
      </c>
      <c r="AV1637" s="13" t="s">
        <v>82</v>
      </c>
      <c r="AW1637" s="13" t="s">
        <v>33</v>
      </c>
      <c r="AX1637" s="13" t="s">
        <v>72</v>
      </c>
      <c r="AY1637" s="244" t="s">
        <v>180</v>
      </c>
    </row>
    <row r="1638" s="13" customFormat="1">
      <c r="A1638" s="13"/>
      <c r="B1638" s="233"/>
      <c r="C1638" s="234"/>
      <c r="D1638" s="235" t="s">
        <v>191</v>
      </c>
      <c r="E1638" s="236" t="s">
        <v>19</v>
      </c>
      <c r="F1638" s="237" t="s">
        <v>1993</v>
      </c>
      <c r="G1638" s="234"/>
      <c r="H1638" s="238">
        <v>8.4000000000000004</v>
      </c>
      <c r="I1638" s="239"/>
      <c r="J1638" s="234"/>
      <c r="K1638" s="234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191</v>
      </c>
      <c r="AU1638" s="244" t="s">
        <v>82</v>
      </c>
      <c r="AV1638" s="13" t="s">
        <v>82</v>
      </c>
      <c r="AW1638" s="13" t="s">
        <v>33</v>
      </c>
      <c r="AX1638" s="13" t="s">
        <v>72</v>
      </c>
      <c r="AY1638" s="244" t="s">
        <v>180</v>
      </c>
    </row>
    <row r="1639" s="13" customFormat="1">
      <c r="A1639" s="13"/>
      <c r="B1639" s="233"/>
      <c r="C1639" s="234"/>
      <c r="D1639" s="235" t="s">
        <v>191</v>
      </c>
      <c r="E1639" s="236" t="s">
        <v>19</v>
      </c>
      <c r="F1639" s="237" t="s">
        <v>1994</v>
      </c>
      <c r="G1639" s="234"/>
      <c r="H1639" s="238">
        <v>5.3899999999999997</v>
      </c>
      <c r="I1639" s="239"/>
      <c r="J1639" s="234"/>
      <c r="K1639" s="234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191</v>
      </c>
      <c r="AU1639" s="244" t="s">
        <v>82</v>
      </c>
      <c r="AV1639" s="13" t="s">
        <v>82</v>
      </c>
      <c r="AW1639" s="13" t="s">
        <v>33</v>
      </c>
      <c r="AX1639" s="13" t="s">
        <v>72</v>
      </c>
      <c r="AY1639" s="244" t="s">
        <v>180</v>
      </c>
    </row>
    <row r="1640" s="13" customFormat="1">
      <c r="A1640" s="13"/>
      <c r="B1640" s="233"/>
      <c r="C1640" s="234"/>
      <c r="D1640" s="235" t="s">
        <v>191</v>
      </c>
      <c r="E1640" s="236" t="s">
        <v>19</v>
      </c>
      <c r="F1640" s="237" t="s">
        <v>1995</v>
      </c>
      <c r="G1640" s="234"/>
      <c r="H1640" s="238">
        <v>3.3799999999999999</v>
      </c>
      <c r="I1640" s="239"/>
      <c r="J1640" s="234"/>
      <c r="K1640" s="234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191</v>
      </c>
      <c r="AU1640" s="244" t="s">
        <v>82</v>
      </c>
      <c r="AV1640" s="13" t="s">
        <v>82</v>
      </c>
      <c r="AW1640" s="13" t="s">
        <v>33</v>
      </c>
      <c r="AX1640" s="13" t="s">
        <v>72</v>
      </c>
      <c r="AY1640" s="244" t="s">
        <v>180</v>
      </c>
    </row>
    <row r="1641" s="14" customFormat="1">
      <c r="A1641" s="14"/>
      <c r="B1641" s="245"/>
      <c r="C1641" s="246"/>
      <c r="D1641" s="235" t="s">
        <v>191</v>
      </c>
      <c r="E1641" s="247" t="s">
        <v>19</v>
      </c>
      <c r="F1641" s="248" t="s">
        <v>1923</v>
      </c>
      <c r="G1641" s="246"/>
      <c r="H1641" s="247" t="s">
        <v>19</v>
      </c>
      <c r="I1641" s="249"/>
      <c r="J1641" s="246"/>
      <c r="K1641" s="246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191</v>
      </c>
      <c r="AU1641" s="254" t="s">
        <v>82</v>
      </c>
      <c r="AV1641" s="14" t="s">
        <v>80</v>
      </c>
      <c r="AW1641" s="14" t="s">
        <v>33</v>
      </c>
      <c r="AX1641" s="14" t="s">
        <v>72</v>
      </c>
      <c r="AY1641" s="254" t="s">
        <v>180</v>
      </c>
    </row>
    <row r="1642" s="13" customFormat="1">
      <c r="A1642" s="13"/>
      <c r="B1642" s="233"/>
      <c r="C1642" s="234"/>
      <c r="D1642" s="235" t="s">
        <v>191</v>
      </c>
      <c r="E1642" s="236" t="s">
        <v>19</v>
      </c>
      <c r="F1642" s="237" t="s">
        <v>1996</v>
      </c>
      <c r="G1642" s="234"/>
      <c r="H1642" s="238">
        <v>28.75</v>
      </c>
      <c r="I1642" s="239"/>
      <c r="J1642" s="234"/>
      <c r="K1642" s="234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191</v>
      </c>
      <c r="AU1642" s="244" t="s">
        <v>82</v>
      </c>
      <c r="AV1642" s="13" t="s">
        <v>82</v>
      </c>
      <c r="AW1642" s="13" t="s">
        <v>33</v>
      </c>
      <c r="AX1642" s="13" t="s">
        <v>72</v>
      </c>
      <c r="AY1642" s="244" t="s">
        <v>180</v>
      </c>
    </row>
    <row r="1643" s="13" customFormat="1">
      <c r="A1643" s="13"/>
      <c r="B1643" s="233"/>
      <c r="C1643" s="234"/>
      <c r="D1643" s="235" t="s">
        <v>191</v>
      </c>
      <c r="E1643" s="236" t="s">
        <v>19</v>
      </c>
      <c r="F1643" s="237" t="s">
        <v>1997</v>
      </c>
      <c r="G1643" s="234"/>
      <c r="H1643" s="238">
        <v>-3.641</v>
      </c>
      <c r="I1643" s="239"/>
      <c r="J1643" s="234"/>
      <c r="K1643" s="234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191</v>
      </c>
      <c r="AU1643" s="244" t="s">
        <v>82</v>
      </c>
      <c r="AV1643" s="13" t="s">
        <v>82</v>
      </c>
      <c r="AW1643" s="13" t="s">
        <v>33</v>
      </c>
      <c r="AX1643" s="13" t="s">
        <v>72</v>
      </c>
      <c r="AY1643" s="244" t="s">
        <v>180</v>
      </c>
    </row>
    <row r="1644" s="14" customFormat="1">
      <c r="A1644" s="14"/>
      <c r="B1644" s="245"/>
      <c r="C1644" s="246"/>
      <c r="D1644" s="235" t="s">
        <v>191</v>
      </c>
      <c r="E1644" s="247" t="s">
        <v>19</v>
      </c>
      <c r="F1644" s="248" t="s">
        <v>1926</v>
      </c>
      <c r="G1644" s="246"/>
      <c r="H1644" s="247" t="s">
        <v>19</v>
      </c>
      <c r="I1644" s="249"/>
      <c r="J1644" s="246"/>
      <c r="K1644" s="246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191</v>
      </c>
      <c r="AU1644" s="254" t="s">
        <v>82</v>
      </c>
      <c r="AV1644" s="14" t="s">
        <v>80</v>
      </c>
      <c r="AW1644" s="14" t="s">
        <v>33</v>
      </c>
      <c r="AX1644" s="14" t="s">
        <v>72</v>
      </c>
      <c r="AY1644" s="254" t="s">
        <v>180</v>
      </c>
    </row>
    <row r="1645" s="13" customFormat="1">
      <c r="A1645" s="13"/>
      <c r="B1645" s="233"/>
      <c r="C1645" s="234"/>
      <c r="D1645" s="235" t="s">
        <v>191</v>
      </c>
      <c r="E1645" s="236" t="s">
        <v>19</v>
      </c>
      <c r="F1645" s="237" t="s">
        <v>1998</v>
      </c>
      <c r="G1645" s="234"/>
      <c r="H1645" s="238">
        <v>26.484999999999999</v>
      </c>
      <c r="I1645" s="239"/>
      <c r="J1645" s="234"/>
      <c r="K1645" s="234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191</v>
      </c>
      <c r="AU1645" s="244" t="s">
        <v>82</v>
      </c>
      <c r="AV1645" s="13" t="s">
        <v>82</v>
      </c>
      <c r="AW1645" s="13" t="s">
        <v>33</v>
      </c>
      <c r="AX1645" s="13" t="s">
        <v>72</v>
      </c>
      <c r="AY1645" s="244" t="s">
        <v>180</v>
      </c>
    </row>
    <row r="1646" s="14" customFormat="1">
      <c r="A1646" s="14"/>
      <c r="B1646" s="245"/>
      <c r="C1646" s="246"/>
      <c r="D1646" s="235" t="s">
        <v>191</v>
      </c>
      <c r="E1646" s="247" t="s">
        <v>19</v>
      </c>
      <c r="F1646" s="248" t="s">
        <v>930</v>
      </c>
      <c r="G1646" s="246"/>
      <c r="H1646" s="247" t="s">
        <v>19</v>
      </c>
      <c r="I1646" s="249"/>
      <c r="J1646" s="246"/>
      <c r="K1646" s="246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191</v>
      </c>
      <c r="AU1646" s="254" t="s">
        <v>82</v>
      </c>
      <c r="AV1646" s="14" t="s">
        <v>80</v>
      </c>
      <c r="AW1646" s="14" t="s">
        <v>33</v>
      </c>
      <c r="AX1646" s="14" t="s">
        <v>72</v>
      </c>
      <c r="AY1646" s="254" t="s">
        <v>180</v>
      </c>
    </row>
    <row r="1647" s="13" customFormat="1">
      <c r="A1647" s="13"/>
      <c r="B1647" s="233"/>
      <c r="C1647" s="234"/>
      <c r="D1647" s="235" t="s">
        <v>191</v>
      </c>
      <c r="E1647" s="236" t="s">
        <v>19</v>
      </c>
      <c r="F1647" s="237" t="s">
        <v>2023</v>
      </c>
      <c r="G1647" s="234"/>
      <c r="H1647" s="238">
        <v>-2.8799999999999999</v>
      </c>
      <c r="I1647" s="239"/>
      <c r="J1647" s="234"/>
      <c r="K1647" s="234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191</v>
      </c>
      <c r="AU1647" s="244" t="s">
        <v>82</v>
      </c>
      <c r="AV1647" s="13" t="s">
        <v>82</v>
      </c>
      <c r="AW1647" s="13" t="s">
        <v>33</v>
      </c>
      <c r="AX1647" s="13" t="s">
        <v>72</v>
      </c>
      <c r="AY1647" s="244" t="s">
        <v>180</v>
      </c>
    </row>
    <row r="1648" s="14" customFormat="1">
      <c r="A1648" s="14"/>
      <c r="B1648" s="245"/>
      <c r="C1648" s="246"/>
      <c r="D1648" s="235" t="s">
        <v>191</v>
      </c>
      <c r="E1648" s="247" t="s">
        <v>19</v>
      </c>
      <c r="F1648" s="248" t="s">
        <v>1890</v>
      </c>
      <c r="G1648" s="246"/>
      <c r="H1648" s="247" t="s">
        <v>19</v>
      </c>
      <c r="I1648" s="249"/>
      <c r="J1648" s="246"/>
      <c r="K1648" s="246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191</v>
      </c>
      <c r="AU1648" s="254" t="s">
        <v>82</v>
      </c>
      <c r="AV1648" s="14" t="s">
        <v>80</v>
      </c>
      <c r="AW1648" s="14" t="s">
        <v>33</v>
      </c>
      <c r="AX1648" s="14" t="s">
        <v>72</v>
      </c>
      <c r="AY1648" s="254" t="s">
        <v>180</v>
      </c>
    </row>
    <row r="1649" s="13" customFormat="1">
      <c r="A1649" s="13"/>
      <c r="B1649" s="233"/>
      <c r="C1649" s="234"/>
      <c r="D1649" s="235" t="s">
        <v>191</v>
      </c>
      <c r="E1649" s="236" t="s">
        <v>19</v>
      </c>
      <c r="F1649" s="237" t="s">
        <v>2024</v>
      </c>
      <c r="G1649" s="234"/>
      <c r="H1649" s="238">
        <v>-4.1139999999999999</v>
      </c>
      <c r="I1649" s="239"/>
      <c r="J1649" s="234"/>
      <c r="K1649" s="234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191</v>
      </c>
      <c r="AU1649" s="244" t="s">
        <v>82</v>
      </c>
      <c r="AV1649" s="13" t="s">
        <v>82</v>
      </c>
      <c r="AW1649" s="13" t="s">
        <v>33</v>
      </c>
      <c r="AX1649" s="13" t="s">
        <v>72</v>
      </c>
      <c r="AY1649" s="244" t="s">
        <v>180</v>
      </c>
    </row>
    <row r="1650" s="14" customFormat="1">
      <c r="A1650" s="14"/>
      <c r="B1650" s="245"/>
      <c r="C1650" s="246"/>
      <c r="D1650" s="235" t="s">
        <v>191</v>
      </c>
      <c r="E1650" s="247" t="s">
        <v>19</v>
      </c>
      <c r="F1650" s="248" t="s">
        <v>1983</v>
      </c>
      <c r="G1650" s="246"/>
      <c r="H1650" s="247" t="s">
        <v>19</v>
      </c>
      <c r="I1650" s="249"/>
      <c r="J1650" s="246"/>
      <c r="K1650" s="246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191</v>
      </c>
      <c r="AU1650" s="254" t="s">
        <v>82</v>
      </c>
      <c r="AV1650" s="14" t="s">
        <v>80</v>
      </c>
      <c r="AW1650" s="14" t="s">
        <v>33</v>
      </c>
      <c r="AX1650" s="14" t="s">
        <v>72</v>
      </c>
      <c r="AY1650" s="254" t="s">
        <v>180</v>
      </c>
    </row>
    <row r="1651" s="13" customFormat="1">
      <c r="A1651" s="13"/>
      <c r="B1651" s="233"/>
      <c r="C1651" s="234"/>
      <c r="D1651" s="235" t="s">
        <v>191</v>
      </c>
      <c r="E1651" s="236" t="s">
        <v>19</v>
      </c>
      <c r="F1651" s="237" t="s">
        <v>2003</v>
      </c>
      <c r="G1651" s="234"/>
      <c r="H1651" s="238">
        <v>-15.967000000000001</v>
      </c>
      <c r="I1651" s="239"/>
      <c r="J1651" s="234"/>
      <c r="K1651" s="234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191</v>
      </c>
      <c r="AU1651" s="244" t="s">
        <v>82</v>
      </c>
      <c r="AV1651" s="13" t="s">
        <v>82</v>
      </c>
      <c r="AW1651" s="13" t="s">
        <v>33</v>
      </c>
      <c r="AX1651" s="13" t="s">
        <v>72</v>
      </c>
      <c r="AY1651" s="244" t="s">
        <v>180</v>
      </c>
    </row>
    <row r="1652" s="13" customFormat="1">
      <c r="A1652" s="13"/>
      <c r="B1652" s="233"/>
      <c r="C1652" s="234"/>
      <c r="D1652" s="235" t="s">
        <v>191</v>
      </c>
      <c r="E1652" s="236" t="s">
        <v>19</v>
      </c>
      <c r="F1652" s="237" t="s">
        <v>2004</v>
      </c>
      <c r="G1652" s="234"/>
      <c r="H1652" s="238">
        <v>-8.4130000000000003</v>
      </c>
      <c r="I1652" s="239"/>
      <c r="J1652" s="234"/>
      <c r="K1652" s="234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191</v>
      </c>
      <c r="AU1652" s="244" t="s">
        <v>82</v>
      </c>
      <c r="AV1652" s="13" t="s">
        <v>82</v>
      </c>
      <c r="AW1652" s="13" t="s">
        <v>33</v>
      </c>
      <c r="AX1652" s="13" t="s">
        <v>72</v>
      </c>
      <c r="AY1652" s="244" t="s">
        <v>180</v>
      </c>
    </row>
    <row r="1653" s="16" customFormat="1">
      <c r="A1653" s="16"/>
      <c r="B1653" s="266"/>
      <c r="C1653" s="267"/>
      <c r="D1653" s="235" t="s">
        <v>191</v>
      </c>
      <c r="E1653" s="268" t="s">
        <v>19</v>
      </c>
      <c r="F1653" s="269" t="s">
        <v>436</v>
      </c>
      <c r="G1653" s="267"/>
      <c r="H1653" s="270">
        <v>238.17599999999999</v>
      </c>
      <c r="I1653" s="271"/>
      <c r="J1653" s="267"/>
      <c r="K1653" s="267"/>
      <c r="L1653" s="272"/>
      <c r="M1653" s="273"/>
      <c r="N1653" s="274"/>
      <c r="O1653" s="274"/>
      <c r="P1653" s="274"/>
      <c r="Q1653" s="274"/>
      <c r="R1653" s="274"/>
      <c r="S1653" s="274"/>
      <c r="T1653" s="275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T1653" s="276" t="s">
        <v>191</v>
      </c>
      <c r="AU1653" s="276" t="s">
        <v>82</v>
      </c>
      <c r="AV1653" s="16" t="s">
        <v>100</v>
      </c>
      <c r="AW1653" s="16" t="s">
        <v>33</v>
      </c>
      <c r="AX1653" s="16" t="s">
        <v>72</v>
      </c>
      <c r="AY1653" s="276" t="s">
        <v>180</v>
      </c>
    </row>
    <row r="1654" s="14" customFormat="1">
      <c r="A1654" s="14"/>
      <c r="B1654" s="245"/>
      <c r="C1654" s="246"/>
      <c r="D1654" s="235" t="s">
        <v>191</v>
      </c>
      <c r="E1654" s="247" t="s">
        <v>19</v>
      </c>
      <c r="F1654" s="248" t="s">
        <v>1930</v>
      </c>
      <c r="G1654" s="246"/>
      <c r="H1654" s="247" t="s">
        <v>19</v>
      </c>
      <c r="I1654" s="249"/>
      <c r="J1654" s="246"/>
      <c r="K1654" s="246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191</v>
      </c>
      <c r="AU1654" s="254" t="s">
        <v>82</v>
      </c>
      <c r="AV1654" s="14" t="s">
        <v>80</v>
      </c>
      <c r="AW1654" s="14" t="s">
        <v>33</v>
      </c>
      <c r="AX1654" s="14" t="s">
        <v>72</v>
      </c>
      <c r="AY1654" s="254" t="s">
        <v>180</v>
      </c>
    </row>
    <row r="1655" s="13" customFormat="1">
      <c r="A1655" s="13"/>
      <c r="B1655" s="233"/>
      <c r="C1655" s="234"/>
      <c r="D1655" s="235" t="s">
        <v>191</v>
      </c>
      <c r="E1655" s="236" t="s">
        <v>19</v>
      </c>
      <c r="F1655" s="237" t="s">
        <v>2005</v>
      </c>
      <c r="G1655" s="234"/>
      <c r="H1655" s="238">
        <v>78.986000000000004</v>
      </c>
      <c r="I1655" s="239"/>
      <c r="J1655" s="234"/>
      <c r="K1655" s="234"/>
      <c r="L1655" s="240"/>
      <c r="M1655" s="241"/>
      <c r="N1655" s="242"/>
      <c r="O1655" s="242"/>
      <c r="P1655" s="242"/>
      <c r="Q1655" s="242"/>
      <c r="R1655" s="242"/>
      <c r="S1655" s="242"/>
      <c r="T1655" s="24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4" t="s">
        <v>191</v>
      </c>
      <c r="AU1655" s="244" t="s">
        <v>82</v>
      </c>
      <c r="AV1655" s="13" t="s">
        <v>82</v>
      </c>
      <c r="AW1655" s="13" t="s">
        <v>33</v>
      </c>
      <c r="AX1655" s="13" t="s">
        <v>72</v>
      </c>
      <c r="AY1655" s="244" t="s">
        <v>180</v>
      </c>
    </row>
    <row r="1656" s="13" customFormat="1">
      <c r="A1656" s="13"/>
      <c r="B1656" s="233"/>
      <c r="C1656" s="234"/>
      <c r="D1656" s="235" t="s">
        <v>191</v>
      </c>
      <c r="E1656" s="236" t="s">
        <v>19</v>
      </c>
      <c r="F1656" s="237" t="s">
        <v>1973</v>
      </c>
      <c r="G1656" s="234"/>
      <c r="H1656" s="238">
        <v>26.550000000000001</v>
      </c>
      <c r="I1656" s="239"/>
      <c r="J1656" s="234"/>
      <c r="K1656" s="234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191</v>
      </c>
      <c r="AU1656" s="244" t="s">
        <v>82</v>
      </c>
      <c r="AV1656" s="13" t="s">
        <v>82</v>
      </c>
      <c r="AW1656" s="13" t="s">
        <v>33</v>
      </c>
      <c r="AX1656" s="13" t="s">
        <v>72</v>
      </c>
      <c r="AY1656" s="244" t="s">
        <v>180</v>
      </c>
    </row>
    <row r="1657" s="13" customFormat="1">
      <c r="A1657" s="13"/>
      <c r="B1657" s="233"/>
      <c r="C1657" s="234"/>
      <c r="D1657" s="235" t="s">
        <v>191</v>
      </c>
      <c r="E1657" s="236" t="s">
        <v>19</v>
      </c>
      <c r="F1657" s="237" t="s">
        <v>1974</v>
      </c>
      <c r="G1657" s="234"/>
      <c r="H1657" s="238">
        <v>3.1949999999999998</v>
      </c>
      <c r="I1657" s="239"/>
      <c r="J1657" s="234"/>
      <c r="K1657" s="234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4" t="s">
        <v>191</v>
      </c>
      <c r="AU1657" s="244" t="s">
        <v>82</v>
      </c>
      <c r="AV1657" s="13" t="s">
        <v>82</v>
      </c>
      <c r="AW1657" s="13" t="s">
        <v>33</v>
      </c>
      <c r="AX1657" s="13" t="s">
        <v>72</v>
      </c>
      <c r="AY1657" s="244" t="s">
        <v>180</v>
      </c>
    </row>
    <row r="1658" s="13" customFormat="1">
      <c r="A1658" s="13"/>
      <c r="B1658" s="233"/>
      <c r="C1658" s="234"/>
      <c r="D1658" s="235" t="s">
        <v>191</v>
      </c>
      <c r="E1658" s="236" t="s">
        <v>19</v>
      </c>
      <c r="F1658" s="237" t="s">
        <v>1975</v>
      </c>
      <c r="G1658" s="234"/>
      <c r="H1658" s="238">
        <v>37.344999999999999</v>
      </c>
      <c r="I1658" s="239"/>
      <c r="J1658" s="234"/>
      <c r="K1658" s="234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191</v>
      </c>
      <c r="AU1658" s="244" t="s">
        <v>82</v>
      </c>
      <c r="AV1658" s="13" t="s">
        <v>82</v>
      </c>
      <c r="AW1658" s="13" t="s">
        <v>33</v>
      </c>
      <c r="AX1658" s="13" t="s">
        <v>72</v>
      </c>
      <c r="AY1658" s="244" t="s">
        <v>180</v>
      </c>
    </row>
    <row r="1659" s="13" customFormat="1">
      <c r="A1659" s="13"/>
      <c r="B1659" s="233"/>
      <c r="C1659" s="234"/>
      <c r="D1659" s="235" t="s">
        <v>191</v>
      </c>
      <c r="E1659" s="236" t="s">
        <v>19</v>
      </c>
      <c r="F1659" s="237" t="s">
        <v>1976</v>
      </c>
      <c r="G1659" s="234"/>
      <c r="H1659" s="238">
        <v>19.765999999999998</v>
      </c>
      <c r="I1659" s="239"/>
      <c r="J1659" s="234"/>
      <c r="K1659" s="234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191</v>
      </c>
      <c r="AU1659" s="244" t="s">
        <v>82</v>
      </c>
      <c r="AV1659" s="13" t="s">
        <v>82</v>
      </c>
      <c r="AW1659" s="13" t="s">
        <v>33</v>
      </c>
      <c r="AX1659" s="13" t="s">
        <v>72</v>
      </c>
      <c r="AY1659" s="244" t="s">
        <v>180</v>
      </c>
    </row>
    <row r="1660" s="13" customFormat="1">
      <c r="A1660" s="13"/>
      <c r="B1660" s="233"/>
      <c r="C1660" s="234"/>
      <c r="D1660" s="235" t="s">
        <v>191</v>
      </c>
      <c r="E1660" s="236" t="s">
        <v>19</v>
      </c>
      <c r="F1660" s="237" t="s">
        <v>1977</v>
      </c>
      <c r="G1660" s="234"/>
      <c r="H1660" s="238">
        <v>15.856999999999999</v>
      </c>
      <c r="I1660" s="239"/>
      <c r="J1660" s="234"/>
      <c r="K1660" s="234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191</v>
      </c>
      <c r="AU1660" s="244" t="s">
        <v>82</v>
      </c>
      <c r="AV1660" s="13" t="s">
        <v>82</v>
      </c>
      <c r="AW1660" s="13" t="s">
        <v>33</v>
      </c>
      <c r="AX1660" s="13" t="s">
        <v>72</v>
      </c>
      <c r="AY1660" s="244" t="s">
        <v>180</v>
      </c>
    </row>
    <row r="1661" s="14" customFormat="1">
      <c r="A1661" s="14"/>
      <c r="B1661" s="245"/>
      <c r="C1661" s="246"/>
      <c r="D1661" s="235" t="s">
        <v>191</v>
      </c>
      <c r="E1661" s="247" t="s">
        <v>19</v>
      </c>
      <c r="F1661" s="248" t="s">
        <v>2006</v>
      </c>
      <c r="G1661" s="246"/>
      <c r="H1661" s="247" t="s">
        <v>19</v>
      </c>
      <c r="I1661" s="249"/>
      <c r="J1661" s="246"/>
      <c r="K1661" s="246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4" t="s">
        <v>191</v>
      </c>
      <c r="AU1661" s="254" t="s">
        <v>82</v>
      </c>
      <c r="AV1661" s="14" t="s">
        <v>80</v>
      </c>
      <c r="AW1661" s="14" t="s">
        <v>33</v>
      </c>
      <c r="AX1661" s="14" t="s">
        <v>72</v>
      </c>
      <c r="AY1661" s="254" t="s">
        <v>180</v>
      </c>
    </row>
    <row r="1662" s="13" customFormat="1">
      <c r="A1662" s="13"/>
      <c r="B1662" s="233"/>
      <c r="C1662" s="234"/>
      <c r="D1662" s="235" t="s">
        <v>191</v>
      </c>
      <c r="E1662" s="236" t="s">
        <v>19</v>
      </c>
      <c r="F1662" s="237" t="s">
        <v>1978</v>
      </c>
      <c r="G1662" s="234"/>
      <c r="H1662" s="238">
        <v>7.3159999999999998</v>
      </c>
      <c r="I1662" s="239"/>
      <c r="J1662" s="234"/>
      <c r="K1662" s="234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191</v>
      </c>
      <c r="AU1662" s="244" t="s">
        <v>82</v>
      </c>
      <c r="AV1662" s="13" t="s">
        <v>82</v>
      </c>
      <c r="AW1662" s="13" t="s">
        <v>33</v>
      </c>
      <c r="AX1662" s="13" t="s">
        <v>72</v>
      </c>
      <c r="AY1662" s="244" t="s">
        <v>180</v>
      </c>
    </row>
    <row r="1663" s="14" customFormat="1">
      <c r="A1663" s="14"/>
      <c r="B1663" s="245"/>
      <c r="C1663" s="246"/>
      <c r="D1663" s="235" t="s">
        <v>191</v>
      </c>
      <c r="E1663" s="247" t="s">
        <v>19</v>
      </c>
      <c r="F1663" s="248" t="s">
        <v>1932</v>
      </c>
      <c r="G1663" s="246"/>
      <c r="H1663" s="247" t="s">
        <v>19</v>
      </c>
      <c r="I1663" s="249"/>
      <c r="J1663" s="246"/>
      <c r="K1663" s="246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191</v>
      </c>
      <c r="AU1663" s="254" t="s">
        <v>82</v>
      </c>
      <c r="AV1663" s="14" t="s">
        <v>80</v>
      </c>
      <c r="AW1663" s="14" t="s">
        <v>33</v>
      </c>
      <c r="AX1663" s="14" t="s">
        <v>72</v>
      </c>
      <c r="AY1663" s="254" t="s">
        <v>180</v>
      </c>
    </row>
    <row r="1664" s="13" customFormat="1">
      <c r="A1664" s="13"/>
      <c r="B1664" s="233"/>
      <c r="C1664" s="234"/>
      <c r="D1664" s="235" t="s">
        <v>191</v>
      </c>
      <c r="E1664" s="236" t="s">
        <v>19</v>
      </c>
      <c r="F1664" s="237" t="s">
        <v>2027</v>
      </c>
      <c r="G1664" s="234"/>
      <c r="H1664" s="238">
        <v>-1</v>
      </c>
      <c r="I1664" s="239"/>
      <c r="J1664" s="234"/>
      <c r="K1664" s="234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4" t="s">
        <v>191</v>
      </c>
      <c r="AU1664" s="244" t="s">
        <v>82</v>
      </c>
      <c r="AV1664" s="13" t="s">
        <v>82</v>
      </c>
      <c r="AW1664" s="13" t="s">
        <v>33</v>
      </c>
      <c r="AX1664" s="13" t="s">
        <v>72</v>
      </c>
      <c r="AY1664" s="244" t="s">
        <v>180</v>
      </c>
    </row>
    <row r="1665" s="14" customFormat="1">
      <c r="A1665" s="14"/>
      <c r="B1665" s="245"/>
      <c r="C1665" s="246"/>
      <c r="D1665" s="235" t="s">
        <v>191</v>
      </c>
      <c r="E1665" s="247" t="s">
        <v>19</v>
      </c>
      <c r="F1665" s="248" t="s">
        <v>1983</v>
      </c>
      <c r="G1665" s="246"/>
      <c r="H1665" s="247" t="s">
        <v>19</v>
      </c>
      <c r="I1665" s="249"/>
      <c r="J1665" s="246"/>
      <c r="K1665" s="246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4" t="s">
        <v>191</v>
      </c>
      <c r="AU1665" s="254" t="s">
        <v>82</v>
      </c>
      <c r="AV1665" s="14" t="s">
        <v>80</v>
      </c>
      <c r="AW1665" s="14" t="s">
        <v>33</v>
      </c>
      <c r="AX1665" s="14" t="s">
        <v>72</v>
      </c>
      <c r="AY1665" s="254" t="s">
        <v>180</v>
      </c>
    </row>
    <row r="1666" s="13" customFormat="1">
      <c r="A1666" s="13"/>
      <c r="B1666" s="233"/>
      <c r="C1666" s="234"/>
      <c r="D1666" s="235" t="s">
        <v>191</v>
      </c>
      <c r="E1666" s="236" t="s">
        <v>19</v>
      </c>
      <c r="F1666" s="237" t="s">
        <v>2009</v>
      </c>
      <c r="G1666" s="234"/>
      <c r="H1666" s="238">
        <v>-12.59</v>
      </c>
      <c r="I1666" s="239"/>
      <c r="J1666" s="234"/>
      <c r="K1666" s="234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191</v>
      </c>
      <c r="AU1666" s="244" t="s">
        <v>82</v>
      </c>
      <c r="AV1666" s="13" t="s">
        <v>82</v>
      </c>
      <c r="AW1666" s="13" t="s">
        <v>33</v>
      </c>
      <c r="AX1666" s="13" t="s">
        <v>72</v>
      </c>
      <c r="AY1666" s="244" t="s">
        <v>180</v>
      </c>
    </row>
    <row r="1667" s="13" customFormat="1">
      <c r="A1667" s="13"/>
      <c r="B1667" s="233"/>
      <c r="C1667" s="234"/>
      <c r="D1667" s="235" t="s">
        <v>191</v>
      </c>
      <c r="E1667" s="236" t="s">
        <v>19</v>
      </c>
      <c r="F1667" s="237" t="s">
        <v>2010</v>
      </c>
      <c r="G1667" s="234"/>
      <c r="H1667" s="238">
        <v>-11.316000000000001</v>
      </c>
      <c r="I1667" s="239"/>
      <c r="J1667" s="234"/>
      <c r="K1667" s="234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191</v>
      </c>
      <c r="AU1667" s="244" t="s">
        <v>82</v>
      </c>
      <c r="AV1667" s="13" t="s">
        <v>82</v>
      </c>
      <c r="AW1667" s="13" t="s">
        <v>33</v>
      </c>
      <c r="AX1667" s="13" t="s">
        <v>72</v>
      </c>
      <c r="AY1667" s="244" t="s">
        <v>180</v>
      </c>
    </row>
    <row r="1668" s="16" customFormat="1">
      <c r="A1668" s="16"/>
      <c r="B1668" s="266"/>
      <c r="C1668" s="267"/>
      <c r="D1668" s="235" t="s">
        <v>191</v>
      </c>
      <c r="E1668" s="268" t="s">
        <v>19</v>
      </c>
      <c r="F1668" s="269" t="s">
        <v>436</v>
      </c>
      <c r="G1668" s="267"/>
      <c r="H1668" s="270">
        <v>164.10900000000001</v>
      </c>
      <c r="I1668" s="271"/>
      <c r="J1668" s="267"/>
      <c r="K1668" s="267"/>
      <c r="L1668" s="272"/>
      <c r="M1668" s="273"/>
      <c r="N1668" s="274"/>
      <c r="O1668" s="274"/>
      <c r="P1668" s="274"/>
      <c r="Q1668" s="274"/>
      <c r="R1668" s="274"/>
      <c r="S1668" s="274"/>
      <c r="T1668" s="275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76" t="s">
        <v>191</v>
      </c>
      <c r="AU1668" s="276" t="s">
        <v>82</v>
      </c>
      <c r="AV1668" s="16" t="s">
        <v>100</v>
      </c>
      <c r="AW1668" s="16" t="s">
        <v>33</v>
      </c>
      <c r="AX1668" s="16" t="s">
        <v>72</v>
      </c>
      <c r="AY1668" s="276" t="s">
        <v>180</v>
      </c>
    </row>
    <row r="1669" s="14" customFormat="1">
      <c r="A1669" s="14"/>
      <c r="B1669" s="245"/>
      <c r="C1669" s="246"/>
      <c r="D1669" s="235" t="s">
        <v>191</v>
      </c>
      <c r="E1669" s="247" t="s">
        <v>19</v>
      </c>
      <c r="F1669" s="248" t="s">
        <v>2011</v>
      </c>
      <c r="G1669" s="246"/>
      <c r="H1669" s="247" t="s">
        <v>19</v>
      </c>
      <c r="I1669" s="249"/>
      <c r="J1669" s="246"/>
      <c r="K1669" s="246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191</v>
      </c>
      <c r="AU1669" s="254" t="s">
        <v>82</v>
      </c>
      <c r="AV1669" s="14" t="s">
        <v>80</v>
      </c>
      <c r="AW1669" s="14" t="s">
        <v>33</v>
      </c>
      <c r="AX1669" s="14" t="s">
        <v>72</v>
      </c>
      <c r="AY1669" s="254" t="s">
        <v>180</v>
      </c>
    </row>
    <row r="1670" s="13" customFormat="1">
      <c r="A1670" s="13"/>
      <c r="B1670" s="233"/>
      <c r="C1670" s="234"/>
      <c r="D1670" s="235" t="s">
        <v>191</v>
      </c>
      <c r="E1670" s="236" t="s">
        <v>19</v>
      </c>
      <c r="F1670" s="237" t="s">
        <v>1986</v>
      </c>
      <c r="G1670" s="234"/>
      <c r="H1670" s="238">
        <v>75.084999999999994</v>
      </c>
      <c r="I1670" s="239"/>
      <c r="J1670" s="234"/>
      <c r="K1670" s="234"/>
      <c r="L1670" s="240"/>
      <c r="M1670" s="241"/>
      <c r="N1670" s="242"/>
      <c r="O1670" s="242"/>
      <c r="P1670" s="242"/>
      <c r="Q1670" s="242"/>
      <c r="R1670" s="242"/>
      <c r="S1670" s="242"/>
      <c r="T1670" s="24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4" t="s">
        <v>191</v>
      </c>
      <c r="AU1670" s="244" t="s">
        <v>82</v>
      </c>
      <c r="AV1670" s="13" t="s">
        <v>82</v>
      </c>
      <c r="AW1670" s="13" t="s">
        <v>33</v>
      </c>
      <c r="AX1670" s="13" t="s">
        <v>72</v>
      </c>
      <c r="AY1670" s="244" t="s">
        <v>180</v>
      </c>
    </row>
    <row r="1671" s="13" customFormat="1">
      <c r="A1671" s="13"/>
      <c r="B1671" s="233"/>
      <c r="C1671" s="234"/>
      <c r="D1671" s="235" t="s">
        <v>191</v>
      </c>
      <c r="E1671" s="236" t="s">
        <v>19</v>
      </c>
      <c r="F1671" s="237" t="s">
        <v>1987</v>
      </c>
      <c r="G1671" s="234"/>
      <c r="H1671" s="238">
        <v>5.7409999999999997</v>
      </c>
      <c r="I1671" s="239"/>
      <c r="J1671" s="234"/>
      <c r="K1671" s="234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191</v>
      </c>
      <c r="AU1671" s="244" t="s">
        <v>82</v>
      </c>
      <c r="AV1671" s="13" t="s">
        <v>82</v>
      </c>
      <c r="AW1671" s="13" t="s">
        <v>33</v>
      </c>
      <c r="AX1671" s="13" t="s">
        <v>72</v>
      </c>
      <c r="AY1671" s="244" t="s">
        <v>180</v>
      </c>
    </row>
    <row r="1672" s="13" customFormat="1">
      <c r="A1672" s="13"/>
      <c r="B1672" s="233"/>
      <c r="C1672" s="234"/>
      <c r="D1672" s="235" t="s">
        <v>191</v>
      </c>
      <c r="E1672" s="236" t="s">
        <v>19</v>
      </c>
      <c r="F1672" s="237" t="s">
        <v>1988</v>
      </c>
      <c r="G1672" s="234"/>
      <c r="H1672" s="238">
        <v>38.274999999999999</v>
      </c>
      <c r="I1672" s="239"/>
      <c r="J1672" s="234"/>
      <c r="K1672" s="234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191</v>
      </c>
      <c r="AU1672" s="244" t="s">
        <v>82</v>
      </c>
      <c r="AV1672" s="13" t="s">
        <v>82</v>
      </c>
      <c r="AW1672" s="13" t="s">
        <v>33</v>
      </c>
      <c r="AX1672" s="13" t="s">
        <v>72</v>
      </c>
      <c r="AY1672" s="244" t="s">
        <v>180</v>
      </c>
    </row>
    <row r="1673" s="13" customFormat="1">
      <c r="A1673" s="13"/>
      <c r="B1673" s="233"/>
      <c r="C1673" s="234"/>
      <c r="D1673" s="235" t="s">
        <v>191</v>
      </c>
      <c r="E1673" s="236" t="s">
        <v>19</v>
      </c>
      <c r="F1673" s="237" t="s">
        <v>1989</v>
      </c>
      <c r="G1673" s="234"/>
      <c r="H1673" s="238">
        <v>31.981000000000002</v>
      </c>
      <c r="I1673" s="239"/>
      <c r="J1673" s="234"/>
      <c r="K1673" s="234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191</v>
      </c>
      <c r="AU1673" s="244" t="s">
        <v>82</v>
      </c>
      <c r="AV1673" s="13" t="s">
        <v>82</v>
      </c>
      <c r="AW1673" s="13" t="s">
        <v>33</v>
      </c>
      <c r="AX1673" s="13" t="s">
        <v>72</v>
      </c>
      <c r="AY1673" s="244" t="s">
        <v>180</v>
      </c>
    </row>
    <row r="1674" s="13" customFormat="1">
      <c r="A1674" s="13"/>
      <c r="B1674" s="233"/>
      <c r="C1674" s="234"/>
      <c r="D1674" s="235" t="s">
        <v>191</v>
      </c>
      <c r="E1674" s="236" t="s">
        <v>19</v>
      </c>
      <c r="F1674" s="237" t="s">
        <v>1990</v>
      </c>
      <c r="G1674" s="234"/>
      <c r="H1674" s="238">
        <v>3.9740000000000002</v>
      </c>
      <c r="I1674" s="239"/>
      <c r="J1674" s="234"/>
      <c r="K1674" s="234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191</v>
      </c>
      <c r="AU1674" s="244" t="s">
        <v>82</v>
      </c>
      <c r="AV1674" s="13" t="s">
        <v>82</v>
      </c>
      <c r="AW1674" s="13" t="s">
        <v>33</v>
      </c>
      <c r="AX1674" s="13" t="s">
        <v>72</v>
      </c>
      <c r="AY1674" s="244" t="s">
        <v>180</v>
      </c>
    </row>
    <row r="1675" s="13" customFormat="1">
      <c r="A1675" s="13"/>
      <c r="B1675" s="233"/>
      <c r="C1675" s="234"/>
      <c r="D1675" s="235" t="s">
        <v>191</v>
      </c>
      <c r="E1675" s="236" t="s">
        <v>19</v>
      </c>
      <c r="F1675" s="237" t="s">
        <v>1991</v>
      </c>
      <c r="G1675" s="234"/>
      <c r="H1675" s="238">
        <v>38.338000000000001</v>
      </c>
      <c r="I1675" s="239"/>
      <c r="J1675" s="234"/>
      <c r="K1675" s="234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191</v>
      </c>
      <c r="AU1675" s="244" t="s">
        <v>82</v>
      </c>
      <c r="AV1675" s="13" t="s">
        <v>82</v>
      </c>
      <c r="AW1675" s="13" t="s">
        <v>33</v>
      </c>
      <c r="AX1675" s="13" t="s">
        <v>72</v>
      </c>
      <c r="AY1675" s="244" t="s">
        <v>180</v>
      </c>
    </row>
    <row r="1676" s="14" customFormat="1">
      <c r="A1676" s="14"/>
      <c r="B1676" s="245"/>
      <c r="C1676" s="246"/>
      <c r="D1676" s="235" t="s">
        <v>191</v>
      </c>
      <c r="E1676" s="247" t="s">
        <v>19</v>
      </c>
      <c r="F1676" s="248" t="s">
        <v>900</v>
      </c>
      <c r="G1676" s="246"/>
      <c r="H1676" s="247" t="s">
        <v>19</v>
      </c>
      <c r="I1676" s="249"/>
      <c r="J1676" s="246"/>
      <c r="K1676" s="246"/>
      <c r="L1676" s="250"/>
      <c r="M1676" s="251"/>
      <c r="N1676" s="252"/>
      <c r="O1676" s="252"/>
      <c r="P1676" s="252"/>
      <c r="Q1676" s="252"/>
      <c r="R1676" s="252"/>
      <c r="S1676" s="252"/>
      <c r="T1676" s="253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4" t="s">
        <v>191</v>
      </c>
      <c r="AU1676" s="254" t="s">
        <v>82</v>
      </c>
      <c r="AV1676" s="14" t="s">
        <v>80</v>
      </c>
      <c r="AW1676" s="14" t="s">
        <v>33</v>
      </c>
      <c r="AX1676" s="14" t="s">
        <v>72</v>
      </c>
      <c r="AY1676" s="254" t="s">
        <v>180</v>
      </c>
    </row>
    <row r="1677" s="13" customFormat="1">
      <c r="A1677" s="13"/>
      <c r="B1677" s="233"/>
      <c r="C1677" s="234"/>
      <c r="D1677" s="235" t="s">
        <v>191</v>
      </c>
      <c r="E1677" s="236" t="s">
        <v>19</v>
      </c>
      <c r="F1677" s="237" t="s">
        <v>1992</v>
      </c>
      <c r="G1677" s="234"/>
      <c r="H1677" s="238">
        <v>7.3920000000000003</v>
      </c>
      <c r="I1677" s="239"/>
      <c r="J1677" s="234"/>
      <c r="K1677" s="234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191</v>
      </c>
      <c r="AU1677" s="244" t="s">
        <v>82</v>
      </c>
      <c r="AV1677" s="13" t="s">
        <v>82</v>
      </c>
      <c r="AW1677" s="13" t="s">
        <v>33</v>
      </c>
      <c r="AX1677" s="13" t="s">
        <v>72</v>
      </c>
      <c r="AY1677" s="244" t="s">
        <v>180</v>
      </c>
    </row>
    <row r="1678" s="13" customFormat="1">
      <c r="A1678" s="13"/>
      <c r="B1678" s="233"/>
      <c r="C1678" s="234"/>
      <c r="D1678" s="235" t="s">
        <v>191</v>
      </c>
      <c r="E1678" s="236" t="s">
        <v>19</v>
      </c>
      <c r="F1678" s="237" t="s">
        <v>1993</v>
      </c>
      <c r="G1678" s="234"/>
      <c r="H1678" s="238">
        <v>8.4000000000000004</v>
      </c>
      <c r="I1678" s="239"/>
      <c r="J1678" s="234"/>
      <c r="K1678" s="234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191</v>
      </c>
      <c r="AU1678" s="244" t="s">
        <v>82</v>
      </c>
      <c r="AV1678" s="13" t="s">
        <v>82</v>
      </c>
      <c r="AW1678" s="13" t="s">
        <v>33</v>
      </c>
      <c r="AX1678" s="13" t="s">
        <v>72</v>
      </c>
      <c r="AY1678" s="244" t="s">
        <v>180</v>
      </c>
    </row>
    <row r="1679" s="13" customFormat="1">
      <c r="A1679" s="13"/>
      <c r="B1679" s="233"/>
      <c r="C1679" s="234"/>
      <c r="D1679" s="235" t="s">
        <v>191</v>
      </c>
      <c r="E1679" s="236" t="s">
        <v>19</v>
      </c>
      <c r="F1679" s="237" t="s">
        <v>1994</v>
      </c>
      <c r="G1679" s="234"/>
      <c r="H1679" s="238">
        <v>5.3899999999999997</v>
      </c>
      <c r="I1679" s="239"/>
      <c r="J1679" s="234"/>
      <c r="K1679" s="234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191</v>
      </c>
      <c r="AU1679" s="244" t="s">
        <v>82</v>
      </c>
      <c r="AV1679" s="13" t="s">
        <v>82</v>
      </c>
      <c r="AW1679" s="13" t="s">
        <v>33</v>
      </c>
      <c r="AX1679" s="13" t="s">
        <v>72</v>
      </c>
      <c r="AY1679" s="244" t="s">
        <v>180</v>
      </c>
    </row>
    <row r="1680" s="13" customFormat="1">
      <c r="A1680" s="13"/>
      <c r="B1680" s="233"/>
      <c r="C1680" s="234"/>
      <c r="D1680" s="235" t="s">
        <v>191</v>
      </c>
      <c r="E1680" s="236" t="s">
        <v>19</v>
      </c>
      <c r="F1680" s="237" t="s">
        <v>1995</v>
      </c>
      <c r="G1680" s="234"/>
      <c r="H1680" s="238">
        <v>3.3799999999999999</v>
      </c>
      <c r="I1680" s="239"/>
      <c r="J1680" s="234"/>
      <c r="K1680" s="234"/>
      <c r="L1680" s="240"/>
      <c r="M1680" s="241"/>
      <c r="N1680" s="242"/>
      <c r="O1680" s="242"/>
      <c r="P1680" s="242"/>
      <c r="Q1680" s="242"/>
      <c r="R1680" s="242"/>
      <c r="S1680" s="242"/>
      <c r="T1680" s="24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4" t="s">
        <v>191</v>
      </c>
      <c r="AU1680" s="244" t="s">
        <v>82</v>
      </c>
      <c r="AV1680" s="13" t="s">
        <v>82</v>
      </c>
      <c r="AW1680" s="13" t="s">
        <v>33</v>
      </c>
      <c r="AX1680" s="13" t="s">
        <v>72</v>
      </c>
      <c r="AY1680" s="244" t="s">
        <v>180</v>
      </c>
    </row>
    <row r="1681" s="14" customFormat="1">
      <c r="A1681" s="14"/>
      <c r="B1681" s="245"/>
      <c r="C1681" s="246"/>
      <c r="D1681" s="235" t="s">
        <v>191</v>
      </c>
      <c r="E1681" s="247" t="s">
        <v>19</v>
      </c>
      <c r="F1681" s="248" t="s">
        <v>1923</v>
      </c>
      <c r="G1681" s="246"/>
      <c r="H1681" s="247" t="s">
        <v>19</v>
      </c>
      <c r="I1681" s="249"/>
      <c r="J1681" s="246"/>
      <c r="K1681" s="246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191</v>
      </c>
      <c r="AU1681" s="254" t="s">
        <v>82</v>
      </c>
      <c r="AV1681" s="14" t="s">
        <v>80</v>
      </c>
      <c r="AW1681" s="14" t="s">
        <v>33</v>
      </c>
      <c r="AX1681" s="14" t="s">
        <v>72</v>
      </c>
      <c r="AY1681" s="254" t="s">
        <v>180</v>
      </c>
    </row>
    <row r="1682" s="13" customFormat="1">
      <c r="A1682" s="13"/>
      <c r="B1682" s="233"/>
      <c r="C1682" s="234"/>
      <c r="D1682" s="235" t="s">
        <v>191</v>
      </c>
      <c r="E1682" s="236" t="s">
        <v>19</v>
      </c>
      <c r="F1682" s="237" t="s">
        <v>1996</v>
      </c>
      <c r="G1682" s="234"/>
      <c r="H1682" s="238">
        <v>28.75</v>
      </c>
      <c r="I1682" s="239"/>
      <c r="J1682" s="234"/>
      <c r="K1682" s="234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191</v>
      </c>
      <c r="AU1682" s="244" t="s">
        <v>82</v>
      </c>
      <c r="AV1682" s="13" t="s">
        <v>82</v>
      </c>
      <c r="AW1682" s="13" t="s">
        <v>33</v>
      </c>
      <c r="AX1682" s="13" t="s">
        <v>72</v>
      </c>
      <c r="AY1682" s="244" t="s">
        <v>180</v>
      </c>
    </row>
    <row r="1683" s="13" customFormat="1">
      <c r="A1683" s="13"/>
      <c r="B1683" s="233"/>
      <c r="C1683" s="234"/>
      <c r="D1683" s="235" t="s">
        <v>191</v>
      </c>
      <c r="E1683" s="236" t="s">
        <v>19</v>
      </c>
      <c r="F1683" s="237" t="s">
        <v>1997</v>
      </c>
      <c r="G1683" s="234"/>
      <c r="H1683" s="238">
        <v>-3.641</v>
      </c>
      <c r="I1683" s="239"/>
      <c r="J1683" s="234"/>
      <c r="K1683" s="234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191</v>
      </c>
      <c r="AU1683" s="244" t="s">
        <v>82</v>
      </c>
      <c r="AV1683" s="13" t="s">
        <v>82</v>
      </c>
      <c r="AW1683" s="13" t="s">
        <v>33</v>
      </c>
      <c r="AX1683" s="13" t="s">
        <v>72</v>
      </c>
      <c r="AY1683" s="244" t="s">
        <v>180</v>
      </c>
    </row>
    <row r="1684" s="14" customFormat="1">
      <c r="A1684" s="14"/>
      <c r="B1684" s="245"/>
      <c r="C1684" s="246"/>
      <c r="D1684" s="235" t="s">
        <v>191</v>
      </c>
      <c r="E1684" s="247" t="s">
        <v>19</v>
      </c>
      <c r="F1684" s="248" t="s">
        <v>1926</v>
      </c>
      <c r="G1684" s="246"/>
      <c r="H1684" s="247" t="s">
        <v>19</v>
      </c>
      <c r="I1684" s="249"/>
      <c r="J1684" s="246"/>
      <c r="K1684" s="246"/>
      <c r="L1684" s="250"/>
      <c r="M1684" s="251"/>
      <c r="N1684" s="252"/>
      <c r="O1684" s="252"/>
      <c r="P1684" s="252"/>
      <c r="Q1684" s="252"/>
      <c r="R1684" s="252"/>
      <c r="S1684" s="252"/>
      <c r="T1684" s="253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4" t="s">
        <v>191</v>
      </c>
      <c r="AU1684" s="254" t="s">
        <v>82</v>
      </c>
      <c r="AV1684" s="14" t="s">
        <v>80</v>
      </c>
      <c r="AW1684" s="14" t="s">
        <v>33</v>
      </c>
      <c r="AX1684" s="14" t="s">
        <v>72</v>
      </c>
      <c r="AY1684" s="254" t="s">
        <v>180</v>
      </c>
    </row>
    <row r="1685" s="13" customFormat="1">
      <c r="A1685" s="13"/>
      <c r="B1685" s="233"/>
      <c r="C1685" s="234"/>
      <c r="D1685" s="235" t="s">
        <v>191</v>
      </c>
      <c r="E1685" s="236" t="s">
        <v>19</v>
      </c>
      <c r="F1685" s="237" t="s">
        <v>1998</v>
      </c>
      <c r="G1685" s="234"/>
      <c r="H1685" s="238">
        <v>26.484999999999999</v>
      </c>
      <c r="I1685" s="239"/>
      <c r="J1685" s="234"/>
      <c r="K1685" s="234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191</v>
      </c>
      <c r="AU1685" s="244" t="s">
        <v>82</v>
      </c>
      <c r="AV1685" s="13" t="s">
        <v>82</v>
      </c>
      <c r="AW1685" s="13" t="s">
        <v>33</v>
      </c>
      <c r="AX1685" s="13" t="s">
        <v>72</v>
      </c>
      <c r="AY1685" s="244" t="s">
        <v>180</v>
      </c>
    </row>
    <row r="1686" s="14" customFormat="1">
      <c r="A1686" s="14"/>
      <c r="B1686" s="245"/>
      <c r="C1686" s="246"/>
      <c r="D1686" s="235" t="s">
        <v>191</v>
      </c>
      <c r="E1686" s="247" t="s">
        <v>19</v>
      </c>
      <c r="F1686" s="248" t="s">
        <v>930</v>
      </c>
      <c r="G1686" s="246"/>
      <c r="H1686" s="247" t="s">
        <v>19</v>
      </c>
      <c r="I1686" s="249"/>
      <c r="J1686" s="246"/>
      <c r="K1686" s="246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4" t="s">
        <v>191</v>
      </c>
      <c r="AU1686" s="254" t="s">
        <v>82</v>
      </c>
      <c r="AV1686" s="14" t="s">
        <v>80</v>
      </c>
      <c r="AW1686" s="14" t="s">
        <v>33</v>
      </c>
      <c r="AX1686" s="14" t="s">
        <v>72</v>
      </c>
      <c r="AY1686" s="254" t="s">
        <v>180</v>
      </c>
    </row>
    <row r="1687" s="13" customFormat="1">
      <c r="A1687" s="13"/>
      <c r="B1687" s="233"/>
      <c r="C1687" s="234"/>
      <c r="D1687" s="235" t="s">
        <v>191</v>
      </c>
      <c r="E1687" s="236" t="s">
        <v>19</v>
      </c>
      <c r="F1687" s="237" t="s">
        <v>2023</v>
      </c>
      <c r="G1687" s="234"/>
      <c r="H1687" s="238">
        <v>-2.8799999999999999</v>
      </c>
      <c r="I1687" s="239"/>
      <c r="J1687" s="234"/>
      <c r="K1687" s="234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191</v>
      </c>
      <c r="AU1687" s="244" t="s">
        <v>82</v>
      </c>
      <c r="AV1687" s="13" t="s">
        <v>82</v>
      </c>
      <c r="AW1687" s="13" t="s">
        <v>33</v>
      </c>
      <c r="AX1687" s="13" t="s">
        <v>72</v>
      </c>
      <c r="AY1687" s="244" t="s">
        <v>180</v>
      </c>
    </row>
    <row r="1688" s="14" customFormat="1">
      <c r="A1688" s="14"/>
      <c r="B1688" s="245"/>
      <c r="C1688" s="246"/>
      <c r="D1688" s="235" t="s">
        <v>191</v>
      </c>
      <c r="E1688" s="247" t="s">
        <v>19</v>
      </c>
      <c r="F1688" s="248" t="s">
        <v>1983</v>
      </c>
      <c r="G1688" s="246"/>
      <c r="H1688" s="247" t="s">
        <v>19</v>
      </c>
      <c r="I1688" s="249"/>
      <c r="J1688" s="246"/>
      <c r="K1688" s="246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4" t="s">
        <v>191</v>
      </c>
      <c r="AU1688" s="254" t="s">
        <v>82</v>
      </c>
      <c r="AV1688" s="14" t="s">
        <v>80</v>
      </c>
      <c r="AW1688" s="14" t="s">
        <v>33</v>
      </c>
      <c r="AX1688" s="14" t="s">
        <v>72</v>
      </c>
      <c r="AY1688" s="254" t="s">
        <v>180</v>
      </c>
    </row>
    <row r="1689" s="13" customFormat="1">
      <c r="A1689" s="13"/>
      <c r="B1689" s="233"/>
      <c r="C1689" s="234"/>
      <c r="D1689" s="235" t="s">
        <v>191</v>
      </c>
      <c r="E1689" s="236" t="s">
        <v>19</v>
      </c>
      <c r="F1689" s="237" t="s">
        <v>2003</v>
      </c>
      <c r="G1689" s="234"/>
      <c r="H1689" s="238">
        <v>-15.967000000000001</v>
      </c>
      <c r="I1689" s="239"/>
      <c r="J1689" s="234"/>
      <c r="K1689" s="234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191</v>
      </c>
      <c r="AU1689" s="244" t="s">
        <v>82</v>
      </c>
      <c r="AV1689" s="13" t="s">
        <v>82</v>
      </c>
      <c r="AW1689" s="13" t="s">
        <v>33</v>
      </c>
      <c r="AX1689" s="13" t="s">
        <v>72</v>
      </c>
      <c r="AY1689" s="244" t="s">
        <v>180</v>
      </c>
    </row>
    <row r="1690" s="13" customFormat="1">
      <c r="A1690" s="13"/>
      <c r="B1690" s="233"/>
      <c r="C1690" s="234"/>
      <c r="D1690" s="235" t="s">
        <v>191</v>
      </c>
      <c r="E1690" s="236" t="s">
        <v>19</v>
      </c>
      <c r="F1690" s="237" t="s">
        <v>2012</v>
      </c>
      <c r="G1690" s="234"/>
      <c r="H1690" s="238">
        <v>-6.9260000000000002</v>
      </c>
      <c r="I1690" s="239"/>
      <c r="J1690" s="234"/>
      <c r="K1690" s="234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191</v>
      </c>
      <c r="AU1690" s="244" t="s">
        <v>82</v>
      </c>
      <c r="AV1690" s="13" t="s">
        <v>82</v>
      </c>
      <c r="AW1690" s="13" t="s">
        <v>33</v>
      </c>
      <c r="AX1690" s="13" t="s">
        <v>72</v>
      </c>
      <c r="AY1690" s="244" t="s">
        <v>180</v>
      </c>
    </row>
    <row r="1691" s="16" customFormat="1">
      <c r="A1691" s="16"/>
      <c r="B1691" s="266"/>
      <c r="C1691" s="267"/>
      <c r="D1691" s="235" t="s">
        <v>191</v>
      </c>
      <c r="E1691" s="268" t="s">
        <v>19</v>
      </c>
      <c r="F1691" s="269" t="s">
        <v>436</v>
      </c>
      <c r="G1691" s="267"/>
      <c r="H1691" s="270">
        <v>243.77699999999999</v>
      </c>
      <c r="I1691" s="271"/>
      <c r="J1691" s="267"/>
      <c r="K1691" s="267"/>
      <c r="L1691" s="272"/>
      <c r="M1691" s="273"/>
      <c r="N1691" s="274"/>
      <c r="O1691" s="274"/>
      <c r="P1691" s="274"/>
      <c r="Q1691" s="274"/>
      <c r="R1691" s="274"/>
      <c r="S1691" s="274"/>
      <c r="T1691" s="275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T1691" s="276" t="s">
        <v>191</v>
      </c>
      <c r="AU1691" s="276" t="s">
        <v>82</v>
      </c>
      <c r="AV1691" s="16" t="s">
        <v>100</v>
      </c>
      <c r="AW1691" s="16" t="s">
        <v>33</v>
      </c>
      <c r="AX1691" s="16" t="s">
        <v>72</v>
      </c>
      <c r="AY1691" s="276" t="s">
        <v>180</v>
      </c>
    </row>
    <row r="1692" s="15" customFormat="1">
      <c r="A1692" s="15"/>
      <c r="B1692" s="255"/>
      <c r="C1692" s="256"/>
      <c r="D1692" s="235" t="s">
        <v>191</v>
      </c>
      <c r="E1692" s="257" t="s">
        <v>19</v>
      </c>
      <c r="F1692" s="258" t="s">
        <v>327</v>
      </c>
      <c r="G1692" s="256"/>
      <c r="H1692" s="259">
        <v>1007.006</v>
      </c>
      <c r="I1692" s="260"/>
      <c r="J1692" s="256"/>
      <c r="K1692" s="256"/>
      <c r="L1692" s="261"/>
      <c r="M1692" s="262"/>
      <c r="N1692" s="263"/>
      <c r="O1692" s="263"/>
      <c r="P1692" s="263"/>
      <c r="Q1692" s="263"/>
      <c r="R1692" s="263"/>
      <c r="S1692" s="263"/>
      <c r="T1692" s="264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65" t="s">
        <v>191</v>
      </c>
      <c r="AU1692" s="265" t="s">
        <v>82</v>
      </c>
      <c r="AV1692" s="15" t="s">
        <v>187</v>
      </c>
      <c r="AW1692" s="15" t="s">
        <v>33</v>
      </c>
      <c r="AX1692" s="15" t="s">
        <v>80</v>
      </c>
      <c r="AY1692" s="265" t="s">
        <v>180</v>
      </c>
    </row>
    <row r="1693" s="2" customFormat="1" ht="24.15" customHeight="1">
      <c r="A1693" s="40"/>
      <c r="B1693" s="41"/>
      <c r="C1693" s="215" t="s">
        <v>2028</v>
      </c>
      <c r="D1693" s="215" t="s">
        <v>182</v>
      </c>
      <c r="E1693" s="216" t="s">
        <v>2029</v>
      </c>
      <c r="F1693" s="217" t="s">
        <v>2030</v>
      </c>
      <c r="G1693" s="218" t="s">
        <v>185</v>
      </c>
      <c r="H1693" s="219">
        <v>1007</v>
      </c>
      <c r="I1693" s="220"/>
      <c r="J1693" s="221">
        <f>ROUND(I1693*H1693,2)</f>
        <v>0</v>
      </c>
      <c r="K1693" s="217" t="s">
        <v>186</v>
      </c>
      <c r="L1693" s="46"/>
      <c r="M1693" s="222" t="s">
        <v>19</v>
      </c>
      <c r="N1693" s="223" t="s">
        <v>43</v>
      </c>
      <c r="O1693" s="86"/>
      <c r="P1693" s="224">
        <f>O1693*H1693</f>
        <v>0</v>
      </c>
      <c r="Q1693" s="224">
        <v>0</v>
      </c>
      <c r="R1693" s="224">
        <f>Q1693*H1693</f>
        <v>0</v>
      </c>
      <c r="S1693" s="224">
        <v>0</v>
      </c>
      <c r="T1693" s="225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26" t="s">
        <v>187</v>
      </c>
      <c r="AT1693" s="226" t="s">
        <v>182</v>
      </c>
      <c r="AU1693" s="226" t="s">
        <v>82</v>
      </c>
      <c r="AY1693" s="19" t="s">
        <v>180</v>
      </c>
      <c r="BE1693" s="227">
        <f>IF(N1693="základní",J1693,0)</f>
        <v>0</v>
      </c>
      <c r="BF1693" s="227">
        <f>IF(N1693="snížená",J1693,0)</f>
        <v>0</v>
      </c>
      <c r="BG1693" s="227">
        <f>IF(N1693="zákl. přenesená",J1693,0)</f>
        <v>0</v>
      </c>
      <c r="BH1693" s="227">
        <f>IF(N1693="sníž. přenesená",J1693,0)</f>
        <v>0</v>
      </c>
      <c r="BI1693" s="227">
        <f>IF(N1693="nulová",J1693,0)</f>
        <v>0</v>
      </c>
      <c r="BJ1693" s="19" t="s">
        <v>80</v>
      </c>
      <c r="BK1693" s="227">
        <f>ROUND(I1693*H1693,2)</f>
        <v>0</v>
      </c>
      <c r="BL1693" s="19" t="s">
        <v>187</v>
      </c>
      <c r="BM1693" s="226" t="s">
        <v>2031</v>
      </c>
    </row>
    <row r="1694" s="2" customFormat="1">
      <c r="A1694" s="40"/>
      <c r="B1694" s="41"/>
      <c r="C1694" s="42"/>
      <c r="D1694" s="228" t="s">
        <v>189</v>
      </c>
      <c r="E1694" s="42"/>
      <c r="F1694" s="229" t="s">
        <v>2032</v>
      </c>
      <c r="G1694" s="42"/>
      <c r="H1694" s="42"/>
      <c r="I1694" s="230"/>
      <c r="J1694" s="42"/>
      <c r="K1694" s="42"/>
      <c r="L1694" s="46"/>
      <c r="M1694" s="231"/>
      <c r="N1694" s="232"/>
      <c r="O1694" s="86"/>
      <c r="P1694" s="86"/>
      <c r="Q1694" s="86"/>
      <c r="R1694" s="86"/>
      <c r="S1694" s="86"/>
      <c r="T1694" s="87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T1694" s="19" t="s">
        <v>189</v>
      </c>
      <c r="AU1694" s="19" t="s">
        <v>82</v>
      </c>
    </row>
    <row r="1695" s="2" customFormat="1" ht="44.25" customHeight="1">
      <c r="A1695" s="40"/>
      <c r="B1695" s="41"/>
      <c r="C1695" s="215" t="s">
        <v>2033</v>
      </c>
      <c r="D1695" s="215" t="s">
        <v>182</v>
      </c>
      <c r="E1695" s="216" t="s">
        <v>2034</v>
      </c>
      <c r="F1695" s="217" t="s">
        <v>2035</v>
      </c>
      <c r="G1695" s="218" t="s">
        <v>340</v>
      </c>
      <c r="H1695" s="219">
        <v>23.364999999999998</v>
      </c>
      <c r="I1695" s="220"/>
      <c r="J1695" s="221">
        <f>ROUND(I1695*H1695,2)</f>
        <v>0</v>
      </c>
      <c r="K1695" s="217" t="s">
        <v>186</v>
      </c>
      <c r="L1695" s="46"/>
      <c r="M1695" s="222" t="s">
        <v>19</v>
      </c>
      <c r="N1695" s="223" t="s">
        <v>43</v>
      </c>
      <c r="O1695" s="86"/>
      <c r="P1695" s="224">
        <f>O1695*H1695</f>
        <v>0</v>
      </c>
      <c r="Q1695" s="224">
        <v>1.05555</v>
      </c>
      <c r="R1695" s="224">
        <f>Q1695*H1695</f>
        <v>24.662925749999999</v>
      </c>
      <c r="S1695" s="224">
        <v>0</v>
      </c>
      <c r="T1695" s="225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26" t="s">
        <v>187</v>
      </c>
      <c r="AT1695" s="226" t="s">
        <v>182</v>
      </c>
      <c r="AU1695" s="226" t="s">
        <v>82</v>
      </c>
      <c r="AY1695" s="19" t="s">
        <v>180</v>
      </c>
      <c r="BE1695" s="227">
        <f>IF(N1695="základní",J1695,0)</f>
        <v>0</v>
      </c>
      <c r="BF1695" s="227">
        <f>IF(N1695="snížená",J1695,0)</f>
        <v>0</v>
      </c>
      <c r="BG1695" s="227">
        <f>IF(N1695="zákl. přenesená",J1695,0)</f>
        <v>0</v>
      </c>
      <c r="BH1695" s="227">
        <f>IF(N1695="sníž. přenesená",J1695,0)</f>
        <v>0</v>
      </c>
      <c r="BI1695" s="227">
        <f>IF(N1695="nulová",J1695,0)</f>
        <v>0</v>
      </c>
      <c r="BJ1695" s="19" t="s">
        <v>80</v>
      </c>
      <c r="BK1695" s="227">
        <f>ROUND(I1695*H1695,2)</f>
        <v>0</v>
      </c>
      <c r="BL1695" s="19" t="s">
        <v>187</v>
      </c>
      <c r="BM1695" s="226" t="s">
        <v>2036</v>
      </c>
    </row>
    <row r="1696" s="2" customFormat="1">
      <c r="A1696" s="40"/>
      <c r="B1696" s="41"/>
      <c r="C1696" s="42"/>
      <c r="D1696" s="228" t="s">
        <v>189</v>
      </c>
      <c r="E1696" s="42"/>
      <c r="F1696" s="229" t="s">
        <v>2037</v>
      </c>
      <c r="G1696" s="42"/>
      <c r="H1696" s="42"/>
      <c r="I1696" s="230"/>
      <c r="J1696" s="42"/>
      <c r="K1696" s="42"/>
      <c r="L1696" s="46"/>
      <c r="M1696" s="231"/>
      <c r="N1696" s="232"/>
      <c r="O1696" s="86"/>
      <c r="P1696" s="86"/>
      <c r="Q1696" s="86"/>
      <c r="R1696" s="86"/>
      <c r="S1696" s="86"/>
      <c r="T1696" s="87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189</v>
      </c>
      <c r="AU1696" s="19" t="s">
        <v>82</v>
      </c>
    </row>
    <row r="1697" s="14" customFormat="1">
      <c r="A1697" s="14"/>
      <c r="B1697" s="245"/>
      <c r="C1697" s="246"/>
      <c r="D1697" s="235" t="s">
        <v>191</v>
      </c>
      <c r="E1697" s="247" t="s">
        <v>19</v>
      </c>
      <c r="F1697" s="248" t="s">
        <v>2038</v>
      </c>
      <c r="G1697" s="246"/>
      <c r="H1697" s="247" t="s">
        <v>19</v>
      </c>
      <c r="I1697" s="249"/>
      <c r="J1697" s="246"/>
      <c r="K1697" s="246"/>
      <c r="L1697" s="250"/>
      <c r="M1697" s="251"/>
      <c r="N1697" s="252"/>
      <c r="O1697" s="252"/>
      <c r="P1697" s="252"/>
      <c r="Q1697" s="252"/>
      <c r="R1697" s="252"/>
      <c r="S1697" s="252"/>
      <c r="T1697" s="253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4" t="s">
        <v>191</v>
      </c>
      <c r="AU1697" s="254" t="s">
        <v>82</v>
      </c>
      <c r="AV1697" s="14" t="s">
        <v>80</v>
      </c>
      <c r="AW1697" s="14" t="s">
        <v>33</v>
      </c>
      <c r="AX1697" s="14" t="s">
        <v>72</v>
      </c>
      <c r="AY1697" s="254" t="s">
        <v>180</v>
      </c>
    </row>
    <row r="1698" s="13" customFormat="1">
      <c r="A1698" s="13"/>
      <c r="B1698" s="233"/>
      <c r="C1698" s="234"/>
      <c r="D1698" s="235" t="s">
        <v>191</v>
      </c>
      <c r="E1698" s="236" t="s">
        <v>19</v>
      </c>
      <c r="F1698" s="237" t="s">
        <v>2039</v>
      </c>
      <c r="G1698" s="234"/>
      <c r="H1698" s="238">
        <v>5.0389999999999997</v>
      </c>
      <c r="I1698" s="239"/>
      <c r="J1698" s="234"/>
      <c r="K1698" s="234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191</v>
      </c>
      <c r="AU1698" s="244" t="s">
        <v>82</v>
      </c>
      <c r="AV1698" s="13" t="s">
        <v>82</v>
      </c>
      <c r="AW1698" s="13" t="s">
        <v>33</v>
      </c>
      <c r="AX1698" s="13" t="s">
        <v>72</v>
      </c>
      <c r="AY1698" s="244" t="s">
        <v>180</v>
      </c>
    </row>
    <row r="1699" s="14" customFormat="1">
      <c r="A1699" s="14"/>
      <c r="B1699" s="245"/>
      <c r="C1699" s="246"/>
      <c r="D1699" s="235" t="s">
        <v>191</v>
      </c>
      <c r="E1699" s="247" t="s">
        <v>19</v>
      </c>
      <c r="F1699" s="248" t="s">
        <v>2040</v>
      </c>
      <c r="G1699" s="246"/>
      <c r="H1699" s="247" t="s">
        <v>19</v>
      </c>
      <c r="I1699" s="249"/>
      <c r="J1699" s="246"/>
      <c r="K1699" s="246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191</v>
      </c>
      <c r="AU1699" s="254" t="s">
        <v>82</v>
      </c>
      <c r="AV1699" s="14" t="s">
        <v>80</v>
      </c>
      <c r="AW1699" s="14" t="s">
        <v>33</v>
      </c>
      <c r="AX1699" s="14" t="s">
        <v>72</v>
      </c>
      <c r="AY1699" s="254" t="s">
        <v>180</v>
      </c>
    </row>
    <row r="1700" s="13" customFormat="1">
      <c r="A1700" s="13"/>
      <c r="B1700" s="233"/>
      <c r="C1700" s="234"/>
      <c r="D1700" s="235" t="s">
        <v>191</v>
      </c>
      <c r="E1700" s="236" t="s">
        <v>19</v>
      </c>
      <c r="F1700" s="237" t="s">
        <v>2041</v>
      </c>
      <c r="G1700" s="234"/>
      <c r="H1700" s="238">
        <v>10.157</v>
      </c>
      <c r="I1700" s="239"/>
      <c r="J1700" s="234"/>
      <c r="K1700" s="234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191</v>
      </c>
      <c r="AU1700" s="244" t="s">
        <v>82</v>
      </c>
      <c r="AV1700" s="13" t="s">
        <v>82</v>
      </c>
      <c r="AW1700" s="13" t="s">
        <v>33</v>
      </c>
      <c r="AX1700" s="13" t="s">
        <v>72</v>
      </c>
      <c r="AY1700" s="244" t="s">
        <v>180</v>
      </c>
    </row>
    <row r="1701" s="14" customFormat="1">
      <c r="A1701" s="14"/>
      <c r="B1701" s="245"/>
      <c r="C1701" s="246"/>
      <c r="D1701" s="235" t="s">
        <v>191</v>
      </c>
      <c r="E1701" s="247" t="s">
        <v>19</v>
      </c>
      <c r="F1701" s="248" t="s">
        <v>2042</v>
      </c>
      <c r="G1701" s="246"/>
      <c r="H1701" s="247" t="s">
        <v>19</v>
      </c>
      <c r="I1701" s="249"/>
      <c r="J1701" s="246"/>
      <c r="K1701" s="246"/>
      <c r="L1701" s="250"/>
      <c r="M1701" s="251"/>
      <c r="N1701" s="252"/>
      <c r="O1701" s="252"/>
      <c r="P1701" s="252"/>
      <c r="Q1701" s="252"/>
      <c r="R1701" s="252"/>
      <c r="S1701" s="252"/>
      <c r="T1701" s="253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4" t="s">
        <v>191</v>
      </c>
      <c r="AU1701" s="254" t="s">
        <v>82</v>
      </c>
      <c r="AV1701" s="14" t="s">
        <v>80</v>
      </c>
      <c r="AW1701" s="14" t="s">
        <v>33</v>
      </c>
      <c r="AX1701" s="14" t="s">
        <v>72</v>
      </c>
      <c r="AY1701" s="254" t="s">
        <v>180</v>
      </c>
    </row>
    <row r="1702" s="13" customFormat="1">
      <c r="A1702" s="13"/>
      <c r="B1702" s="233"/>
      <c r="C1702" s="234"/>
      <c r="D1702" s="235" t="s">
        <v>191</v>
      </c>
      <c r="E1702" s="236" t="s">
        <v>19</v>
      </c>
      <c r="F1702" s="237" t="s">
        <v>2043</v>
      </c>
      <c r="G1702" s="234"/>
      <c r="H1702" s="238">
        <v>8.1590000000000007</v>
      </c>
      <c r="I1702" s="239"/>
      <c r="J1702" s="234"/>
      <c r="K1702" s="234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191</v>
      </c>
      <c r="AU1702" s="244" t="s">
        <v>82</v>
      </c>
      <c r="AV1702" s="13" t="s">
        <v>82</v>
      </c>
      <c r="AW1702" s="13" t="s">
        <v>33</v>
      </c>
      <c r="AX1702" s="13" t="s">
        <v>72</v>
      </c>
      <c r="AY1702" s="244" t="s">
        <v>180</v>
      </c>
    </row>
    <row r="1703" s="14" customFormat="1">
      <c r="A1703" s="14"/>
      <c r="B1703" s="245"/>
      <c r="C1703" s="246"/>
      <c r="D1703" s="235" t="s">
        <v>191</v>
      </c>
      <c r="E1703" s="247" t="s">
        <v>19</v>
      </c>
      <c r="F1703" s="248" t="s">
        <v>2044</v>
      </c>
      <c r="G1703" s="246"/>
      <c r="H1703" s="247" t="s">
        <v>19</v>
      </c>
      <c r="I1703" s="249"/>
      <c r="J1703" s="246"/>
      <c r="K1703" s="246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191</v>
      </c>
      <c r="AU1703" s="254" t="s">
        <v>82</v>
      </c>
      <c r="AV1703" s="14" t="s">
        <v>80</v>
      </c>
      <c r="AW1703" s="14" t="s">
        <v>33</v>
      </c>
      <c r="AX1703" s="14" t="s">
        <v>72</v>
      </c>
      <c r="AY1703" s="254" t="s">
        <v>180</v>
      </c>
    </row>
    <row r="1704" s="13" customFormat="1">
      <c r="A1704" s="13"/>
      <c r="B1704" s="233"/>
      <c r="C1704" s="234"/>
      <c r="D1704" s="235" t="s">
        <v>191</v>
      </c>
      <c r="E1704" s="236" t="s">
        <v>19</v>
      </c>
      <c r="F1704" s="237" t="s">
        <v>2045</v>
      </c>
      <c r="G1704" s="234"/>
      <c r="H1704" s="238">
        <v>0.01</v>
      </c>
      <c r="I1704" s="239"/>
      <c r="J1704" s="234"/>
      <c r="K1704" s="234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191</v>
      </c>
      <c r="AU1704" s="244" t="s">
        <v>82</v>
      </c>
      <c r="AV1704" s="13" t="s">
        <v>82</v>
      </c>
      <c r="AW1704" s="13" t="s">
        <v>33</v>
      </c>
      <c r="AX1704" s="13" t="s">
        <v>72</v>
      </c>
      <c r="AY1704" s="244" t="s">
        <v>180</v>
      </c>
    </row>
    <row r="1705" s="15" customFormat="1">
      <c r="A1705" s="15"/>
      <c r="B1705" s="255"/>
      <c r="C1705" s="256"/>
      <c r="D1705" s="235" t="s">
        <v>191</v>
      </c>
      <c r="E1705" s="257" t="s">
        <v>19</v>
      </c>
      <c r="F1705" s="258" t="s">
        <v>327</v>
      </c>
      <c r="G1705" s="256"/>
      <c r="H1705" s="259">
        <v>23.364999999999998</v>
      </c>
      <c r="I1705" s="260"/>
      <c r="J1705" s="256"/>
      <c r="K1705" s="256"/>
      <c r="L1705" s="261"/>
      <c r="M1705" s="262"/>
      <c r="N1705" s="263"/>
      <c r="O1705" s="263"/>
      <c r="P1705" s="263"/>
      <c r="Q1705" s="263"/>
      <c r="R1705" s="263"/>
      <c r="S1705" s="263"/>
      <c r="T1705" s="264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5" t="s">
        <v>191</v>
      </c>
      <c r="AU1705" s="265" t="s">
        <v>82</v>
      </c>
      <c r="AV1705" s="15" t="s">
        <v>187</v>
      </c>
      <c r="AW1705" s="15" t="s">
        <v>33</v>
      </c>
      <c r="AX1705" s="15" t="s">
        <v>80</v>
      </c>
      <c r="AY1705" s="265" t="s">
        <v>180</v>
      </c>
    </row>
    <row r="1706" s="2" customFormat="1" ht="37.8" customHeight="1">
      <c r="A1706" s="40"/>
      <c r="B1706" s="41"/>
      <c r="C1706" s="215" t="s">
        <v>2046</v>
      </c>
      <c r="D1706" s="215" t="s">
        <v>182</v>
      </c>
      <c r="E1706" s="216" t="s">
        <v>2047</v>
      </c>
      <c r="F1706" s="217" t="s">
        <v>2048</v>
      </c>
      <c r="G1706" s="218" t="s">
        <v>195</v>
      </c>
      <c r="H1706" s="219">
        <v>7</v>
      </c>
      <c r="I1706" s="220"/>
      <c r="J1706" s="221">
        <f>ROUND(I1706*H1706,2)</f>
        <v>0</v>
      </c>
      <c r="K1706" s="217" t="s">
        <v>186</v>
      </c>
      <c r="L1706" s="46"/>
      <c r="M1706" s="222" t="s">
        <v>19</v>
      </c>
      <c r="N1706" s="223" t="s">
        <v>43</v>
      </c>
      <c r="O1706" s="86"/>
      <c r="P1706" s="224">
        <f>O1706*H1706</f>
        <v>0</v>
      </c>
      <c r="Q1706" s="224">
        <v>0.053510000000000002</v>
      </c>
      <c r="R1706" s="224">
        <f>Q1706*H1706</f>
        <v>0.37457000000000001</v>
      </c>
      <c r="S1706" s="224">
        <v>0</v>
      </c>
      <c r="T1706" s="225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6" t="s">
        <v>187</v>
      </c>
      <c r="AT1706" s="226" t="s">
        <v>182</v>
      </c>
      <c r="AU1706" s="226" t="s">
        <v>82</v>
      </c>
      <c r="AY1706" s="19" t="s">
        <v>180</v>
      </c>
      <c r="BE1706" s="227">
        <f>IF(N1706="základní",J1706,0)</f>
        <v>0</v>
      </c>
      <c r="BF1706" s="227">
        <f>IF(N1706="snížená",J1706,0)</f>
        <v>0</v>
      </c>
      <c r="BG1706" s="227">
        <f>IF(N1706="zákl. přenesená",J1706,0)</f>
        <v>0</v>
      </c>
      <c r="BH1706" s="227">
        <f>IF(N1706="sníž. přenesená",J1706,0)</f>
        <v>0</v>
      </c>
      <c r="BI1706" s="227">
        <f>IF(N1706="nulová",J1706,0)</f>
        <v>0</v>
      </c>
      <c r="BJ1706" s="19" t="s">
        <v>80</v>
      </c>
      <c r="BK1706" s="227">
        <f>ROUND(I1706*H1706,2)</f>
        <v>0</v>
      </c>
      <c r="BL1706" s="19" t="s">
        <v>187</v>
      </c>
      <c r="BM1706" s="226" t="s">
        <v>2049</v>
      </c>
    </row>
    <row r="1707" s="2" customFormat="1">
      <c r="A1707" s="40"/>
      <c r="B1707" s="41"/>
      <c r="C1707" s="42"/>
      <c r="D1707" s="228" t="s">
        <v>189</v>
      </c>
      <c r="E1707" s="42"/>
      <c r="F1707" s="229" t="s">
        <v>2050</v>
      </c>
      <c r="G1707" s="42"/>
      <c r="H1707" s="42"/>
      <c r="I1707" s="230"/>
      <c r="J1707" s="42"/>
      <c r="K1707" s="42"/>
      <c r="L1707" s="46"/>
      <c r="M1707" s="231"/>
      <c r="N1707" s="232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189</v>
      </c>
      <c r="AU1707" s="19" t="s">
        <v>82</v>
      </c>
    </row>
    <row r="1708" s="14" customFormat="1">
      <c r="A1708" s="14"/>
      <c r="B1708" s="245"/>
      <c r="C1708" s="246"/>
      <c r="D1708" s="235" t="s">
        <v>191</v>
      </c>
      <c r="E1708" s="247" t="s">
        <v>19</v>
      </c>
      <c r="F1708" s="248" t="s">
        <v>2051</v>
      </c>
      <c r="G1708" s="246"/>
      <c r="H1708" s="247" t="s">
        <v>19</v>
      </c>
      <c r="I1708" s="249"/>
      <c r="J1708" s="246"/>
      <c r="K1708" s="246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191</v>
      </c>
      <c r="AU1708" s="254" t="s">
        <v>82</v>
      </c>
      <c r="AV1708" s="14" t="s">
        <v>80</v>
      </c>
      <c r="AW1708" s="14" t="s">
        <v>33</v>
      </c>
      <c r="AX1708" s="14" t="s">
        <v>72</v>
      </c>
      <c r="AY1708" s="254" t="s">
        <v>180</v>
      </c>
    </row>
    <row r="1709" s="13" customFormat="1">
      <c r="A1709" s="13"/>
      <c r="B1709" s="233"/>
      <c r="C1709" s="234"/>
      <c r="D1709" s="235" t="s">
        <v>191</v>
      </c>
      <c r="E1709" s="236" t="s">
        <v>19</v>
      </c>
      <c r="F1709" s="237" t="s">
        <v>100</v>
      </c>
      <c r="G1709" s="234"/>
      <c r="H1709" s="238">
        <v>3</v>
      </c>
      <c r="I1709" s="239"/>
      <c r="J1709" s="234"/>
      <c r="K1709" s="234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191</v>
      </c>
      <c r="AU1709" s="244" t="s">
        <v>82</v>
      </c>
      <c r="AV1709" s="13" t="s">
        <v>82</v>
      </c>
      <c r="AW1709" s="13" t="s">
        <v>33</v>
      </c>
      <c r="AX1709" s="13" t="s">
        <v>72</v>
      </c>
      <c r="AY1709" s="244" t="s">
        <v>180</v>
      </c>
    </row>
    <row r="1710" s="14" customFormat="1">
      <c r="A1710" s="14"/>
      <c r="B1710" s="245"/>
      <c r="C1710" s="246"/>
      <c r="D1710" s="235" t="s">
        <v>191</v>
      </c>
      <c r="E1710" s="247" t="s">
        <v>19</v>
      </c>
      <c r="F1710" s="248" t="s">
        <v>2052</v>
      </c>
      <c r="G1710" s="246"/>
      <c r="H1710" s="247" t="s">
        <v>19</v>
      </c>
      <c r="I1710" s="249"/>
      <c r="J1710" s="246"/>
      <c r="K1710" s="246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191</v>
      </c>
      <c r="AU1710" s="254" t="s">
        <v>82</v>
      </c>
      <c r="AV1710" s="14" t="s">
        <v>80</v>
      </c>
      <c r="AW1710" s="14" t="s">
        <v>33</v>
      </c>
      <c r="AX1710" s="14" t="s">
        <v>72</v>
      </c>
      <c r="AY1710" s="254" t="s">
        <v>180</v>
      </c>
    </row>
    <row r="1711" s="13" customFormat="1">
      <c r="A1711" s="13"/>
      <c r="B1711" s="233"/>
      <c r="C1711" s="234"/>
      <c r="D1711" s="235" t="s">
        <v>191</v>
      </c>
      <c r="E1711" s="236" t="s">
        <v>19</v>
      </c>
      <c r="F1711" s="237" t="s">
        <v>187</v>
      </c>
      <c r="G1711" s="234"/>
      <c r="H1711" s="238">
        <v>4</v>
      </c>
      <c r="I1711" s="239"/>
      <c r="J1711" s="234"/>
      <c r="K1711" s="234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191</v>
      </c>
      <c r="AU1711" s="244" t="s">
        <v>82</v>
      </c>
      <c r="AV1711" s="13" t="s">
        <v>82</v>
      </c>
      <c r="AW1711" s="13" t="s">
        <v>33</v>
      </c>
      <c r="AX1711" s="13" t="s">
        <v>72</v>
      </c>
      <c r="AY1711" s="244" t="s">
        <v>180</v>
      </c>
    </row>
    <row r="1712" s="15" customFormat="1">
      <c r="A1712" s="15"/>
      <c r="B1712" s="255"/>
      <c r="C1712" s="256"/>
      <c r="D1712" s="235" t="s">
        <v>191</v>
      </c>
      <c r="E1712" s="257" t="s">
        <v>19</v>
      </c>
      <c r="F1712" s="258" t="s">
        <v>327</v>
      </c>
      <c r="G1712" s="256"/>
      <c r="H1712" s="259">
        <v>7</v>
      </c>
      <c r="I1712" s="260"/>
      <c r="J1712" s="256"/>
      <c r="K1712" s="256"/>
      <c r="L1712" s="261"/>
      <c r="M1712" s="262"/>
      <c r="N1712" s="263"/>
      <c r="O1712" s="263"/>
      <c r="P1712" s="263"/>
      <c r="Q1712" s="263"/>
      <c r="R1712" s="263"/>
      <c r="S1712" s="263"/>
      <c r="T1712" s="264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5" t="s">
        <v>191</v>
      </c>
      <c r="AU1712" s="265" t="s">
        <v>82</v>
      </c>
      <c r="AV1712" s="15" t="s">
        <v>187</v>
      </c>
      <c r="AW1712" s="15" t="s">
        <v>33</v>
      </c>
      <c r="AX1712" s="15" t="s">
        <v>80</v>
      </c>
      <c r="AY1712" s="265" t="s">
        <v>180</v>
      </c>
    </row>
    <row r="1713" s="2" customFormat="1" ht="16.5" customHeight="1">
      <c r="A1713" s="40"/>
      <c r="B1713" s="41"/>
      <c r="C1713" s="215" t="s">
        <v>2053</v>
      </c>
      <c r="D1713" s="215" t="s">
        <v>182</v>
      </c>
      <c r="E1713" s="216" t="s">
        <v>2054</v>
      </c>
      <c r="F1713" s="217" t="s">
        <v>2055</v>
      </c>
      <c r="G1713" s="218" t="s">
        <v>240</v>
      </c>
      <c r="H1713" s="219">
        <v>6.4050000000000002</v>
      </c>
      <c r="I1713" s="220"/>
      <c r="J1713" s="221">
        <f>ROUND(I1713*H1713,2)</f>
        <v>0</v>
      </c>
      <c r="K1713" s="217" t="s">
        <v>186</v>
      </c>
      <c r="L1713" s="46"/>
      <c r="M1713" s="222" t="s">
        <v>19</v>
      </c>
      <c r="N1713" s="223" t="s">
        <v>43</v>
      </c>
      <c r="O1713" s="86"/>
      <c r="P1713" s="224">
        <f>O1713*H1713</f>
        <v>0</v>
      </c>
      <c r="Q1713" s="224">
        <v>2.5019800000000001</v>
      </c>
      <c r="R1713" s="224">
        <f>Q1713*H1713</f>
        <v>16.0251819</v>
      </c>
      <c r="S1713" s="224">
        <v>0</v>
      </c>
      <c r="T1713" s="225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6" t="s">
        <v>187</v>
      </c>
      <c r="AT1713" s="226" t="s">
        <v>182</v>
      </c>
      <c r="AU1713" s="226" t="s">
        <v>82</v>
      </c>
      <c r="AY1713" s="19" t="s">
        <v>180</v>
      </c>
      <c r="BE1713" s="227">
        <f>IF(N1713="základní",J1713,0)</f>
        <v>0</v>
      </c>
      <c r="BF1713" s="227">
        <f>IF(N1713="snížená",J1713,0)</f>
        <v>0</v>
      </c>
      <c r="BG1713" s="227">
        <f>IF(N1713="zákl. přenesená",J1713,0)</f>
        <v>0</v>
      </c>
      <c r="BH1713" s="227">
        <f>IF(N1713="sníž. přenesená",J1713,0)</f>
        <v>0</v>
      </c>
      <c r="BI1713" s="227">
        <f>IF(N1713="nulová",J1713,0)</f>
        <v>0</v>
      </c>
      <c r="BJ1713" s="19" t="s">
        <v>80</v>
      </c>
      <c r="BK1713" s="227">
        <f>ROUND(I1713*H1713,2)</f>
        <v>0</v>
      </c>
      <c r="BL1713" s="19" t="s">
        <v>187</v>
      </c>
      <c r="BM1713" s="226" t="s">
        <v>2056</v>
      </c>
    </row>
    <row r="1714" s="2" customFormat="1">
      <c r="A1714" s="40"/>
      <c r="B1714" s="41"/>
      <c r="C1714" s="42"/>
      <c r="D1714" s="228" t="s">
        <v>189</v>
      </c>
      <c r="E1714" s="42"/>
      <c r="F1714" s="229" t="s">
        <v>2057</v>
      </c>
      <c r="G1714" s="42"/>
      <c r="H1714" s="42"/>
      <c r="I1714" s="230"/>
      <c r="J1714" s="42"/>
      <c r="K1714" s="42"/>
      <c r="L1714" s="46"/>
      <c r="M1714" s="231"/>
      <c r="N1714" s="232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189</v>
      </c>
      <c r="AU1714" s="19" t="s">
        <v>82</v>
      </c>
    </row>
    <row r="1715" s="14" customFormat="1">
      <c r="A1715" s="14"/>
      <c r="B1715" s="245"/>
      <c r="C1715" s="246"/>
      <c r="D1715" s="235" t="s">
        <v>191</v>
      </c>
      <c r="E1715" s="247" t="s">
        <v>19</v>
      </c>
      <c r="F1715" s="248" t="s">
        <v>1134</v>
      </c>
      <c r="G1715" s="246"/>
      <c r="H1715" s="247" t="s">
        <v>19</v>
      </c>
      <c r="I1715" s="249"/>
      <c r="J1715" s="246"/>
      <c r="K1715" s="246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191</v>
      </c>
      <c r="AU1715" s="254" t="s">
        <v>82</v>
      </c>
      <c r="AV1715" s="14" t="s">
        <v>80</v>
      </c>
      <c r="AW1715" s="14" t="s">
        <v>33</v>
      </c>
      <c r="AX1715" s="14" t="s">
        <v>72</v>
      </c>
      <c r="AY1715" s="254" t="s">
        <v>180</v>
      </c>
    </row>
    <row r="1716" s="13" customFormat="1">
      <c r="A1716" s="13"/>
      <c r="B1716" s="233"/>
      <c r="C1716" s="234"/>
      <c r="D1716" s="235" t="s">
        <v>191</v>
      </c>
      <c r="E1716" s="236" t="s">
        <v>19</v>
      </c>
      <c r="F1716" s="237" t="s">
        <v>2058</v>
      </c>
      <c r="G1716" s="234"/>
      <c r="H1716" s="238">
        <v>2.085</v>
      </c>
      <c r="I1716" s="239"/>
      <c r="J1716" s="234"/>
      <c r="K1716" s="234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191</v>
      </c>
      <c r="AU1716" s="244" t="s">
        <v>82</v>
      </c>
      <c r="AV1716" s="13" t="s">
        <v>82</v>
      </c>
      <c r="AW1716" s="13" t="s">
        <v>33</v>
      </c>
      <c r="AX1716" s="13" t="s">
        <v>72</v>
      </c>
      <c r="AY1716" s="244" t="s">
        <v>180</v>
      </c>
    </row>
    <row r="1717" s="13" customFormat="1">
      <c r="A1717" s="13"/>
      <c r="B1717" s="233"/>
      <c r="C1717" s="234"/>
      <c r="D1717" s="235" t="s">
        <v>191</v>
      </c>
      <c r="E1717" s="236" t="s">
        <v>19</v>
      </c>
      <c r="F1717" s="237" t="s">
        <v>2059</v>
      </c>
      <c r="G1717" s="234"/>
      <c r="H1717" s="238">
        <v>0.33700000000000002</v>
      </c>
      <c r="I1717" s="239"/>
      <c r="J1717" s="234"/>
      <c r="K1717" s="234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191</v>
      </c>
      <c r="AU1717" s="244" t="s">
        <v>82</v>
      </c>
      <c r="AV1717" s="13" t="s">
        <v>82</v>
      </c>
      <c r="AW1717" s="13" t="s">
        <v>33</v>
      </c>
      <c r="AX1717" s="13" t="s">
        <v>72</v>
      </c>
      <c r="AY1717" s="244" t="s">
        <v>180</v>
      </c>
    </row>
    <row r="1718" s="16" customFormat="1">
      <c r="A1718" s="16"/>
      <c r="B1718" s="266"/>
      <c r="C1718" s="267"/>
      <c r="D1718" s="235" t="s">
        <v>191</v>
      </c>
      <c r="E1718" s="268" t="s">
        <v>19</v>
      </c>
      <c r="F1718" s="269" t="s">
        <v>436</v>
      </c>
      <c r="G1718" s="267"/>
      <c r="H1718" s="270">
        <v>2.4220000000000002</v>
      </c>
      <c r="I1718" s="271"/>
      <c r="J1718" s="267"/>
      <c r="K1718" s="267"/>
      <c r="L1718" s="272"/>
      <c r="M1718" s="273"/>
      <c r="N1718" s="274"/>
      <c r="O1718" s="274"/>
      <c r="P1718" s="274"/>
      <c r="Q1718" s="274"/>
      <c r="R1718" s="274"/>
      <c r="S1718" s="274"/>
      <c r="T1718" s="275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T1718" s="276" t="s">
        <v>191</v>
      </c>
      <c r="AU1718" s="276" t="s">
        <v>82</v>
      </c>
      <c r="AV1718" s="16" t="s">
        <v>100</v>
      </c>
      <c r="AW1718" s="16" t="s">
        <v>33</v>
      </c>
      <c r="AX1718" s="16" t="s">
        <v>72</v>
      </c>
      <c r="AY1718" s="276" t="s">
        <v>180</v>
      </c>
    </row>
    <row r="1719" s="14" customFormat="1">
      <c r="A1719" s="14"/>
      <c r="B1719" s="245"/>
      <c r="C1719" s="246"/>
      <c r="D1719" s="235" t="s">
        <v>191</v>
      </c>
      <c r="E1719" s="247" t="s">
        <v>19</v>
      </c>
      <c r="F1719" s="248" t="s">
        <v>1256</v>
      </c>
      <c r="G1719" s="246"/>
      <c r="H1719" s="247" t="s">
        <v>19</v>
      </c>
      <c r="I1719" s="249"/>
      <c r="J1719" s="246"/>
      <c r="K1719" s="246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191</v>
      </c>
      <c r="AU1719" s="254" t="s">
        <v>82</v>
      </c>
      <c r="AV1719" s="14" t="s">
        <v>80</v>
      </c>
      <c r="AW1719" s="14" t="s">
        <v>33</v>
      </c>
      <c r="AX1719" s="14" t="s">
        <v>72</v>
      </c>
      <c r="AY1719" s="254" t="s">
        <v>180</v>
      </c>
    </row>
    <row r="1720" s="13" customFormat="1">
      <c r="A1720" s="13"/>
      <c r="B1720" s="233"/>
      <c r="C1720" s="234"/>
      <c r="D1720" s="235" t="s">
        <v>191</v>
      </c>
      <c r="E1720" s="236" t="s">
        <v>19</v>
      </c>
      <c r="F1720" s="237" t="s">
        <v>2060</v>
      </c>
      <c r="G1720" s="234"/>
      <c r="H1720" s="238">
        <v>2.9409999999999998</v>
      </c>
      <c r="I1720" s="239"/>
      <c r="J1720" s="234"/>
      <c r="K1720" s="234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191</v>
      </c>
      <c r="AU1720" s="244" t="s">
        <v>82</v>
      </c>
      <c r="AV1720" s="13" t="s">
        <v>82</v>
      </c>
      <c r="AW1720" s="13" t="s">
        <v>33</v>
      </c>
      <c r="AX1720" s="13" t="s">
        <v>72</v>
      </c>
      <c r="AY1720" s="244" t="s">
        <v>180</v>
      </c>
    </row>
    <row r="1721" s="13" customFormat="1">
      <c r="A1721" s="13"/>
      <c r="B1721" s="233"/>
      <c r="C1721" s="234"/>
      <c r="D1721" s="235" t="s">
        <v>191</v>
      </c>
      <c r="E1721" s="236" t="s">
        <v>19</v>
      </c>
      <c r="F1721" s="237" t="s">
        <v>2061</v>
      </c>
      <c r="G1721" s="234"/>
      <c r="H1721" s="238">
        <v>1.042</v>
      </c>
      <c r="I1721" s="239"/>
      <c r="J1721" s="234"/>
      <c r="K1721" s="234"/>
      <c r="L1721" s="240"/>
      <c r="M1721" s="241"/>
      <c r="N1721" s="242"/>
      <c r="O1721" s="242"/>
      <c r="P1721" s="242"/>
      <c r="Q1721" s="242"/>
      <c r="R1721" s="242"/>
      <c r="S1721" s="242"/>
      <c r="T1721" s="24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4" t="s">
        <v>191</v>
      </c>
      <c r="AU1721" s="244" t="s">
        <v>82</v>
      </c>
      <c r="AV1721" s="13" t="s">
        <v>82</v>
      </c>
      <c r="AW1721" s="13" t="s">
        <v>33</v>
      </c>
      <c r="AX1721" s="13" t="s">
        <v>72</v>
      </c>
      <c r="AY1721" s="244" t="s">
        <v>180</v>
      </c>
    </row>
    <row r="1722" s="16" customFormat="1">
      <c r="A1722" s="16"/>
      <c r="B1722" s="266"/>
      <c r="C1722" s="267"/>
      <c r="D1722" s="235" t="s">
        <v>191</v>
      </c>
      <c r="E1722" s="268" t="s">
        <v>19</v>
      </c>
      <c r="F1722" s="269" t="s">
        <v>436</v>
      </c>
      <c r="G1722" s="267"/>
      <c r="H1722" s="270">
        <v>3.9830000000000001</v>
      </c>
      <c r="I1722" s="271"/>
      <c r="J1722" s="267"/>
      <c r="K1722" s="267"/>
      <c r="L1722" s="272"/>
      <c r="M1722" s="273"/>
      <c r="N1722" s="274"/>
      <c r="O1722" s="274"/>
      <c r="P1722" s="274"/>
      <c r="Q1722" s="274"/>
      <c r="R1722" s="274"/>
      <c r="S1722" s="274"/>
      <c r="T1722" s="275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T1722" s="276" t="s">
        <v>191</v>
      </c>
      <c r="AU1722" s="276" t="s">
        <v>82</v>
      </c>
      <c r="AV1722" s="16" t="s">
        <v>100</v>
      </c>
      <c r="AW1722" s="16" t="s">
        <v>33</v>
      </c>
      <c r="AX1722" s="16" t="s">
        <v>72</v>
      </c>
      <c r="AY1722" s="276" t="s">
        <v>180</v>
      </c>
    </row>
    <row r="1723" s="15" customFormat="1">
      <c r="A1723" s="15"/>
      <c r="B1723" s="255"/>
      <c r="C1723" s="256"/>
      <c r="D1723" s="235" t="s">
        <v>191</v>
      </c>
      <c r="E1723" s="257" t="s">
        <v>19</v>
      </c>
      <c r="F1723" s="258" t="s">
        <v>327</v>
      </c>
      <c r="G1723" s="256"/>
      <c r="H1723" s="259">
        <v>6.4050000000000002</v>
      </c>
      <c r="I1723" s="260"/>
      <c r="J1723" s="256"/>
      <c r="K1723" s="256"/>
      <c r="L1723" s="261"/>
      <c r="M1723" s="262"/>
      <c r="N1723" s="263"/>
      <c r="O1723" s="263"/>
      <c r="P1723" s="263"/>
      <c r="Q1723" s="263"/>
      <c r="R1723" s="263"/>
      <c r="S1723" s="263"/>
      <c r="T1723" s="264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5" t="s">
        <v>191</v>
      </c>
      <c r="AU1723" s="265" t="s">
        <v>82</v>
      </c>
      <c r="AV1723" s="15" t="s">
        <v>187</v>
      </c>
      <c r="AW1723" s="15" t="s">
        <v>33</v>
      </c>
      <c r="AX1723" s="15" t="s">
        <v>80</v>
      </c>
      <c r="AY1723" s="265" t="s">
        <v>180</v>
      </c>
    </row>
    <row r="1724" s="2" customFormat="1" ht="16.5" customHeight="1">
      <c r="A1724" s="40"/>
      <c r="B1724" s="41"/>
      <c r="C1724" s="215" t="s">
        <v>2062</v>
      </c>
      <c r="D1724" s="215" t="s">
        <v>182</v>
      </c>
      <c r="E1724" s="216" t="s">
        <v>2063</v>
      </c>
      <c r="F1724" s="217" t="s">
        <v>2064</v>
      </c>
      <c r="G1724" s="218" t="s">
        <v>185</v>
      </c>
      <c r="H1724" s="219">
        <v>53.378999999999998</v>
      </c>
      <c r="I1724" s="220"/>
      <c r="J1724" s="221">
        <f>ROUND(I1724*H1724,2)</f>
        <v>0</v>
      </c>
      <c r="K1724" s="217" t="s">
        <v>186</v>
      </c>
      <c r="L1724" s="46"/>
      <c r="M1724" s="222" t="s">
        <v>19</v>
      </c>
      <c r="N1724" s="223" t="s">
        <v>43</v>
      </c>
      <c r="O1724" s="86"/>
      <c r="P1724" s="224">
        <f>O1724*H1724</f>
        <v>0</v>
      </c>
      <c r="Q1724" s="224">
        <v>0.0084200000000000004</v>
      </c>
      <c r="R1724" s="224">
        <f>Q1724*H1724</f>
        <v>0.44945118000000001</v>
      </c>
      <c r="S1724" s="224">
        <v>0</v>
      </c>
      <c r="T1724" s="225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26" t="s">
        <v>187</v>
      </c>
      <c r="AT1724" s="226" t="s">
        <v>182</v>
      </c>
      <c r="AU1724" s="226" t="s">
        <v>82</v>
      </c>
      <c r="AY1724" s="19" t="s">
        <v>180</v>
      </c>
      <c r="BE1724" s="227">
        <f>IF(N1724="základní",J1724,0)</f>
        <v>0</v>
      </c>
      <c r="BF1724" s="227">
        <f>IF(N1724="snížená",J1724,0)</f>
        <v>0</v>
      </c>
      <c r="BG1724" s="227">
        <f>IF(N1724="zákl. přenesená",J1724,0)</f>
        <v>0</v>
      </c>
      <c r="BH1724" s="227">
        <f>IF(N1724="sníž. přenesená",J1724,0)</f>
        <v>0</v>
      </c>
      <c r="BI1724" s="227">
        <f>IF(N1724="nulová",J1724,0)</f>
        <v>0</v>
      </c>
      <c r="BJ1724" s="19" t="s">
        <v>80</v>
      </c>
      <c r="BK1724" s="227">
        <f>ROUND(I1724*H1724,2)</f>
        <v>0</v>
      </c>
      <c r="BL1724" s="19" t="s">
        <v>187</v>
      </c>
      <c r="BM1724" s="226" t="s">
        <v>2065</v>
      </c>
    </row>
    <row r="1725" s="2" customFormat="1">
      <c r="A1725" s="40"/>
      <c r="B1725" s="41"/>
      <c r="C1725" s="42"/>
      <c r="D1725" s="228" t="s">
        <v>189</v>
      </c>
      <c r="E1725" s="42"/>
      <c r="F1725" s="229" t="s">
        <v>2066</v>
      </c>
      <c r="G1725" s="42"/>
      <c r="H1725" s="42"/>
      <c r="I1725" s="230"/>
      <c r="J1725" s="42"/>
      <c r="K1725" s="42"/>
      <c r="L1725" s="46"/>
      <c r="M1725" s="231"/>
      <c r="N1725" s="232"/>
      <c r="O1725" s="86"/>
      <c r="P1725" s="86"/>
      <c r="Q1725" s="86"/>
      <c r="R1725" s="86"/>
      <c r="S1725" s="86"/>
      <c r="T1725" s="87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189</v>
      </c>
      <c r="AU1725" s="19" t="s">
        <v>82</v>
      </c>
    </row>
    <row r="1726" s="14" customFormat="1">
      <c r="A1726" s="14"/>
      <c r="B1726" s="245"/>
      <c r="C1726" s="246"/>
      <c r="D1726" s="235" t="s">
        <v>191</v>
      </c>
      <c r="E1726" s="247" t="s">
        <v>19</v>
      </c>
      <c r="F1726" s="248" t="s">
        <v>1134</v>
      </c>
      <c r="G1726" s="246"/>
      <c r="H1726" s="247" t="s">
        <v>19</v>
      </c>
      <c r="I1726" s="249"/>
      <c r="J1726" s="246"/>
      <c r="K1726" s="246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4" t="s">
        <v>191</v>
      </c>
      <c r="AU1726" s="254" t="s">
        <v>82</v>
      </c>
      <c r="AV1726" s="14" t="s">
        <v>80</v>
      </c>
      <c r="AW1726" s="14" t="s">
        <v>33</v>
      </c>
      <c r="AX1726" s="14" t="s">
        <v>72</v>
      </c>
      <c r="AY1726" s="254" t="s">
        <v>180</v>
      </c>
    </row>
    <row r="1727" s="13" customFormat="1">
      <c r="A1727" s="13"/>
      <c r="B1727" s="233"/>
      <c r="C1727" s="234"/>
      <c r="D1727" s="235" t="s">
        <v>191</v>
      </c>
      <c r="E1727" s="236" t="s">
        <v>19</v>
      </c>
      <c r="F1727" s="237" t="s">
        <v>2067</v>
      </c>
      <c r="G1727" s="234"/>
      <c r="H1727" s="238">
        <v>17.376000000000001</v>
      </c>
      <c r="I1727" s="239"/>
      <c r="J1727" s="234"/>
      <c r="K1727" s="234"/>
      <c r="L1727" s="240"/>
      <c r="M1727" s="241"/>
      <c r="N1727" s="242"/>
      <c r="O1727" s="242"/>
      <c r="P1727" s="242"/>
      <c r="Q1727" s="242"/>
      <c r="R1727" s="242"/>
      <c r="S1727" s="242"/>
      <c r="T1727" s="24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4" t="s">
        <v>191</v>
      </c>
      <c r="AU1727" s="244" t="s">
        <v>82</v>
      </c>
      <c r="AV1727" s="13" t="s">
        <v>82</v>
      </c>
      <c r="AW1727" s="13" t="s">
        <v>33</v>
      </c>
      <c r="AX1727" s="13" t="s">
        <v>72</v>
      </c>
      <c r="AY1727" s="244" t="s">
        <v>180</v>
      </c>
    </row>
    <row r="1728" s="13" customFormat="1">
      <c r="A1728" s="13"/>
      <c r="B1728" s="233"/>
      <c r="C1728" s="234"/>
      <c r="D1728" s="235" t="s">
        <v>191</v>
      </c>
      <c r="E1728" s="236" t="s">
        <v>19</v>
      </c>
      <c r="F1728" s="237" t="s">
        <v>2068</v>
      </c>
      <c r="G1728" s="234"/>
      <c r="H1728" s="238">
        <v>2.8100000000000001</v>
      </c>
      <c r="I1728" s="239"/>
      <c r="J1728" s="234"/>
      <c r="K1728" s="234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191</v>
      </c>
      <c r="AU1728" s="244" t="s">
        <v>82</v>
      </c>
      <c r="AV1728" s="13" t="s">
        <v>82</v>
      </c>
      <c r="AW1728" s="13" t="s">
        <v>33</v>
      </c>
      <c r="AX1728" s="13" t="s">
        <v>72</v>
      </c>
      <c r="AY1728" s="244" t="s">
        <v>180</v>
      </c>
    </row>
    <row r="1729" s="16" customFormat="1">
      <c r="A1729" s="16"/>
      <c r="B1729" s="266"/>
      <c r="C1729" s="267"/>
      <c r="D1729" s="235" t="s">
        <v>191</v>
      </c>
      <c r="E1729" s="268" t="s">
        <v>19</v>
      </c>
      <c r="F1729" s="269" t="s">
        <v>436</v>
      </c>
      <c r="G1729" s="267"/>
      <c r="H1729" s="270">
        <v>20.186</v>
      </c>
      <c r="I1729" s="271"/>
      <c r="J1729" s="267"/>
      <c r="K1729" s="267"/>
      <c r="L1729" s="272"/>
      <c r="M1729" s="273"/>
      <c r="N1729" s="274"/>
      <c r="O1729" s="274"/>
      <c r="P1729" s="274"/>
      <c r="Q1729" s="274"/>
      <c r="R1729" s="274"/>
      <c r="S1729" s="274"/>
      <c r="T1729" s="275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T1729" s="276" t="s">
        <v>191</v>
      </c>
      <c r="AU1729" s="276" t="s">
        <v>82</v>
      </c>
      <c r="AV1729" s="16" t="s">
        <v>100</v>
      </c>
      <c r="AW1729" s="16" t="s">
        <v>33</v>
      </c>
      <c r="AX1729" s="16" t="s">
        <v>72</v>
      </c>
      <c r="AY1729" s="276" t="s">
        <v>180</v>
      </c>
    </row>
    <row r="1730" s="14" customFormat="1">
      <c r="A1730" s="14"/>
      <c r="B1730" s="245"/>
      <c r="C1730" s="246"/>
      <c r="D1730" s="235" t="s">
        <v>191</v>
      </c>
      <c r="E1730" s="247" t="s">
        <v>19</v>
      </c>
      <c r="F1730" s="248" t="s">
        <v>1256</v>
      </c>
      <c r="G1730" s="246"/>
      <c r="H1730" s="247" t="s">
        <v>19</v>
      </c>
      <c r="I1730" s="249"/>
      <c r="J1730" s="246"/>
      <c r="K1730" s="246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4" t="s">
        <v>191</v>
      </c>
      <c r="AU1730" s="254" t="s">
        <v>82</v>
      </c>
      <c r="AV1730" s="14" t="s">
        <v>80</v>
      </c>
      <c r="AW1730" s="14" t="s">
        <v>33</v>
      </c>
      <c r="AX1730" s="14" t="s">
        <v>72</v>
      </c>
      <c r="AY1730" s="254" t="s">
        <v>180</v>
      </c>
    </row>
    <row r="1731" s="13" customFormat="1">
      <c r="A1731" s="13"/>
      <c r="B1731" s="233"/>
      <c r="C1731" s="234"/>
      <c r="D1731" s="235" t="s">
        <v>191</v>
      </c>
      <c r="E1731" s="236" t="s">
        <v>19</v>
      </c>
      <c r="F1731" s="237" t="s">
        <v>2069</v>
      </c>
      <c r="G1731" s="234"/>
      <c r="H1731" s="238">
        <v>24.509</v>
      </c>
      <c r="I1731" s="239"/>
      <c r="J1731" s="234"/>
      <c r="K1731" s="234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191</v>
      </c>
      <c r="AU1731" s="244" t="s">
        <v>82</v>
      </c>
      <c r="AV1731" s="13" t="s">
        <v>82</v>
      </c>
      <c r="AW1731" s="13" t="s">
        <v>33</v>
      </c>
      <c r="AX1731" s="13" t="s">
        <v>72</v>
      </c>
      <c r="AY1731" s="244" t="s">
        <v>180</v>
      </c>
    </row>
    <row r="1732" s="13" customFormat="1">
      <c r="A1732" s="13"/>
      <c r="B1732" s="233"/>
      <c r="C1732" s="234"/>
      <c r="D1732" s="235" t="s">
        <v>191</v>
      </c>
      <c r="E1732" s="236" t="s">
        <v>19</v>
      </c>
      <c r="F1732" s="237" t="s">
        <v>2070</v>
      </c>
      <c r="G1732" s="234"/>
      <c r="H1732" s="238">
        <v>8.6839999999999993</v>
      </c>
      <c r="I1732" s="239"/>
      <c r="J1732" s="234"/>
      <c r="K1732" s="234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191</v>
      </c>
      <c r="AU1732" s="244" t="s">
        <v>82</v>
      </c>
      <c r="AV1732" s="13" t="s">
        <v>82</v>
      </c>
      <c r="AW1732" s="13" t="s">
        <v>33</v>
      </c>
      <c r="AX1732" s="13" t="s">
        <v>72</v>
      </c>
      <c r="AY1732" s="244" t="s">
        <v>180</v>
      </c>
    </row>
    <row r="1733" s="16" customFormat="1">
      <c r="A1733" s="16"/>
      <c r="B1733" s="266"/>
      <c r="C1733" s="267"/>
      <c r="D1733" s="235" t="s">
        <v>191</v>
      </c>
      <c r="E1733" s="268" t="s">
        <v>19</v>
      </c>
      <c r="F1733" s="269" t="s">
        <v>436</v>
      </c>
      <c r="G1733" s="267"/>
      <c r="H1733" s="270">
        <v>33.192999999999998</v>
      </c>
      <c r="I1733" s="271"/>
      <c r="J1733" s="267"/>
      <c r="K1733" s="267"/>
      <c r="L1733" s="272"/>
      <c r="M1733" s="273"/>
      <c r="N1733" s="274"/>
      <c r="O1733" s="274"/>
      <c r="P1733" s="274"/>
      <c r="Q1733" s="274"/>
      <c r="R1733" s="274"/>
      <c r="S1733" s="274"/>
      <c r="T1733" s="275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T1733" s="276" t="s">
        <v>191</v>
      </c>
      <c r="AU1733" s="276" t="s">
        <v>82</v>
      </c>
      <c r="AV1733" s="16" t="s">
        <v>100</v>
      </c>
      <c r="AW1733" s="16" t="s">
        <v>33</v>
      </c>
      <c r="AX1733" s="16" t="s">
        <v>72</v>
      </c>
      <c r="AY1733" s="276" t="s">
        <v>180</v>
      </c>
    </row>
    <row r="1734" s="15" customFormat="1">
      <c r="A1734" s="15"/>
      <c r="B1734" s="255"/>
      <c r="C1734" s="256"/>
      <c r="D1734" s="235" t="s">
        <v>191</v>
      </c>
      <c r="E1734" s="257" t="s">
        <v>19</v>
      </c>
      <c r="F1734" s="258" t="s">
        <v>327</v>
      </c>
      <c r="G1734" s="256"/>
      <c r="H1734" s="259">
        <v>53.378999999999998</v>
      </c>
      <c r="I1734" s="260"/>
      <c r="J1734" s="256"/>
      <c r="K1734" s="256"/>
      <c r="L1734" s="261"/>
      <c r="M1734" s="262"/>
      <c r="N1734" s="263"/>
      <c r="O1734" s="263"/>
      <c r="P1734" s="263"/>
      <c r="Q1734" s="263"/>
      <c r="R1734" s="263"/>
      <c r="S1734" s="263"/>
      <c r="T1734" s="264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65" t="s">
        <v>191</v>
      </c>
      <c r="AU1734" s="265" t="s">
        <v>82</v>
      </c>
      <c r="AV1734" s="15" t="s">
        <v>187</v>
      </c>
      <c r="AW1734" s="15" t="s">
        <v>33</v>
      </c>
      <c r="AX1734" s="15" t="s">
        <v>80</v>
      </c>
      <c r="AY1734" s="265" t="s">
        <v>180</v>
      </c>
    </row>
    <row r="1735" s="2" customFormat="1" ht="16.5" customHeight="1">
      <c r="A1735" s="40"/>
      <c r="B1735" s="41"/>
      <c r="C1735" s="215" t="s">
        <v>2071</v>
      </c>
      <c r="D1735" s="215" t="s">
        <v>182</v>
      </c>
      <c r="E1735" s="216" t="s">
        <v>2072</v>
      </c>
      <c r="F1735" s="217" t="s">
        <v>2073</v>
      </c>
      <c r="G1735" s="218" t="s">
        <v>185</v>
      </c>
      <c r="H1735" s="219">
        <v>53.378999999999998</v>
      </c>
      <c r="I1735" s="220"/>
      <c r="J1735" s="221">
        <f>ROUND(I1735*H1735,2)</f>
        <v>0</v>
      </c>
      <c r="K1735" s="217" t="s">
        <v>186</v>
      </c>
      <c r="L1735" s="46"/>
      <c r="M1735" s="222" t="s">
        <v>19</v>
      </c>
      <c r="N1735" s="223" t="s">
        <v>43</v>
      </c>
      <c r="O1735" s="86"/>
      <c r="P1735" s="224">
        <f>O1735*H1735</f>
        <v>0</v>
      </c>
      <c r="Q1735" s="224">
        <v>0</v>
      </c>
      <c r="R1735" s="224">
        <f>Q1735*H1735</f>
        <v>0</v>
      </c>
      <c r="S1735" s="224">
        <v>0</v>
      </c>
      <c r="T1735" s="225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26" t="s">
        <v>187</v>
      </c>
      <c r="AT1735" s="226" t="s">
        <v>182</v>
      </c>
      <c r="AU1735" s="226" t="s">
        <v>82</v>
      </c>
      <c r="AY1735" s="19" t="s">
        <v>180</v>
      </c>
      <c r="BE1735" s="227">
        <f>IF(N1735="základní",J1735,0)</f>
        <v>0</v>
      </c>
      <c r="BF1735" s="227">
        <f>IF(N1735="snížená",J1735,0)</f>
        <v>0</v>
      </c>
      <c r="BG1735" s="227">
        <f>IF(N1735="zákl. přenesená",J1735,0)</f>
        <v>0</v>
      </c>
      <c r="BH1735" s="227">
        <f>IF(N1735="sníž. přenesená",J1735,0)</f>
        <v>0</v>
      </c>
      <c r="BI1735" s="227">
        <f>IF(N1735="nulová",J1735,0)</f>
        <v>0</v>
      </c>
      <c r="BJ1735" s="19" t="s">
        <v>80</v>
      </c>
      <c r="BK1735" s="227">
        <f>ROUND(I1735*H1735,2)</f>
        <v>0</v>
      </c>
      <c r="BL1735" s="19" t="s">
        <v>187</v>
      </c>
      <c r="BM1735" s="226" t="s">
        <v>2074</v>
      </c>
    </row>
    <row r="1736" s="2" customFormat="1">
      <c r="A1736" s="40"/>
      <c r="B1736" s="41"/>
      <c r="C1736" s="42"/>
      <c r="D1736" s="228" t="s">
        <v>189</v>
      </c>
      <c r="E1736" s="42"/>
      <c r="F1736" s="229" t="s">
        <v>2075</v>
      </c>
      <c r="G1736" s="42"/>
      <c r="H1736" s="42"/>
      <c r="I1736" s="230"/>
      <c r="J1736" s="42"/>
      <c r="K1736" s="42"/>
      <c r="L1736" s="46"/>
      <c r="M1736" s="231"/>
      <c r="N1736" s="232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189</v>
      </c>
      <c r="AU1736" s="19" t="s">
        <v>82</v>
      </c>
    </row>
    <row r="1737" s="2" customFormat="1" ht="16.5" customHeight="1">
      <c r="A1737" s="40"/>
      <c r="B1737" s="41"/>
      <c r="C1737" s="215" t="s">
        <v>2076</v>
      </c>
      <c r="D1737" s="215" t="s">
        <v>182</v>
      </c>
      <c r="E1737" s="216" t="s">
        <v>2077</v>
      </c>
      <c r="F1737" s="217" t="s">
        <v>2078</v>
      </c>
      <c r="G1737" s="218" t="s">
        <v>340</v>
      </c>
      <c r="H1737" s="219">
        <v>0.51200000000000001</v>
      </c>
      <c r="I1737" s="220"/>
      <c r="J1737" s="221">
        <f>ROUND(I1737*H1737,2)</f>
        <v>0</v>
      </c>
      <c r="K1737" s="217" t="s">
        <v>186</v>
      </c>
      <c r="L1737" s="46"/>
      <c r="M1737" s="222" t="s">
        <v>19</v>
      </c>
      <c r="N1737" s="223" t="s">
        <v>43</v>
      </c>
      <c r="O1737" s="86"/>
      <c r="P1737" s="224">
        <f>O1737*H1737</f>
        <v>0</v>
      </c>
      <c r="Q1737" s="224">
        <v>1.05291</v>
      </c>
      <c r="R1737" s="224">
        <f>Q1737*H1737</f>
        <v>0.53908992</v>
      </c>
      <c r="S1737" s="224">
        <v>0</v>
      </c>
      <c r="T1737" s="225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26" t="s">
        <v>187</v>
      </c>
      <c r="AT1737" s="226" t="s">
        <v>182</v>
      </c>
      <c r="AU1737" s="226" t="s">
        <v>82</v>
      </c>
      <c r="AY1737" s="19" t="s">
        <v>180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19" t="s">
        <v>80</v>
      </c>
      <c r="BK1737" s="227">
        <f>ROUND(I1737*H1737,2)</f>
        <v>0</v>
      </c>
      <c r="BL1737" s="19" t="s">
        <v>187</v>
      </c>
      <c r="BM1737" s="226" t="s">
        <v>2079</v>
      </c>
    </row>
    <row r="1738" s="2" customFormat="1">
      <c r="A1738" s="40"/>
      <c r="B1738" s="41"/>
      <c r="C1738" s="42"/>
      <c r="D1738" s="228" t="s">
        <v>189</v>
      </c>
      <c r="E1738" s="42"/>
      <c r="F1738" s="229" t="s">
        <v>2080</v>
      </c>
      <c r="G1738" s="42"/>
      <c r="H1738" s="42"/>
      <c r="I1738" s="230"/>
      <c r="J1738" s="42"/>
      <c r="K1738" s="42"/>
      <c r="L1738" s="46"/>
      <c r="M1738" s="231"/>
      <c r="N1738" s="232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189</v>
      </c>
      <c r="AU1738" s="19" t="s">
        <v>82</v>
      </c>
    </row>
    <row r="1739" s="14" customFormat="1">
      <c r="A1739" s="14"/>
      <c r="B1739" s="245"/>
      <c r="C1739" s="246"/>
      <c r="D1739" s="235" t="s">
        <v>191</v>
      </c>
      <c r="E1739" s="247" t="s">
        <v>19</v>
      </c>
      <c r="F1739" s="248" t="s">
        <v>2081</v>
      </c>
      <c r="G1739" s="246"/>
      <c r="H1739" s="247" t="s">
        <v>19</v>
      </c>
      <c r="I1739" s="249"/>
      <c r="J1739" s="246"/>
      <c r="K1739" s="246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191</v>
      </c>
      <c r="AU1739" s="254" t="s">
        <v>82</v>
      </c>
      <c r="AV1739" s="14" t="s">
        <v>80</v>
      </c>
      <c r="AW1739" s="14" t="s">
        <v>33</v>
      </c>
      <c r="AX1739" s="14" t="s">
        <v>72</v>
      </c>
      <c r="AY1739" s="254" t="s">
        <v>180</v>
      </c>
    </row>
    <row r="1740" s="13" customFormat="1">
      <c r="A1740" s="13"/>
      <c r="B1740" s="233"/>
      <c r="C1740" s="234"/>
      <c r="D1740" s="235" t="s">
        <v>191</v>
      </c>
      <c r="E1740" s="236" t="s">
        <v>19</v>
      </c>
      <c r="F1740" s="237" t="s">
        <v>2082</v>
      </c>
      <c r="G1740" s="234"/>
      <c r="H1740" s="238">
        <v>0.51200000000000001</v>
      </c>
      <c r="I1740" s="239"/>
      <c r="J1740" s="234"/>
      <c r="K1740" s="234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191</v>
      </c>
      <c r="AU1740" s="244" t="s">
        <v>82</v>
      </c>
      <c r="AV1740" s="13" t="s">
        <v>82</v>
      </c>
      <c r="AW1740" s="13" t="s">
        <v>33</v>
      </c>
      <c r="AX1740" s="13" t="s">
        <v>80</v>
      </c>
      <c r="AY1740" s="244" t="s">
        <v>180</v>
      </c>
    </row>
    <row r="1741" s="2" customFormat="1" ht="24.15" customHeight="1">
      <c r="A1741" s="40"/>
      <c r="B1741" s="41"/>
      <c r="C1741" s="215" t="s">
        <v>2083</v>
      </c>
      <c r="D1741" s="215" t="s">
        <v>182</v>
      </c>
      <c r="E1741" s="216" t="s">
        <v>2084</v>
      </c>
      <c r="F1741" s="217" t="s">
        <v>2085</v>
      </c>
      <c r="G1741" s="218" t="s">
        <v>240</v>
      </c>
      <c r="H1741" s="219">
        <v>4.5010000000000003</v>
      </c>
      <c r="I1741" s="220"/>
      <c r="J1741" s="221">
        <f>ROUND(I1741*H1741,2)</f>
        <v>0</v>
      </c>
      <c r="K1741" s="217" t="s">
        <v>186</v>
      </c>
      <c r="L1741" s="46"/>
      <c r="M1741" s="222" t="s">
        <v>19</v>
      </c>
      <c r="N1741" s="223" t="s">
        <v>43</v>
      </c>
      <c r="O1741" s="86"/>
      <c r="P1741" s="224">
        <f>O1741*H1741</f>
        <v>0</v>
      </c>
      <c r="Q1741" s="224">
        <v>2.5019499999999999</v>
      </c>
      <c r="R1741" s="224">
        <f>Q1741*H1741</f>
        <v>11.261276950000001</v>
      </c>
      <c r="S1741" s="224">
        <v>0</v>
      </c>
      <c r="T1741" s="225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26" t="s">
        <v>187</v>
      </c>
      <c r="AT1741" s="226" t="s">
        <v>182</v>
      </c>
      <c r="AU1741" s="226" t="s">
        <v>82</v>
      </c>
      <c r="AY1741" s="19" t="s">
        <v>180</v>
      </c>
      <c r="BE1741" s="227">
        <f>IF(N1741="základní",J1741,0)</f>
        <v>0</v>
      </c>
      <c r="BF1741" s="227">
        <f>IF(N1741="snížená",J1741,0)</f>
        <v>0</v>
      </c>
      <c r="BG1741" s="227">
        <f>IF(N1741="zákl. přenesená",J1741,0)</f>
        <v>0</v>
      </c>
      <c r="BH1741" s="227">
        <f>IF(N1741="sníž. přenesená",J1741,0)</f>
        <v>0</v>
      </c>
      <c r="BI1741" s="227">
        <f>IF(N1741="nulová",J1741,0)</f>
        <v>0</v>
      </c>
      <c r="BJ1741" s="19" t="s">
        <v>80</v>
      </c>
      <c r="BK1741" s="227">
        <f>ROUND(I1741*H1741,2)</f>
        <v>0</v>
      </c>
      <c r="BL1741" s="19" t="s">
        <v>187</v>
      </c>
      <c r="BM1741" s="226" t="s">
        <v>2086</v>
      </c>
    </row>
    <row r="1742" s="2" customFormat="1">
      <c r="A1742" s="40"/>
      <c r="B1742" s="41"/>
      <c r="C1742" s="42"/>
      <c r="D1742" s="228" t="s">
        <v>189</v>
      </c>
      <c r="E1742" s="42"/>
      <c r="F1742" s="229" t="s">
        <v>2087</v>
      </c>
      <c r="G1742" s="42"/>
      <c r="H1742" s="42"/>
      <c r="I1742" s="230"/>
      <c r="J1742" s="42"/>
      <c r="K1742" s="42"/>
      <c r="L1742" s="46"/>
      <c r="M1742" s="231"/>
      <c r="N1742" s="232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189</v>
      </c>
      <c r="AU1742" s="19" t="s">
        <v>82</v>
      </c>
    </row>
    <row r="1743" s="14" customFormat="1">
      <c r="A1743" s="14"/>
      <c r="B1743" s="245"/>
      <c r="C1743" s="246"/>
      <c r="D1743" s="235" t="s">
        <v>191</v>
      </c>
      <c r="E1743" s="247" t="s">
        <v>19</v>
      </c>
      <c r="F1743" s="248" t="s">
        <v>2088</v>
      </c>
      <c r="G1743" s="246"/>
      <c r="H1743" s="247" t="s">
        <v>19</v>
      </c>
      <c r="I1743" s="249"/>
      <c r="J1743" s="246"/>
      <c r="K1743" s="246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4" t="s">
        <v>191</v>
      </c>
      <c r="AU1743" s="254" t="s">
        <v>82</v>
      </c>
      <c r="AV1743" s="14" t="s">
        <v>80</v>
      </c>
      <c r="AW1743" s="14" t="s">
        <v>33</v>
      </c>
      <c r="AX1743" s="14" t="s">
        <v>72</v>
      </c>
      <c r="AY1743" s="254" t="s">
        <v>180</v>
      </c>
    </row>
    <row r="1744" s="13" customFormat="1">
      <c r="A1744" s="13"/>
      <c r="B1744" s="233"/>
      <c r="C1744" s="234"/>
      <c r="D1744" s="235" t="s">
        <v>191</v>
      </c>
      <c r="E1744" s="236" t="s">
        <v>19</v>
      </c>
      <c r="F1744" s="237" t="s">
        <v>2089</v>
      </c>
      <c r="G1744" s="234"/>
      <c r="H1744" s="238">
        <v>1.276</v>
      </c>
      <c r="I1744" s="239"/>
      <c r="J1744" s="234"/>
      <c r="K1744" s="234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191</v>
      </c>
      <c r="AU1744" s="244" t="s">
        <v>82</v>
      </c>
      <c r="AV1744" s="13" t="s">
        <v>82</v>
      </c>
      <c r="AW1744" s="13" t="s">
        <v>33</v>
      </c>
      <c r="AX1744" s="13" t="s">
        <v>72</v>
      </c>
      <c r="AY1744" s="244" t="s">
        <v>180</v>
      </c>
    </row>
    <row r="1745" s="14" customFormat="1">
      <c r="A1745" s="14"/>
      <c r="B1745" s="245"/>
      <c r="C1745" s="246"/>
      <c r="D1745" s="235" t="s">
        <v>191</v>
      </c>
      <c r="E1745" s="247" t="s">
        <v>19</v>
      </c>
      <c r="F1745" s="248" t="s">
        <v>2090</v>
      </c>
      <c r="G1745" s="246"/>
      <c r="H1745" s="247" t="s">
        <v>19</v>
      </c>
      <c r="I1745" s="249"/>
      <c r="J1745" s="246"/>
      <c r="K1745" s="246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191</v>
      </c>
      <c r="AU1745" s="254" t="s">
        <v>82</v>
      </c>
      <c r="AV1745" s="14" t="s">
        <v>80</v>
      </c>
      <c r="AW1745" s="14" t="s">
        <v>33</v>
      </c>
      <c r="AX1745" s="14" t="s">
        <v>72</v>
      </c>
      <c r="AY1745" s="254" t="s">
        <v>180</v>
      </c>
    </row>
    <row r="1746" s="13" customFormat="1">
      <c r="A1746" s="13"/>
      <c r="B1746" s="233"/>
      <c r="C1746" s="234"/>
      <c r="D1746" s="235" t="s">
        <v>191</v>
      </c>
      <c r="E1746" s="236" t="s">
        <v>19</v>
      </c>
      <c r="F1746" s="237" t="s">
        <v>2089</v>
      </c>
      <c r="G1746" s="234"/>
      <c r="H1746" s="238">
        <v>1.276</v>
      </c>
      <c r="I1746" s="239"/>
      <c r="J1746" s="234"/>
      <c r="K1746" s="234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191</v>
      </c>
      <c r="AU1746" s="244" t="s">
        <v>82</v>
      </c>
      <c r="AV1746" s="13" t="s">
        <v>82</v>
      </c>
      <c r="AW1746" s="13" t="s">
        <v>33</v>
      </c>
      <c r="AX1746" s="13" t="s">
        <v>72</v>
      </c>
      <c r="AY1746" s="244" t="s">
        <v>180</v>
      </c>
    </row>
    <row r="1747" s="14" customFormat="1">
      <c r="A1747" s="14"/>
      <c r="B1747" s="245"/>
      <c r="C1747" s="246"/>
      <c r="D1747" s="235" t="s">
        <v>191</v>
      </c>
      <c r="E1747" s="247" t="s">
        <v>19</v>
      </c>
      <c r="F1747" s="248" t="s">
        <v>2091</v>
      </c>
      <c r="G1747" s="246"/>
      <c r="H1747" s="247" t="s">
        <v>19</v>
      </c>
      <c r="I1747" s="249"/>
      <c r="J1747" s="246"/>
      <c r="K1747" s="246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191</v>
      </c>
      <c r="AU1747" s="254" t="s">
        <v>82</v>
      </c>
      <c r="AV1747" s="14" t="s">
        <v>80</v>
      </c>
      <c r="AW1747" s="14" t="s">
        <v>33</v>
      </c>
      <c r="AX1747" s="14" t="s">
        <v>72</v>
      </c>
      <c r="AY1747" s="254" t="s">
        <v>180</v>
      </c>
    </row>
    <row r="1748" s="13" customFormat="1">
      <c r="A1748" s="13"/>
      <c r="B1748" s="233"/>
      <c r="C1748" s="234"/>
      <c r="D1748" s="235" t="s">
        <v>191</v>
      </c>
      <c r="E1748" s="236" t="s">
        <v>19</v>
      </c>
      <c r="F1748" s="237" t="s">
        <v>2092</v>
      </c>
      <c r="G1748" s="234"/>
      <c r="H1748" s="238">
        <v>1.9490000000000001</v>
      </c>
      <c r="I1748" s="239"/>
      <c r="J1748" s="234"/>
      <c r="K1748" s="234"/>
      <c r="L1748" s="240"/>
      <c r="M1748" s="241"/>
      <c r="N1748" s="242"/>
      <c r="O1748" s="242"/>
      <c r="P1748" s="242"/>
      <c r="Q1748" s="242"/>
      <c r="R1748" s="242"/>
      <c r="S1748" s="242"/>
      <c r="T1748" s="24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4" t="s">
        <v>191</v>
      </c>
      <c r="AU1748" s="244" t="s">
        <v>82</v>
      </c>
      <c r="AV1748" s="13" t="s">
        <v>82</v>
      </c>
      <c r="AW1748" s="13" t="s">
        <v>33</v>
      </c>
      <c r="AX1748" s="13" t="s">
        <v>72</v>
      </c>
      <c r="AY1748" s="244" t="s">
        <v>180</v>
      </c>
    </row>
    <row r="1749" s="15" customFormat="1">
      <c r="A1749" s="15"/>
      <c r="B1749" s="255"/>
      <c r="C1749" s="256"/>
      <c r="D1749" s="235" t="s">
        <v>191</v>
      </c>
      <c r="E1749" s="257" t="s">
        <v>19</v>
      </c>
      <c r="F1749" s="258" t="s">
        <v>327</v>
      </c>
      <c r="G1749" s="256"/>
      <c r="H1749" s="259">
        <v>4.5010000000000003</v>
      </c>
      <c r="I1749" s="260"/>
      <c r="J1749" s="256"/>
      <c r="K1749" s="256"/>
      <c r="L1749" s="261"/>
      <c r="M1749" s="262"/>
      <c r="N1749" s="263"/>
      <c r="O1749" s="263"/>
      <c r="P1749" s="263"/>
      <c r="Q1749" s="263"/>
      <c r="R1749" s="263"/>
      <c r="S1749" s="263"/>
      <c r="T1749" s="264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65" t="s">
        <v>191</v>
      </c>
      <c r="AU1749" s="265" t="s">
        <v>82</v>
      </c>
      <c r="AV1749" s="15" t="s">
        <v>187</v>
      </c>
      <c r="AW1749" s="15" t="s">
        <v>33</v>
      </c>
      <c r="AX1749" s="15" t="s">
        <v>80</v>
      </c>
      <c r="AY1749" s="265" t="s">
        <v>180</v>
      </c>
    </row>
    <row r="1750" s="2" customFormat="1" ht="24.15" customHeight="1">
      <c r="A1750" s="40"/>
      <c r="B1750" s="41"/>
      <c r="C1750" s="215" t="s">
        <v>2093</v>
      </c>
      <c r="D1750" s="215" t="s">
        <v>182</v>
      </c>
      <c r="E1750" s="216" t="s">
        <v>2094</v>
      </c>
      <c r="F1750" s="217" t="s">
        <v>2095</v>
      </c>
      <c r="G1750" s="218" t="s">
        <v>340</v>
      </c>
      <c r="H1750" s="219">
        <v>3.1509999999999998</v>
      </c>
      <c r="I1750" s="220"/>
      <c r="J1750" s="221">
        <f>ROUND(I1750*H1750,2)</f>
        <v>0</v>
      </c>
      <c r="K1750" s="217" t="s">
        <v>186</v>
      </c>
      <c r="L1750" s="46"/>
      <c r="M1750" s="222" t="s">
        <v>19</v>
      </c>
      <c r="N1750" s="223" t="s">
        <v>43</v>
      </c>
      <c r="O1750" s="86"/>
      <c r="P1750" s="224">
        <f>O1750*H1750</f>
        <v>0</v>
      </c>
      <c r="Q1750" s="224">
        <v>1.0492699999999999</v>
      </c>
      <c r="R1750" s="224">
        <f>Q1750*H1750</f>
        <v>3.3062497699999995</v>
      </c>
      <c r="S1750" s="224">
        <v>0</v>
      </c>
      <c r="T1750" s="225">
        <f>S1750*H1750</f>
        <v>0</v>
      </c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R1750" s="226" t="s">
        <v>187</v>
      </c>
      <c r="AT1750" s="226" t="s">
        <v>182</v>
      </c>
      <c r="AU1750" s="226" t="s">
        <v>82</v>
      </c>
      <c r="AY1750" s="19" t="s">
        <v>180</v>
      </c>
      <c r="BE1750" s="227">
        <f>IF(N1750="základní",J1750,0)</f>
        <v>0</v>
      </c>
      <c r="BF1750" s="227">
        <f>IF(N1750="snížená",J1750,0)</f>
        <v>0</v>
      </c>
      <c r="BG1750" s="227">
        <f>IF(N1750="zákl. přenesená",J1750,0)</f>
        <v>0</v>
      </c>
      <c r="BH1750" s="227">
        <f>IF(N1750="sníž. přenesená",J1750,0)</f>
        <v>0</v>
      </c>
      <c r="BI1750" s="227">
        <f>IF(N1750="nulová",J1750,0)</f>
        <v>0</v>
      </c>
      <c r="BJ1750" s="19" t="s">
        <v>80</v>
      </c>
      <c r="BK1750" s="227">
        <f>ROUND(I1750*H1750,2)</f>
        <v>0</v>
      </c>
      <c r="BL1750" s="19" t="s">
        <v>187</v>
      </c>
      <c r="BM1750" s="226" t="s">
        <v>2096</v>
      </c>
    </row>
    <row r="1751" s="2" customFormat="1">
      <c r="A1751" s="40"/>
      <c r="B1751" s="41"/>
      <c r="C1751" s="42"/>
      <c r="D1751" s="228" t="s">
        <v>189</v>
      </c>
      <c r="E1751" s="42"/>
      <c r="F1751" s="229" t="s">
        <v>2097</v>
      </c>
      <c r="G1751" s="42"/>
      <c r="H1751" s="42"/>
      <c r="I1751" s="230"/>
      <c r="J1751" s="42"/>
      <c r="K1751" s="42"/>
      <c r="L1751" s="46"/>
      <c r="M1751" s="231"/>
      <c r="N1751" s="232"/>
      <c r="O1751" s="86"/>
      <c r="P1751" s="86"/>
      <c r="Q1751" s="86"/>
      <c r="R1751" s="86"/>
      <c r="S1751" s="86"/>
      <c r="T1751" s="87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T1751" s="19" t="s">
        <v>189</v>
      </c>
      <c r="AU1751" s="19" t="s">
        <v>82</v>
      </c>
    </row>
    <row r="1752" s="13" customFormat="1">
      <c r="A1752" s="13"/>
      <c r="B1752" s="233"/>
      <c r="C1752" s="234"/>
      <c r="D1752" s="235" t="s">
        <v>191</v>
      </c>
      <c r="E1752" s="236" t="s">
        <v>19</v>
      </c>
      <c r="F1752" s="237" t="s">
        <v>2098</v>
      </c>
      <c r="G1752" s="234"/>
      <c r="H1752" s="238">
        <v>3.1509999999999998</v>
      </c>
      <c r="I1752" s="239"/>
      <c r="J1752" s="234"/>
      <c r="K1752" s="234"/>
      <c r="L1752" s="240"/>
      <c r="M1752" s="241"/>
      <c r="N1752" s="242"/>
      <c r="O1752" s="242"/>
      <c r="P1752" s="242"/>
      <c r="Q1752" s="242"/>
      <c r="R1752" s="242"/>
      <c r="S1752" s="242"/>
      <c r="T1752" s="24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4" t="s">
        <v>191</v>
      </c>
      <c r="AU1752" s="244" t="s">
        <v>82</v>
      </c>
      <c r="AV1752" s="13" t="s">
        <v>82</v>
      </c>
      <c r="AW1752" s="13" t="s">
        <v>33</v>
      </c>
      <c r="AX1752" s="13" t="s">
        <v>80</v>
      </c>
      <c r="AY1752" s="244" t="s">
        <v>180</v>
      </c>
    </row>
    <row r="1753" s="2" customFormat="1" ht="24.15" customHeight="1">
      <c r="A1753" s="40"/>
      <c r="B1753" s="41"/>
      <c r="C1753" s="215" t="s">
        <v>2099</v>
      </c>
      <c r="D1753" s="215" t="s">
        <v>182</v>
      </c>
      <c r="E1753" s="216" t="s">
        <v>2100</v>
      </c>
      <c r="F1753" s="217" t="s">
        <v>2101</v>
      </c>
      <c r="G1753" s="218" t="s">
        <v>185</v>
      </c>
      <c r="H1753" s="219">
        <v>17.399999999999999</v>
      </c>
      <c r="I1753" s="220"/>
      <c r="J1753" s="221">
        <f>ROUND(I1753*H1753,2)</f>
        <v>0</v>
      </c>
      <c r="K1753" s="217" t="s">
        <v>186</v>
      </c>
      <c r="L1753" s="46"/>
      <c r="M1753" s="222" t="s">
        <v>19</v>
      </c>
      <c r="N1753" s="223" t="s">
        <v>43</v>
      </c>
      <c r="O1753" s="86"/>
      <c r="P1753" s="224">
        <f>O1753*H1753</f>
        <v>0</v>
      </c>
      <c r="Q1753" s="224">
        <v>0.014120000000000001</v>
      </c>
      <c r="R1753" s="224">
        <f>Q1753*H1753</f>
        <v>0.24568799999999999</v>
      </c>
      <c r="S1753" s="224">
        <v>0</v>
      </c>
      <c r="T1753" s="225">
        <f>S1753*H1753</f>
        <v>0</v>
      </c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R1753" s="226" t="s">
        <v>187</v>
      </c>
      <c r="AT1753" s="226" t="s">
        <v>182</v>
      </c>
      <c r="AU1753" s="226" t="s">
        <v>82</v>
      </c>
      <c r="AY1753" s="19" t="s">
        <v>180</v>
      </c>
      <c r="BE1753" s="227">
        <f>IF(N1753="základní",J1753,0)</f>
        <v>0</v>
      </c>
      <c r="BF1753" s="227">
        <f>IF(N1753="snížená",J1753,0)</f>
        <v>0</v>
      </c>
      <c r="BG1753" s="227">
        <f>IF(N1753="zákl. přenesená",J1753,0)</f>
        <v>0</v>
      </c>
      <c r="BH1753" s="227">
        <f>IF(N1753="sníž. přenesená",J1753,0)</f>
        <v>0</v>
      </c>
      <c r="BI1753" s="227">
        <f>IF(N1753="nulová",J1753,0)</f>
        <v>0</v>
      </c>
      <c r="BJ1753" s="19" t="s">
        <v>80</v>
      </c>
      <c r="BK1753" s="227">
        <f>ROUND(I1753*H1753,2)</f>
        <v>0</v>
      </c>
      <c r="BL1753" s="19" t="s">
        <v>187</v>
      </c>
      <c r="BM1753" s="226" t="s">
        <v>2102</v>
      </c>
    </row>
    <row r="1754" s="2" customFormat="1">
      <c r="A1754" s="40"/>
      <c r="B1754" s="41"/>
      <c r="C1754" s="42"/>
      <c r="D1754" s="228" t="s">
        <v>189</v>
      </c>
      <c r="E1754" s="42"/>
      <c r="F1754" s="229" t="s">
        <v>2103</v>
      </c>
      <c r="G1754" s="42"/>
      <c r="H1754" s="42"/>
      <c r="I1754" s="230"/>
      <c r="J1754" s="42"/>
      <c r="K1754" s="42"/>
      <c r="L1754" s="46"/>
      <c r="M1754" s="231"/>
      <c r="N1754" s="232"/>
      <c r="O1754" s="86"/>
      <c r="P1754" s="86"/>
      <c r="Q1754" s="86"/>
      <c r="R1754" s="86"/>
      <c r="S1754" s="86"/>
      <c r="T1754" s="87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9" t="s">
        <v>189</v>
      </c>
      <c r="AU1754" s="19" t="s">
        <v>82</v>
      </c>
    </row>
    <row r="1755" s="14" customFormat="1">
      <c r="A1755" s="14"/>
      <c r="B1755" s="245"/>
      <c r="C1755" s="246"/>
      <c r="D1755" s="235" t="s">
        <v>191</v>
      </c>
      <c r="E1755" s="247" t="s">
        <v>19</v>
      </c>
      <c r="F1755" s="248" t="s">
        <v>2104</v>
      </c>
      <c r="G1755" s="246"/>
      <c r="H1755" s="247" t="s">
        <v>19</v>
      </c>
      <c r="I1755" s="249"/>
      <c r="J1755" s="246"/>
      <c r="K1755" s="246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191</v>
      </c>
      <c r="AU1755" s="254" t="s">
        <v>82</v>
      </c>
      <c r="AV1755" s="14" t="s">
        <v>80</v>
      </c>
      <c r="AW1755" s="14" t="s">
        <v>33</v>
      </c>
      <c r="AX1755" s="14" t="s">
        <v>72</v>
      </c>
      <c r="AY1755" s="254" t="s">
        <v>180</v>
      </c>
    </row>
    <row r="1756" s="13" customFormat="1">
      <c r="A1756" s="13"/>
      <c r="B1756" s="233"/>
      <c r="C1756" s="234"/>
      <c r="D1756" s="235" t="s">
        <v>191</v>
      </c>
      <c r="E1756" s="236" t="s">
        <v>19</v>
      </c>
      <c r="F1756" s="237" t="s">
        <v>2105</v>
      </c>
      <c r="G1756" s="234"/>
      <c r="H1756" s="238">
        <v>8.6999999999999993</v>
      </c>
      <c r="I1756" s="239"/>
      <c r="J1756" s="234"/>
      <c r="K1756" s="234"/>
      <c r="L1756" s="240"/>
      <c r="M1756" s="241"/>
      <c r="N1756" s="242"/>
      <c r="O1756" s="242"/>
      <c r="P1756" s="242"/>
      <c r="Q1756" s="242"/>
      <c r="R1756" s="242"/>
      <c r="S1756" s="242"/>
      <c r="T1756" s="24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4" t="s">
        <v>191</v>
      </c>
      <c r="AU1756" s="244" t="s">
        <v>82</v>
      </c>
      <c r="AV1756" s="13" t="s">
        <v>82</v>
      </c>
      <c r="AW1756" s="13" t="s">
        <v>33</v>
      </c>
      <c r="AX1756" s="13" t="s">
        <v>72</v>
      </c>
      <c r="AY1756" s="244" t="s">
        <v>180</v>
      </c>
    </row>
    <row r="1757" s="14" customFormat="1">
      <c r="A1757" s="14"/>
      <c r="B1757" s="245"/>
      <c r="C1757" s="246"/>
      <c r="D1757" s="235" t="s">
        <v>191</v>
      </c>
      <c r="E1757" s="247" t="s">
        <v>19</v>
      </c>
      <c r="F1757" s="248" t="s">
        <v>2106</v>
      </c>
      <c r="G1757" s="246"/>
      <c r="H1757" s="247" t="s">
        <v>19</v>
      </c>
      <c r="I1757" s="249"/>
      <c r="J1757" s="246"/>
      <c r="K1757" s="246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191</v>
      </c>
      <c r="AU1757" s="254" t="s">
        <v>82</v>
      </c>
      <c r="AV1757" s="14" t="s">
        <v>80</v>
      </c>
      <c r="AW1757" s="14" t="s">
        <v>33</v>
      </c>
      <c r="AX1757" s="14" t="s">
        <v>72</v>
      </c>
      <c r="AY1757" s="254" t="s">
        <v>180</v>
      </c>
    </row>
    <row r="1758" s="13" customFormat="1">
      <c r="A1758" s="13"/>
      <c r="B1758" s="233"/>
      <c r="C1758" s="234"/>
      <c r="D1758" s="235" t="s">
        <v>191</v>
      </c>
      <c r="E1758" s="236" t="s">
        <v>19</v>
      </c>
      <c r="F1758" s="237" t="s">
        <v>2105</v>
      </c>
      <c r="G1758" s="234"/>
      <c r="H1758" s="238">
        <v>8.6999999999999993</v>
      </c>
      <c r="I1758" s="239"/>
      <c r="J1758" s="234"/>
      <c r="K1758" s="234"/>
      <c r="L1758" s="240"/>
      <c r="M1758" s="241"/>
      <c r="N1758" s="242"/>
      <c r="O1758" s="242"/>
      <c r="P1758" s="242"/>
      <c r="Q1758" s="242"/>
      <c r="R1758" s="242"/>
      <c r="S1758" s="242"/>
      <c r="T1758" s="24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4" t="s">
        <v>191</v>
      </c>
      <c r="AU1758" s="244" t="s">
        <v>82</v>
      </c>
      <c r="AV1758" s="13" t="s">
        <v>82</v>
      </c>
      <c r="AW1758" s="13" t="s">
        <v>33</v>
      </c>
      <c r="AX1758" s="13" t="s">
        <v>72</v>
      </c>
      <c r="AY1758" s="244" t="s">
        <v>180</v>
      </c>
    </row>
    <row r="1759" s="15" customFormat="1">
      <c r="A1759" s="15"/>
      <c r="B1759" s="255"/>
      <c r="C1759" s="256"/>
      <c r="D1759" s="235" t="s">
        <v>191</v>
      </c>
      <c r="E1759" s="257" t="s">
        <v>19</v>
      </c>
      <c r="F1759" s="258" t="s">
        <v>327</v>
      </c>
      <c r="G1759" s="256"/>
      <c r="H1759" s="259">
        <v>17.399999999999999</v>
      </c>
      <c r="I1759" s="260"/>
      <c r="J1759" s="256"/>
      <c r="K1759" s="256"/>
      <c r="L1759" s="261"/>
      <c r="M1759" s="262"/>
      <c r="N1759" s="263"/>
      <c r="O1759" s="263"/>
      <c r="P1759" s="263"/>
      <c r="Q1759" s="263"/>
      <c r="R1759" s="263"/>
      <c r="S1759" s="263"/>
      <c r="T1759" s="264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65" t="s">
        <v>191</v>
      </c>
      <c r="AU1759" s="265" t="s">
        <v>82</v>
      </c>
      <c r="AV1759" s="15" t="s">
        <v>187</v>
      </c>
      <c r="AW1759" s="15" t="s">
        <v>33</v>
      </c>
      <c r="AX1759" s="15" t="s">
        <v>80</v>
      </c>
      <c r="AY1759" s="265" t="s">
        <v>180</v>
      </c>
    </row>
    <row r="1760" s="2" customFormat="1" ht="24.15" customHeight="1">
      <c r="A1760" s="40"/>
      <c r="B1760" s="41"/>
      <c r="C1760" s="215" t="s">
        <v>2107</v>
      </c>
      <c r="D1760" s="215" t="s">
        <v>182</v>
      </c>
      <c r="E1760" s="216" t="s">
        <v>2108</v>
      </c>
      <c r="F1760" s="217" t="s">
        <v>2109</v>
      </c>
      <c r="G1760" s="218" t="s">
        <v>185</v>
      </c>
      <c r="H1760" s="219">
        <v>17.399999999999999</v>
      </c>
      <c r="I1760" s="220"/>
      <c r="J1760" s="221">
        <f>ROUND(I1760*H1760,2)</f>
        <v>0</v>
      </c>
      <c r="K1760" s="217" t="s">
        <v>186</v>
      </c>
      <c r="L1760" s="46"/>
      <c r="M1760" s="222" t="s">
        <v>19</v>
      </c>
      <c r="N1760" s="223" t="s">
        <v>43</v>
      </c>
      <c r="O1760" s="86"/>
      <c r="P1760" s="224">
        <f>O1760*H1760</f>
        <v>0</v>
      </c>
      <c r="Q1760" s="224">
        <v>0</v>
      </c>
      <c r="R1760" s="224">
        <f>Q1760*H1760</f>
        <v>0</v>
      </c>
      <c r="S1760" s="224">
        <v>0</v>
      </c>
      <c r="T1760" s="225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26" t="s">
        <v>187</v>
      </c>
      <c r="AT1760" s="226" t="s">
        <v>182</v>
      </c>
      <c r="AU1760" s="226" t="s">
        <v>82</v>
      </c>
      <c r="AY1760" s="19" t="s">
        <v>180</v>
      </c>
      <c r="BE1760" s="227">
        <f>IF(N1760="základní",J1760,0)</f>
        <v>0</v>
      </c>
      <c r="BF1760" s="227">
        <f>IF(N1760="snížená",J1760,0)</f>
        <v>0</v>
      </c>
      <c r="BG1760" s="227">
        <f>IF(N1760="zákl. přenesená",J1760,0)</f>
        <v>0</v>
      </c>
      <c r="BH1760" s="227">
        <f>IF(N1760="sníž. přenesená",J1760,0)</f>
        <v>0</v>
      </c>
      <c r="BI1760" s="227">
        <f>IF(N1760="nulová",J1760,0)</f>
        <v>0</v>
      </c>
      <c r="BJ1760" s="19" t="s">
        <v>80</v>
      </c>
      <c r="BK1760" s="227">
        <f>ROUND(I1760*H1760,2)</f>
        <v>0</v>
      </c>
      <c r="BL1760" s="19" t="s">
        <v>187</v>
      </c>
      <c r="BM1760" s="226" t="s">
        <v>2110</v>
      </c>
    </row>
    <row r="1761" s="2" customFormat="1">
      <c r="A1761" s="40"/>
      <c r="B1761" s="41"/>
      <c r="C1761" s="42"/>
      <c r="D1761" s="228" t="s">
        <v>189</v>
      </c>
      <c r="E1761" s="42"/>
      <c r="F1761" s="229" t="s">
        <v>2111</v>
      </c>
      <c r="G1761" s="42"/>
      <c r="H1761" s="42"/>
      <c r="I1761" s="230"/>
      <c r="J1761" s="42"/>
      <c r="K1761" s="42"/>
      <c r="L1761" s="46"/>
      <c r="M1761" s="231"/>
      <c r="N1761" s="232"/>
      <c r="O1761" s="86"/>
      <c r="P1761" s="86"/>
      <c r="Q1761" s="86"/>
      <c r="R1761" s="86"/>
      <c r="S1761" s="86"/>
      <c r="T1761" s="87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T1761" s="19" t="s">
        <v>189</v>
      </c>
      <c r="AU1761" s="19" t="s">
        <v>82</v>
      </c>
    </row>
    <row r="1762" s="2" customFormat="1" ht="24.15" customHeight="1">
      <c r="A1762" s="40"/>
      <c r="B1762" s="41"/>
      <c r="C1762" s="215" t="s">
        <v>2112</v>
      </c>
      <c r="D1762" s="215" t="s">
        <v>182</v>
      </c>
      <c r="E1762" s="216" t="s">
        <v>2113</v>
      </c>
      <c r="F1762" s="217" t="s">
        <v>2114</v>
      </c>
      <c r="G1762" s="218" t="s">
        <v>227</v>
      </c>
      <c r="H1762" s="219">
        <v>60.170000000000002</v>
      </c>
      <c r="I1762" s="220"/>
      <c r="J1762" s="221">
        <f>ROUND(I1762*H1762,2)</f>
        <v>0</v>
      </c>
      <c r="K1762" s="217" t="s">
        <v>186</v>
      </c>
      <c r="L1762" s="46"/>
      <c r="M1762" s="222" t="s">
        <v>19</v>
      </c>
      <c r="N1762" s="223" t="s">
        <v>43</v>
      </c>
      <c r="O1762" s="86"/>
      <c r="P1762" s="224">
        <f>O1762*H1762</f>
        <v>0</v>
      </c>
      <c r="Q1762" s="224">
        <v>0.11046</v>
      </c>
      <c r="R1762" s="224">
        <f>Q1762*H1762</f>
        <v>6.6463782</v>
      </c>
      <c r="S1762" s="224">
        <v>0</v>
      </c>
      <c r="T1762" s="225">
        <f>S1762*H1762</f>
        <v>0</v>
      </c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R1762" s="226" t="s">
        <v>187</v>
      </c>
      <c r="AT1762" s="226" t="s">
        <v>182</v>
      </c>
      <c r="AU1762" s="226" t="s">
        <v>82</v>
      </c>
      <c r="AY1762" s="19" t="s">
        <v>180</v>
      </c>
      <c r="BE1762" s="227">
        <f>IF(N1762="základní",J1762,0)</f>
        <v>0</v>
      </c>
      <c r="BF1762" s="227">
        <f>IF(N1762="snížená",J1762,0)</f>
        <v>0</v>
      </c>
      <c r="BG1762" s="227">
        <f>IF(N1762="zákl. přenesená",J1762,0)</f>
        <v>0</v>
      </c>
      <c r="BH1762" s="227">
        <f>IF(N1762="sníž. přenesená",J1762,0)</f>
        <v>0</v>
      </c>
      <c r="BI1762" s="227">
        <f>IF(N1762="nulová",J1762,0)</f>
        <v>0</v>
      </c>
      <c r="BJ1762" s="19" t="s">
        <v>80</v>
      </c>
      <c r="BK1762" s="227">
        <f>ROUND(I1762*H1762,2)</f>
        <v>0</v>
      </c>
      <c r="BL1762" s="19" t="s">
        <v>187</v>
      </c>
      <c r="BM1762" s="226" t="s">
        <v>2115</v>
      </c>
    </row>
    <row r="1763" s="2" customFormat="1">
      <c r="A1763" s="40"/>
      <c r="B1763" s="41"/>
      <c r="C1763" s="42"/>
      <c r="D1763" s="228" t="s">
        <v>189</v>
      </c>
      <c r="E1763" s="42"/>
      <c r="F1763" s="229" t="s">
        <v>2116</v>
      </c>
      <c r="G1763" s="42"/>
      <c r="H1763" s="42"/>
      <c r="I1763" s="230"/>
      <c r="J1763" s="42"/>
      <c r="K1763" s="42"/>
      <c r="L1763" s="46"/>
      <c r="M1763" s="231"/>
      <c r="N1763" s="232"/>
      <c r="O1763" s="86"/>
      <c r="P1763" s="86"/>
      <c r="Q1763" s="86"/>
      <c r="R1763" s="86"/>
      <c r="S1763" s="86"/>
      <c r="T1763" s="87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T1763" s="19" t="s">
        <v>189</v>
      </c>
      <c r="AU1763" s="19" t="s">
        <v>82</v>
      </c>
    </row>
    <row r="1764" s="14" customFormat="1">
      <c r="A1764" s="14"/>
      <c r="B1764" s="245"/>
      <c r="C1764" s="246"/>
      <c r="D1764" s="235" t="s">
        <v>191</v>
      </c>
      <c r="E1764" s="247" t="s">
        <v>19</v>
      </c>
      <c r="F1764" s="248" t="s">
        <v>2104</v>
      </c>
      <c r="G1764" s="246"/>
      <c r="H1764" s="247" t="s">
        <v>19</v>
      </c>
      <c r="I1764" s="249"/>
      <c r="J1764" s="246"/>
      <c r="K1764" s="246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191</v>
      </c>
      <c r="AU1764" s="254" t="s">
        <v>82</v>
      </c>
      <c r="AV1764" s="14" t="s">
        <v>80</v>
      </c>
      <c r="AW1764" s="14" t="s">
        <v>33</v>
      </c>
      <c r="AX1764" s="14" t="s">
        <v>72</v>
      </c>
      <c r="AY1764" s="254" t="s">
        <v>180</v>
      </c>
    </row>
    <row r="1765" s="13" customFormat="1">
      <c r="A1765" s="13"/>
      <c r="B1765" s="233"/>
      <c r="C1765" s="234"/>
      <c r="D1765" s="235" t="s">
        <v>191</v>
      </c>
      <c r="E1765" s="236" t="s">
        <v>19</v>
      </c>
      <c r="F1765" s="237" t="s">
        <v>2117</v>
      </c>
      <c r="G1765" s="234"/>
      <c r="H1765" s="238">
        <v>17.600000000000001</v>
      </c>
      <c r="I1765" s="239"/>
      <c r="J1765" s="234"/>
      <c r="K1765" s="234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191</v>
      </c>
      <c r="AU1765" s="244" t="s">
        <v>82</v>
      </c>
      <c r="AV1765" s="13" t="s">
        <v>82</v>
      </c>
      <c r="AW1765" s="13" t="s">
        <v>33</v>
      </c>
      <c r="AX1765" s="13" t="s">
        <v>72</v>
      </c>
      <c r="AY1765" s="244" t="s">
        <v>180</v>
      </c>
    </row>
    <row r="1766" s="14" customFormat="1">
      <c r="A1766" s="14"/>
      <c r="B1766" s="245"/>
      <c r="C1766" s="246"/>
      <c r="D1766" s="235" t="s">
        <v>191</v>
      </c>
      <c r="E1766" s="247" t="s">
        <v>19</v>
      </c>
      <c r="F1766" s="248" t="s">
        <v>2106</v>
      </c>
      <c r="G1766" s="246"/>
      <c r="H1766" s="247" t="s">
        <v>19</v>
      </c>
      <c r="I1766" s="249"/>
      <c r="J1766" s="246"/>
      <c r="K1766" s="246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191</v>
      </c>
      <c r="AU1766" s="254" t="s">
        <v>82</v>
      </c>
      <c r="AV1766" s="14" t="s">
        <v>80</v>
      </c>
      <c r="AW1766" s="14" t="s">
        <v>33</v>
      </c>
      <c r="AX1766" s="14" t="s">
        <v>72</v>
      </c>
      <c r="AY1766" s="254" t="s">
        <v>180</v>
      </c>
    </row>
    <row r="1767" s="13" customFormat="1">
      <c r="A1767" s="13"/>
      <c r="B1767" s="233"/>
      <c r="C1767" s="234"/>
      <c r="D1767" s="235" t="s">
        <v>191</v>
      </c>
      <c r="E1767" s="236" t="s">
        <v>19</v>
      </c>
      <c r="F1767" s="237" t="s">
        <v>2117</v>
      </c>
      <c r="G1767" s="234"/>
      <c r="H1767" s="238">
        <v>17.600000000000001</v>
      </c>
      <c r="I1767" s="239"/>
      <c r="J1767" s="234"/>
      <c r="K1767" s="234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191</v>
      </c>
      <c r="AU1767" s="244" t="s">
        <v>82</v>
      </c>
      <c r="AV1767" s="13" t="s">
        <v>82</v>
      </c>
      <c r="AW1767" s="13" t="s">
        <v>33</v>
      </c>
      <c r="AX1767" s="13" t="s">
        <v>72</v>
      </c>
      <c r="AY1767" s="244" t="s">
        <v>180</v>
      </c>
    </row>
    <row r="1768" s="14" customFormat="1">
      <c r="A1768" s="14"/>
      <c r="B1768" s="245"/>
      <c r="C1768" s="246"/>
      <c r="D1768" s="235" t="s">
        <v>191</v>
      </c>
      <c r="E1768" s="247" t="s">
        <v>19</v>
      </c>
      <c r="F1768" s="248" t="s">
        <v>2118</v>
      </c>
      <c r="G1768" s="246"/>
      <c r="H1768" s="247" t="s">
        <v>19</v>
      </c>
      <c r="I1768" s="249"/>
      <c r="J1768" s="246"/>
      <c r="K1768" s="246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191</v>
      </c>
      <c r="AU1768" s="254" t="s">
        <v>82</v>
      </c>
      <c r="AV1768" s="14" t="s">
        <v>80</v>
      </c>
      <c r="AW1768" s="14" t="s">
        <v>33</v>
      </c>
      <c r="AX1768" s="14" t="s">
        <v>72</v>
      </c>
      <c r="AY1768" s="254" t="s">
        <v>180</v>
      </c>
    </row>
    <row r="1769" s="13" customFormat="1">
      <c r="A1769" s="13"/>
      <c r="B1769" s="233"/>
      <c r="C1769" s="234"/>
      <c r="D1769" s="235" t="s">
        <v>191</v>
      </c>
      <c r="E1769" s="236" t="s">
        <v>19</v>
      </c>
      <c r="F1769" s="237" t="s">
        <v>2119</v>
      </c>
      <c r="G1769" s="234"/>
      <c r="H1769" s="238">
        <v>24.969999999999999</v>
      </c>
      <c r="I1769" s="239"/>
      <c r="J1769" s="234"/>
      <c r="K1769" s="234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191</v>
      </c>
      <c r="AU1769" s="244" t="s">
        <v>82</v>
      </c>
      <c r="AV1769" s="13" t="s">
        <v>82</v>
      </c>
      <c r="AW1769" s="13" t="s">
        <v>33</v>
      </c>
      <c r="AX1769" s="13" t="s">
        <v>72</v>
      </c>
      <c r="AY1769" s="244" t="s">
        <v>180</v>
      </c>
    </row>
    <row r="1770" s="15" customFormat="1">
      <c r="A1770" s="15"/>
      <c r="B1770" s="255"/>
      <c r="C1770" s="256"/>
      <c r="D1770" s="235" t="s">
        <v>191</v>
      </c>
      <c r="E1770" s="257" t="s">
        <v>19</v>
      </c>
      <c r="F1770" s="258" t="s">
        <v>327</v>
      </c>
      <c r="G1770" s="256"/>
      <c r="H1770" s="259">
        <v>60.170000000000002</v>
      </c>
      <c r="I1770" s="260"/>
      <c r="J1770" s="256"/>
      <c r="K1770" s="256"/>
      <c r="L1770" s="261"/>
      <c r="M1770" s="262"/>
      <c r="N1770" s="263"/>
      <c r="O1770" s="263"/>
      <c r="P1770" s="263"/>
      <c r="Q1770" s="263"/>
      <c r="R1770" s="263"/>
      <c r="S1770" s="263"/>
      <c r="T1770" s="264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65" t="s">
        <v>191</v>
      </c>
      <c r="AU1770" s="265" t="s">
        <v>82</v>
      </c>
      <c r="AV1770" s="15" t="s">
        <v>187</v>
      </c>
      <c r="AW1770" s="15" t="s">
        <v>33</v>
      </c>
      <c r="AX1770" s="15" t="s">
        <v>80</v>
      </c>
      <c r="AY1770" s="265" t="s">
        <v>180</v>
      </c>
    </row>
    <row r="1771" s="2" customFormat="1" ht="21.75" customHeight="1">
      <c r="A1771" s="40"/>
      <c r="B1771" s="41"/>
      <c r="C1771" s="215" t="s">
        <v>2120</v>
      </c>
      <c r="D1771" s="215" t="s">
        <v>182</v>
      </c>
      <c r="E1771" s="216" t="s">
        <v>2121</v>
      </c>
      <c r="F1771" s="217" t="s">
        <v>2122</v>
      </c>
      <c r="G1771" s="218" t="s">
        <v>185</v>
      </c>
      <c r="H1771" s="219">
        <v>12.484999999999999</v>
      </c>
      <c r="I1771" s="220"/>
      <c r="J1771" s="221">
        <f>ROUND(I1771*H1771,2)</f>
        <v>0</v>
      </c>
      <c r="K1771" s="217" t="s">
        <v>186</v>
      </c>
      <c r="L1771" s="46"/>
      <c r="M1771" s="222" t="s">
        <v>19</v>
      </c>
      <c r="N1771" s="223" t="s">
        <v>43</v>
      </c>
      <c r="O1771" s="86"/>
      <c r="P1771" s="224">
        <f>O1771*H1771</f>
        <v>0</v>
      </c>
      <c r="Q1771" s="224">
        <v>0.00792</v>
      </c>
      <c r="R1771" s="224">
        <f>Q1771*H1771</f>
        <v>0.098881199999999989</v>
      </c>
      <c r="S1771" s="224">
        <v>0</v>
      </c>
      <c r="T1771" s="225">
        <f>S1771*H1771</f>
        <v>0</v>
      </c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R1771" s="226" t="s">
        <v>187</v>
      </c>
      <c r="AT1771" s="226" t="s">
        <v>182</v>
      </c>
      <c r="AU1771" s="226" t="s">
        <v>82</v>
      </c>
      <c r="AY1771" s="19" t="s">
        <v>180</v>
      </c>
      <c r="BE1771" s="227">
        <f>IF(N1771="základní",J1771,0)</f>
        <v>0</v>
      </c>
      <c r="BF1771" s="227">
        <f>IF(N1771="snížená",J1771,0)</f>
        <v>0</v>
      </c>
      <c r="BG1771" s="227">
        <f>IF(N1771="zákl. přenesená",J1771,0)</f>
        <v>0</v>
      </c>
      <c r="BH1771" s="227">
        <f>IF(N1771="sníž. přenesená",J1771,0)</f>
        <v>0</v>
      </c>
      <c r="BI1771" s="227">
        <f>IF(N1771="nulová",J1771,0)</f>
        <v>0</v>
      </c>
      <c r="BJ1771" s="19" t="s">
        <v>80</v>
      </c>
      <c r="BK1771" s="227">
        <f>ROUND(I1771*H1771,2)</f>
        <v>0</v>
      </c>
      <c r="BL1771" s="19" t="s">
        <v>187</v>
      </c>
      <c r="BM1771" s="226" t="s">
        <v>2123</v>
      </c>
    </row>
    <row r="1772" s="2" customFormat="1">
      <c r="A1772" s="40"/>
      <c r="B1772" s="41"/>
      <c r="C1772" s="42"/>
      <c r="D1772" s="228" t="s">
        <v>189</v>
      </c>
      <c r="E1772" s="42"/>
      <c r="F1772" s="229" t="s">
        <v>2124</v>
      </c>
      <c r="G1772" s="42"/>
      <c r="H1772" s="42"/>
      <c r="I1772" s="230"/>
      <c r="J1772" s="42"/>
      <c r="K1772" s="42"/>
      <c r="L1772" s="46"/>
      <c r="M1772" s="231"/>
      <c r="N1772" s="232"/>
      <c r="O1772" s="86"/>
      <c r="P1772" s="86"/>
      <c r="Q1772" s="86"/>
      <c r="R1772" s="86"/>
      <c r="S1772" s="86"/>
      <c r="T1772" s="87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T1772" s="19" t="s">
        <v>189</v>
      </c>
      <c r="AU1772" s="19" t="s">
        <v>82</v>
      </c>
    </row>
    <row r="1773" s="14" customFormat="1">
      <c r="A1773" s="14"/>
      <c r="B1773" s="245"/>
      <c r="C1773" s="246"/>
      <c r="D1773" s="235" t="s">
        <v>191</v>
      </c>
      <c r="E1773" s="247" t="s">
        <v>19</v>
      </c>
      <c r="F1773" s="248" t="s">
        <v>2118</v>
      </c>
      <c r="G1773" s="246"/>
      <c r="H1773" s="247" t="s">
        <v>19</v>
      </c>
      <c r="I1773" s="249"/>
      <c r="J1773" s="246"/>
      <c r="K1773" s="246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191</v>
      </c>
      <c r="AU1773" s="254" t="s">
        <v>82</v>
      </c>
      <c r="AV1773" s="14" t="s">
        <v>80</v>
      </c>
      <c r="AW1773" s="14" t="s">
        <v>33</v>
      </c>
      <c r="AX1773" s="14" t="s">
        <v>72</v>
      </c>
      <c r="AY1773" s="254" t="s">
        <v>180</v>
      </c>
    </row>
    <row r="1774" s="13" customFormat="1">
      <c r="A1774" s="13"/>
      <c r="B1774" s="233"/>
      <c r="C1774" s="234"/>
      <c r="D1774" s="235" t="s">
        <v>191</v>
      </c>
      <c r="E1774" s="236" t="s">
        <v>19</v>
      </c>
      <c r="F1774" s="237" t="s">
        <v>2125</v>
      </c>
      <c r="G1774" s="234"/>
      <c r="H1774" s="238">
        <v>12.484999999999999</v>
      </c>
      <c r="I1774" s="239"/>
      <c r="J1774" s="234"/>
      <c r="K1774" s="234"/>
      <c r="L1774" s="240"/>
      <c r="M1774" s="241"/>
      <c r="N1774" s="242"/>
      <c r="O1774" s="242"/>
      <c r="P1774" s="242"/>
      <c r="Q1774" s="242"/>
      <c r="R1774" s="242"/>
      <c r="S1774" s="242"/>
      <c r="T1774" s="24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4" t="s">
        <v>191</v>
      </c>
      <c r="AU1774" s="244" t="s">
        <v>82</v>
      </c>
      <c r="AV1774" s="13" t="s">
        <v>82</v>
      </c>
      <c r="AW1774" s="13" t="s">
        <v>33</v>
      </c>
      <c r="AX1774" s="13" t="s">
        <v>80</v>
      </c>
      <c r="AY1774" s="244" t="s">
        <v>180</v>
      </c>
    </row>
    <row r="1775" s="2" customFormat="1" ht="21.75" customHeight="1">
      <c r="A1775" s="40"/>
      <c r="B1775" s="41"/>
      <c r="C1775" s="215" t="s">
        <v>2126</v>
      </c>
      <c r="D1775" s="215" t="s">
        <v>182</v>
      </c>
      <c r="E1775" s="216" t="s">
        <v>2127</v>
      </c>
      <c r="F1775" s="217" t="s">
        <v>2128</v>
      </c>
      <c r="G1775" s="218" t="s">
        <v>185</v>
      </c>
      <c r="H1775" s="219">
        <v>12.484999999999999</v>
      </c>
      <c r="I1775" s="220"/>
      <c r="J1775" s="221">
        <f>ROUND(I1775*H1775,2)</f>
        <v>0</v>
      </c>
      <c r="K1775" s="217" t="s">
        <v>186</v>
      </c>
      <c r="L1775" s="46"/>
      <c r="M1775" s="222" t="s">
        <v>19</v>
      </c>
      <c r="N1775" s="223" t="s">
        <v>43</v>
      </c>
      <c r="O1775" s="86"/>
      <c r="P1775" s="224">
        <f>O1775*H1775</f>
        <v>0</v>
      </c>
      <c r="Q1775" s="224">
        <v>0</v>
      </c>
      <c r="R1775" s="224">
        <f>Q1775*H1775</f>
        <v>0</v>
      </c>
      <c r="S1775" s="224">
        <v>0</v>
      </c>
      <c r="T1775" s="225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26" t="s">
        <v>187</v>
      </c>
      <c r="AT1775" s="226" t="s">
        <v>182</v>
      </c>
      <c r="AU1775" s="226" t="s">
        <v>82</v>
      </c>
      <c r="AY1775" s="19" t="s">
        <v>180</v>
      </c>
      <c r="BE1775" s="227">
        <f>IF(N1775="základní",J1775,0)</f>
        <v>0</v>
      </c>
      <c r="BF1775" s="227">
        <f>IF(N1775="snížená",J1775,0)</f>
        <v>0</v>
      </c>
      <c r="BG1775" s="227">
        <f>IF(N1775="zákl. přenesená",J1775,0)</f>
        <v>0</v>
      </c>
      <c r="BH1775" s="227">
        <f>IF(N1775="sníž. přenesená",J1775,0)</f>
        <v>0</v>
      </c>
      <c r="BI1775" s="227">
        <f>IF(N1775="nulová",J1775,0)</f>
        <v>0</v>
      </c>
      <c r="BJ1775" s="19" t="s">
        <v>80</v>
      </c>
      <c r="BK1775" s="227">
        <f>ROUND(I1775*H1775,2)</f>
        <v>0</v>
      </c>
      <c r="BL1775" s="19" t="s">
        <v>187</v>
      </c>
      <c r="BM1775" s="226" t="s">
        <v>2129</v>
      </c>
    </row>
    <row r="1776" s="2" customFormat="1">
      <c r="A1776" s="40"/>
      <c r="B1776" s="41"/>
      <c r="C1776" s="42"/>
      <c r="D1776" s="228" t="s">
        <v>189</v>
      </c>
      <c r="E1776" s="42"/>
      <c r="F1776" s="229" t="s">
        <v>2130</v>
      </c>
      <c r="G1776" s="42"/>
      <c r="H1776" s="42"/>
      <c r="I1776" s="230"/>
      <c r="J1776" s="42"/>
      <c r="K1776" s="42"/>
      <c r="L1776" s="46"/>
      <c r="M1776" s="231"/>
      <c r="N1776" s="232"/>
      <c r="O1776" s="86"/>
      <c r="P1776" s="86"/>
      <c r="Q1776" s="86"/>
      <c r="R1776" s="86"/>
      <c r="S1776" s="86"/>
      <c r="T1776" s="87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9" t="s">
        <v>189</v>
      </c>
      <c r="AU1776" s="19" t="s">
        <v>82</v>
      </c>
    </row>
    <row r="1777" s="2" customFormat="1" ht="21.75" customHeight="1">
      <c r="A1777" s="40"/>
      <c r="B1777" s="41"/>
      <c r="C1777" s="215" t="s">
        <v>2131</v>
      </c>
      <c r="D1777" s="215" t="s">
        <v>182</v>
      </c>
      <c r="E1777" s="216" t="s">
        <v>2132</v>
      </c>
      <c r="F1777" s="217" t="s">
        <v>2133</v>
      </c>
      <c r="G1777" s="218" t="s">
        <v>185</v>
      </c>
      <c r="H1777" s="219">
        <v>17.600000000000001</v>
      </c>
      <c r="I1777" s="220"/>
      <c r="J1777" s="221">
        <f>ROUND(I1777*H1777,2)</f>
        <v>0</v>
      </c>
      <c r="K1777" s="217" t="s">
        <v>186</v>
      </c>
      <c r="L1777" s="46"/>
      <c r="M1777" s="222" t="s">
        <v>19</v>
      </c>
      <c r="N1777" s="223" t="s">
        <v>43</v>
      </c>
      <c r="O1777" s="86"/>
      <c r="P1777" s="224">
        <f>O1777*H1777</f>
        <v>0</v>
      </c>
      <c r="Q1777" s="224">
        <v>0.0091599999999999997</v>
      </c>
      <c r="R1777" s="224">
        <f>Q1777*H1777</f>
        <v>0.161216</v>
      </c>
      <c r="S1777" s="224">
        <v>0</v>
      </c>
      <c r="T1777" s="225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26" t="s">
        <v>187</v>
      </c>
      <c r="AT1777" s="226" t="s">
        <v>182</v>
      </c>
      <c r="AU1777" s="226" t="s">
        <v>82</v>
      </c>
      <c r="AY1777" s="19" t="s">
        <v>180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19" t="s">
        <v>80</v>
      </c>
      <c r="BK1777" s="227">
        <f>ROUND(I1777*H1777,2)</f>
        <v>0</v>
      </c>
      <c r="BL1777" s="19" t="s">
        <v>187</v>
      </c>
      <c r="BM1777" s="226" t="s">
        <v>2134</v>
      </c>
    </row>
    <row r="1778" s="2" customFormat="1">
      <c r="A1778" s="40"/>
      <c r="B1778" s="41"/>
      <c r="C1778" s="42"/>
      <c r="D1778" s="228" t="s">
        <v>189</v>
      </c>
      <c r="E1778" s="42"/>
      <c r="F1778" s="229" t="s">
        <v>2135</v>
      </c>
      <c r="G1778" s="42"/>
      <c r="H1778" s="42"/>
      <c r="I1778" s="230"/>
      <c r="J1778" s="42"/>
      <c r="K1778" s="42"/>
      <c r="L1778" s="46"/>
      <c r="M1778" s="231"/>
      <c r="N1778" s="232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189</v>
      </c>
      <c r="AU1778" s="19" t="s">
        <v>82</v>
      </c>
    </row>
    <row r="1779" s="13" customFormat="1">
      <c r="A1779" s="13"/>
      <c r="B1779" s="233"/>
      <c r="C1779" s="234"/>
      <c r="D1779" s="235" t="s">
        <v>191</v>
      </c>
      <c r="E1779" s="236" t="s">
        <v>19</v>
      </c>
      <c r="F1779" s="237" t="s">
        <v>2136</v>
      </c>
      <c r="G1779" s="234"/>
      <c r="H1779" s="238">
        <v>17.600000000000001</v>
      </c>
      <c r="I1779" s="239"/>
      <c r="J1779" s="234"/>
      <c r="K1779" s="234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191</v>
      </c>
      <c r="AU1779" s="244" t="s">
        <v>82</v>
      </c>
      <c r="AV1779" s="13" t="s">
        <v>82</v>
      </c>
      <c r="AW1779" s="13" t="s">
        <v>33</v>
      </c>
      <c r="AX1779" s="13" t="s">
        <v>80</v>
      </c>
      <c r="AY1779" s="244" t="s">
        <v>180</v>
      </c>
    </row>
    <row r="1780" s="2" customFormat="1" ht="21.75" customHeight="1">
      <c r="A1780" s="40"/>
      <c r="B1780" s="41"/>
      <c r="C1780" s="215" t="s">
        <v>2137</v>
      </c>
      <c r="D1780" s="215" t="s">
        <v>182</v>
      </c>
      <c r="E1780" s="216" t="s">
        <v>2138</v>
      </c>
      <c r="F1780" s="217" t="s">
        <v>2139</v>
      </c>
      <c r="G1780" s="218" t="s">
        <v>185</v>
      </c>
      <c r="H1780" s="219">
        <v>17.600000000000001</v>
      </c>
      <c r="I1780" s="220"/>
      <c r="J1780" s="221">
        <f>ROUND(I1780*H1780,2)</f>
        <v>0</v>
      </c>
      <c r="K1780" s="217" t="s">
        <v>186</v>
      </c>
      <c r="L1780" s="46"/>
      <c r="M1780" s="222" t="s">
        <v>19</v>
      </c>
      <c r="N1780" s="223" t="s">
        <v>43</v>
      </c>
      <c r="O1780" s="86"/>
      <c r="P1780" s="224">
        <f>O1780*H1780</f>
        <v>0</v>
      </c>
      <c r="Q1780" s="224">
        <v>0</v>
      </c>
      <c r="R1780" s="224">
        <f>Q1780*H1780</f>
        <v>0</v>
      </c>
      <c r="S1780" s="224">
        <v>0</v>
      </c>
      <c r="T1780" s="225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26" t="s">
        <v>187</v>
      </c>
      <c r="AT1780" s="226" t="s">
        <v>182</v>
      </c>
      <c r="AU1780" s="226" t="s">
        <v>82</v>
      </c>
      <c r="AY1780" s="19" t="s">
        <v>180</v>
      </c>
      <c r="BE1780" s="227">
        <f>IF(N1780="základní",J1780,0)</f>
        <v>0</v>
      </c>
      <c r="BF1780" s="227">
        <f>IF(N1780="snížená",J1780,0)</f>
        <v>0</v>
      </c>
      <c r="BG1780" s="227">
        <f>IF(N1780="zákl. přenesená",J1780,0)</f>
        <v>0</v>
      </c>
      <c r="BH1780" s="227">
        <f>IF(N1780="sníž. přenesená",J1780,0)</f>
        <v>0</v>
      </c>
      <c r="BI1780" s="227">
        <f>IF(N1780="nulová",J1780,0)</f>
        <v>0</v>
      </c>
      <c r="BJ1780" s="19" t="s">
        <v>80</v>
      </c>
      <c r="BK1780" s="227">
        <f>ROUND(I1780*H1780,2)</f>
        <v>0</v>
      </c>
      <c r="BL1780" s="19" t="s">
        <v>187</v>
      </c>
      <c r="BM1780" s="226" t="s">
        <v>2140</v>
      </c>
    </row>
    <row r="1781" s="2" customFormat="1">
      <c r="A1781" s="40"/>
      <c r="B1781" s="41"/>
      <c r="C1781" s="42"/>
      <c r="D1781" s="228" t="s">
        <v>189</v>
      </c>
      <c r="E1781" s="42"/>
      <c r="F1781" s="229" t="s">
        <v>2141</v>
      </c>
      <c r="G1781" s="42"/>
      <c r="H1781" s="42"/>
      <c r="I1781" s="230"/>
      <c r="J1781" s="42"/>
      <c r="K1781" s="42"/>
      <c r="L1781" s="46"/>
      <c r="M1781" s="231"/>
      <c r="N1781" s="232"/>
      <c r="O1781" s="86"/>
      <c r="P1781" s="86"/>
      <c r="Q1781" s="86"/>
      <c r="R1781" s="86"/>
      <c r="S1781" s="86"/>
      <c r="T1781" s="87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9" t="s">
        <v>189</v>
      </c>
      <c r="AU1781" s="19" t="s">
        <v>82</v>
      </c>
    </row>
    <row r="1782" s="2" customFormat="1" ht="16.5" customHeight="1">
      <c r="A1782" s="40"/>
      <c r="B1782" s="41"/>
      <c r="C1782" s="215" t="s">
        <v>2142</v>
      </c>
      <c r="D1782" s="215" t="s">
        <v>182</v>
      </c>
      <c r="E1782" s="216" t="s">
        <v>2143</v>
      </c>
      <c r="F1782" s="217" t="s">
        <v>2144</v>
      </c>
      <c r="G1782" s="218" t="s">
        <v>2145</v>
      </c>
      <c r="H1782" s="219">
        <v>1</v>
      </c>
      <c r="I1782" s="220"/>
      <c r="J1782" s="221">
        <f>ROUND(I1782*H1782,2)</f>
        <v>0</v>
      </c>
      <c r="K1782" s="217" t="s">
        <v>19</v>
      </c>
      <c r="L1782" s="46"/>
      <c r="M1782" s="222" t="s">
        <v>19</v>
      </c>
      <c r="N1782" s="223" t="s">
        <v>43</v>
      </c>
      <c r="O1782" s="86"/>
      <c r="P1782" s="224">
        <f>O1782*H1782</f>
        <v>0</v>
      </c>
      <c r="Q1782" s="224">
        <v>0</v>
      </c>
      <c r="R1782" s="224">
        <f>Q1782*H1782</f>
        <v>0</v>
      </c>
      <c r="S1782" s="224">
        <v>0</v>
      </c>
      <c r="T1782" s="225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26" t="s">
        <v>187</v>
      </c>
      <c r="AT1782" s="226" t="s">
        <v>182</v>
      </c>
      <c r="AU1782" s="226" t="s">
        <v>82</v>
      </c>
      <c r="AY1782" s="19" t="s">
        <v>180</v>
      </c>
      <c r="BE1782" s="227">
        <f>IF(N1782="základní",J1782,0)</f>
        <v>0</v>
      </c>
      <c r="BF1782" s="227">
        <f>IF(N1782="snížená",J1782,0)</f>
        <v>0</v>
      </c>
      <c r="BG1782" s="227">
        <f>IF(N1782="zákl. přenesená",J1782,0)</f>
        <v>0</v>
      </c>
      <c r="BH1782" s="227">
        <f>IF(N1782="sníž. přenesená",J1782,0)</f>
        <v>0</v>
      </c>
      <c r="BI1782" s="227">
        <f>IF(N1782="nulová",J1782,0)</f>
        <v>0</v>
      </c>
      <c r="BJ1782" s="19" t="s">
        <v>80</v>
      </c>
      <c r="BK1782" s="227">
        <f>ROUND(I1782*H1782,2)</f>
        <v>0</v>
      </c>
      <c r="BL1782" s="19" t="s">
        <v>187</v>
      </c>
      <c r="BM1782" s="226" t="s">
        <v>2146</v>
      </c>
    </row>
    <row r="1783" s="12" customFormat="1" ht="22.8" customHeight="1">
      <c r="A1783" s="12"/>
      <c r="B1783" s="199"/>
      <c r="C1783" s="200"/>
      <c r="D1783" s="201" t="s">
        <v>71</v>
      </c>
      <c r="E1783" s="213" t="s">
        <v>206</v>
      </c>
      <c r="F1783" s="213" t="s">
        <v>2147</v>
      </c>
      <c r="G1783" s="200"/>
      <c r="H1783" s="200"/>
      <c r="I1783" s="203"/>
      <c r="J1783" s="214">
        <f>BK1783</f>
        <v>0</v>
      </c>
      <c r="K1783" s="200"/>
      <c r="L1783" s="205"/>
      <c r="M1783" s="206"/>
      <c r="N1783" s="207"/>
      <c r="O1783" s="207"/>
      <c r="P1783" s="208">
        <f>SUM(P1784:P1794)</f>
        <v>0</v>
      </c>
      <c r="Q1783" s="207"/>
      <c r="R1783" s="208">
        <f>SUM(R1784:R1794)</f>
        <v>2.7163067999999999</v>
      </c>
      <c r="S1783" s="207"/>
      <c r="T1783" s="209">
        <f>SUM(T1784:T1794)</f>
        <v>0</v>
      </c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R1783" s="210" t="s">
        <v>80</v>
      </c>
      <c r="AT1783" s="211" t="s">
        <v>71</v>
      </c>
      <c r="AU1783" s="211" t="s">
        <v>80</v>
      </c>
      <c r="AY1783" s="210" t="s">
        <v>180</v>
      </c>
      <c r="BK1783" s="212">
        <f>SUM(BK1784:BK1794)</f>
        <v>0</v>
      </c>
    </row>
    <row r="1784" s="2" customFormat="1" ht="21.75" customHeight="1">
      <c r="A1784" s="40"/>
      <c r="B1784" s="41"/>
      <c r="C1784" s="215" t="s">
        <v>2148</v>
      </c>
      <c r="D1784" s="215" t="s">
        <v>182</v>
      </c>
      <c r="E1784" s="216" t="s">
        <v>2149</v>
      </c>
      <c r="F1784" s="217" t="s">
        <v>2150</v>
      </c>
      <c r="G1784" s="218" t="s">
        <v>185</v>
      </c>
      <c r="H1784" s="219">
        <v>20.579999999999998</v>
      </c>
      <c r="I1784" s="220"/>
      <c r="J1784" s="221">
        <f>ROUND(I1784*H1784,2)</f>
        <v>0</v>
      </c>
      <c r="K1784" s="217" t="s">
        <v>186</v>
      </c>
      <c r="L1784" s="46"/>
      <c r="M1784" s="222" t="s">
        <v>19</v>
      </c>
      <c r="N1784" s="223" t="s">
        <v>43</v>
      </c>
      <c r="O1784" s="86"/>
      <c r="P1784" s="224">
        <f>O1784*H1784</f>
        <v>0</v>
      </c>
      <c r="Q1784" s="224">
        <v>0</v>
      </c>
      <c r="R1784" s="224">
        <f>Q1784*H1784</f>
        <v>0</v>
      </c>
      <c r="S1784" s="224">
        <v>0</v>
      </c>
      <c r="T1784" s="225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6" t="s">
        <v>187</v>
      </c>
      <c r="AT1784" s="226" t="s">
        <v>182</v>
      </c>
      <c r="AU1784" s="226" t="s">
        <v>82</v>
      </c>
      <c r="AY1784" s="19" t="s">
        <v>180</v>
      </c>
      <c r="BE1784" s="227">
        <f>IF(N1784="základní",J1784,0)</f>
        <v>0</v>
      </c>
      <c r="BF1784" s="227">
        <f>IF(N1784="snížená",J1784,0)</f>
        <v>0</v>
      </c>
      <c r="BG1784" s="227">
        <f>IF(N1784="zákl. přenesená",J1784,0)</f>
        <v>0</v>
      </c>
      <c r="BH1784" s="227">
        <f>IF(N1784="sníž. přenesená",J1784,0)</f>
        <v>0</v>
      </c>
      <c r="BI1784" s="227">
        <f>IF(N1784="nulová",J1784,0)</f>
        <v>0</v>
      </c>
      <c r="BJ1784" s="19" t="s">
        <v>80</v>
      </c>
      <c r="BK1784" s="227">
        <f>ROUND(I1784*H1784,2)</f>
        <v>0</v>
      </c>
      <c r="BL1784" s="19" t="s">
        <v>187</v>
      </c>
      <c r="BM1784" s="226" t="s">
        <v>2151</v>
      </c>
    </row>
    <row r="1785" s="2" customFormat="1">
      <c r="A1785" s="40"/>
      <c r="B1785" s="41"/>
      <c r="C1785" s="42"/>
      <c r="D1785" s="228" t="s">
        <v>189</v>
      </c>
      <c r="E1785" s="42"/>
      <c r="F1785" s="229" t="s">
        <v>2152</v>
      </c>
      <c r="G1785" s="42"/>
      <c r="H1785" s="42"/>
      <c r="I1785" s="230"/>
      <c r="J1785" s="42"/>
      <c r="K1785" s="42"/>
      <c r="L1785" s="46"/>
      <c r="M1785" s="231"/>
      <c r="N1785" s="232"/>
      <c r="O1785" s="86"/>
      <c r="P1785" s="86"/>
      <c r="Q1785" s="86"/>
      <c r="R1785" s="86"/>
      <c r="S1785" s="86"/>
      <c r="T1785" s="87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T1785" s="19" t="s">
        <v>189</v>
      </c>
      <c r="AU1785" s="19" t="s">
        <v>82</v>
      </c>
    </row>
    <row r="1786" s="14" customFormat="1">
      <c r="A1786" s="14"/>
      <c r="B1786" s="245"/>
      <c r="C1786" s="246"/>
      <c r="D1786" s="235" t="s">
        <v>191</v>
      </c>
      <c r="E1786" s="247" t="s">
        <v>19</v>
      </c>
      <c r="F1786" s="248" t="s">
        <v>2153</v>
      </c>
      <c r="G1786" s="246"/>
      <c r="H1786" s="247" t="s">
        <v>19</v>
      </c>
      <c r="I1786" s="249"/>
      <c r="J1786" s="246"/>
      <c r="K1786" s="246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191</v>
      </c>
      <c r="AU1786" s="254" t="s">
        <v>82</v>
      </c>
      <c r="AV1786" s="14" t="s">
        <v>80</v>
      </c>
      <c r="AW1786" s="14" t="s">
        <v>33</v>
      </c>
      <c r="AX1786" s="14" t="s">
        <v>72</v>
      </c>
      <c r="AY1786" s="254" t="s">
        <v>180</v>
      </c>
    </row>
    <row r="1787" s="13" customFormat="1">
      <c r="A1787" s="13"/>
      <c r="B1787" s="233"/>
      <c r="C1787" s="234"/>
      <c r="D1787" s="235" t="s">
        <v>191</v>
      </c>
      <c r="E1787" s="236" t="s">
        <v>19</v>
      </c>
      <c r="F1787" s="237" t="s">
        <v>2154</v>
      </c>
      <c r="G1787" s="234"/>
      <c r="H1787" s="238">
        <v>20.579999999999998</v>
      </c>
      <c r="I1787" s="239"/>
      <c r="J1787" s="234"/>
      <c r="K1787" s="234"/>
      <c r="L1787" s="240"/>
      <c r="M1787" s="241"/>
      <c r="N1787" s="242"/>
      <c r="O1787" s="242"/>
      <c r="P1787" s="242"/>
      <c r="Q1787" s="242"/>
      <c r="R1787" s="242"/>
      <c r="S1787" s="242"/>
      <c r="T1787" s="24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4" t="s">
        <v>191</v>
      </c>
      <c r="AU1787" s="244" t="s">
        <v>82</v>
      </c>
      <c r="AV1787" s="13" t="s">
        <v>82</v>
      </c>
      <c r="AW1787" s="13" t="s">
        <v>33</v>
      </c>
      <c r="AX1787" s="13" t="s">
        <v>80</v>
      </c>
      <c r="AY1787" s="244" t="s">
        <v>180</v>
      </c>
    </row>
    <row r="1788" s="2" customFormat="1" ht="37.8" customHeight="1">
      <c r="A1788" s="40"/>
      <c r="B1788" s="41"/>
      <c r="C1788" s="215" t="s">
        <v>2155</v>
      </c>
      <c r="D1788" s="215" t="s">
        <v>182</v>
      </c>
      <c r="E1788" s="216" t="s">
        <v>2156</v>
      </c>
      <c r="F1788" s="217" t="s">
        <v>2157</v>
      </c>
      <c r="G1788" s="218" t="s">
        <v>185</v>
      </c>
      <c r="H1788" s="219">
        <v>10.289999999999999</v>
      </c>
      <c r="I1788" s="220"/>
      <c r="J1788" s="221">
        <f>ROUND(I1788*H1788,2)</f>
        <v>0</v>
      </c>
      <c r="K1788" s="217" t="s">
        <v>186</v>
      </c>
      <c r="L1788" s="46"/>
      <c r="M1788" s="222" t="s">
        <v>19</v>
      </c>
      <c r="N1788" s="223" t="s">
        <v>43</v>
      </c>
      <c r="O1788" s="86"/>
      <c r="P1788" s="224">
        <f>O1788*H1788</f>
        <v>0</v>
      </c>
      <c r="Q1788" s="224">
        <v>0.090620000000000006</v>
      </c>
      <c r="R1788" s="224">
        <f>Q1788*H1788</f>
        <v>0.93247979999999997</v>
      </c>
      <c r="S1788" s="224">
        <v>0</v>
      </c>
      <c r="T1788" s="225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26" t="s">
        <v>187</v>
      </c>
      <c r="AT1788" s="226" t="s">
        <v>182</v>
      </c>
      <c r="AU1788" s="226" t="s">
        <v>82</v>
      </c>
      <c r="AY1788" s="19" t="s">
        <v>180</v>
      </c>
      <c r="BE1788" s="227">
        <f>IF(N1788="základní",J1788,0)</f>
        <v>0</v>
      </c>
      <c r="BF1788" s="227">
        <f>IF(N1788="snížená",J1788,0)</f>
        <v>0</v>
      </c>
      <c r="BG1788" s="227">
        <f>IF(N1788="zákl. přenesená",J1788,0)</f>
        <v>0</v>
      </c>
      <c r="BH1788" s="227">
        <f>IF(N1788="sníž. přenesená",J1788,0)</f>
        <v>0</v>
      </c>
      <c r="BI1788" s="227">
        <f>IF(N1788="nulová",J1788,0)</f>
        <v>0</v>
      </c>
      <c r="BJ1788" s="19" t="s">
        <v>80</v>
      </c>
      <c r="BK1788" s="227">
        <f>ROUND(I1788*H1788,2)</f>
        <v>0</v>
      </c>
      <c r="BL1788" s="19" t="s">
        <v>187</v>
      </c>
      <c r="BM1788" s="226" t="s">
        <v>2158</v>
      </c>
    </row>
    <row r="1789" s="2" customFormat="1">
      <c r="A1789" s="40"/>
      <c r="B1789" s="41"/>
      <c r="C1789" s="42"/>
      <c r="D1789" s="228" t="s">
        <v>189</v>
      </c>
      <c r="E1789" s="42"/>
      <c r="F1789" s="229" t="s">
        <v>2159</v>
      </c>
      <c r="G1789" s="42"/>
      <c r="H1789" s="42"/>
      <c r="I1789" s="230"/>
      <c r="J1789" s="42"/>
      <c r="K1789" s="42"/>
      <c r="L1789" s="46"/>
      <c r="M1789" s="231"/>
      <c r="N1789" s="232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189</v>
      </c>
      <c r="AU1789" s="19" t="s">
        <v>82</v>
      </c>
    </row>
    <row r="1790" s="14" customFormat="1">
      <c r="A1790" s="14"/>
      <c r="B1790" s="245"/>
      <c r="C1790" s="246"/>
      <c r="D1790" s="235" t="s">
        <v>191</v>
      </c>
      <c r="E1790" s="247" t="s">
        <v>19</v>
      </c>
      <c r="F1790" s="248" t="s">
        <v>2153</v>
      </c>
      <c r="G1790" s="246"/>
      <c r="H1790" s="247" t="s">
        <v>19</v>
      </c>
      <c r="I1790" s="249"/>
      <c r="J1790" s="246"/>
      <c r="K1790" s="246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191</v>
      </c>
      <c r="AU1790" s="254" t="s">
        <v>82</v>
      </c>
      <c r="AV1790" s="14" t="s">
        <v>80</v>
      </c>
      <c r="AW1790" s="14" t="s">
        <v>33</v>
      </c>
      <c r="AX1790" s="14" t="s">
        <v>72</v>
      </c>
      <c r="AY1790" s="254" t="s">
        <v>180</v>
      </c>
    </row>
    <row r="1791" s="13" customFormat="1">
      <c r="A1791" s="13"/>
      <c r="B1791" s="233"/>
      <c r="C1791" s="234"/>
      <c r="D1791" s="235" t="s">
        <v>191</v>
      </c>
      <c r="E1791" s="236" t="s">
        <v>19</v>
      </c>
      <c r="F1791" s="237" t="s">
        <v>2160</v>
      </c>
      <c r="G1791" s="234"/>
      <c r="H1791" s="238">
        <v>10.289999999999999</v>
      </c>
      <c r="I1791" s="239"/>
      <c r="J1791" s="234"/>
      <c r="K1791" s="234"/>
      <c r="L1791" s="240"/>
      <c r="M1791" s="241"/>
      <c r="N1791" s="242"/>
      <c r="O1791" s="242"/>
      <c r="P1791" s="242"/>
      <c r="Q1791" s="242"/>
      <c r="R1791" s="242"/>
      <c r="S1791" s="242"/>
      <c r="T1791" s="24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4" t="s">
        <v>191</v>
      </c>
      <c r="AU1791" s="244" t="s">
        <v>82</v>
      </c>
      <c r="AV1791" s="13" t="s">
        <v>82</v>
      </c>
      <c r="AW1791" s="13" t="s">
        <v>33</v>
      </c>
      <c r="AX1791" s="13" t="s">
        <v>80</v>
      </c>
      <c r="AY1791" s="244" t="s">
        <v>180</v>
      </c>
    </row>
    <row r="1792" s="2" customFormat="1" ht="16.5" customHeight="1">
      <c r="A1792" s="40"/>
      <c r="B1792" s="41"/>
      <c r="C1792" s="281" t="s">
        <v>2161</v>
      </c>
      <c r="D1792" s="281" t="s">
        <v>702</v>
      </c>
      <c r="E1792" s="282" t="s">
        <v>2162</v>
      </c>
      <c r="F1792" s="283" t="s">
        <v>2163</v>
      </c>
      <c r="G1792" s="284" t="s">
        <v>185</v>
      </c>
      <c r="H1792" s="285">
        <v>11.659000000000001</v>
      </c>
      <c r="I1792" s="286"/>
      <c r="J1792" s="287">
        <f>ROUND(I1792*H1792,2)</f>
        <v>0</v>
      </c>
      <c r="K1792" s="283" t="s">
        <v>186</v>
      </c>
      <c r="L1792" s="288"/>
      <c r="M1792" s="289" t="s">
        <v>19</v>
      </c>
      <c r="N1792" s="290" t="s">
        <v>43</v>
      </c>
      <c r="O1792" s="86"/>
      <c r="P1792" s="224">
        <f>O1792*H1792</f>
        <v>0</v>
      </c>
      <c r="Q1792" s="224">
        <v>0.153</v>
      </c>
      <c r="R1792" s="224">
        <f>Q1792*H1792</f>
        <v>1.7838270000000001</v>
      </c>
      <c r="S1792" s="224">
        <v>0</v>
      </c>
      <c r="T1792" s="225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26" t="s">
        <v>224</v>
      </c>
      <c r="AT1792" s="226" t="s">
        <v>702</v>
      </c>
      <c r="AU1792" s="226" t="s">
        <v>82</v>
      </c>
      <c r="AY1792" s="19" t="s">
        <v>180</v>
      </c>
      <c r="BE1792" s="227">
        <f>IF(N1792="základní",J1792,0)</f>
        <v>0</v>
      </c>
      <c r="BF1792" s="227">
        <f>IF(N1792="snížená",J1792,0)</f>
        <v>0</v>
      </c>
      <c r="BG1792" s="227">
        <f>IF(N1792="zákl. přenesená",J1792,0)</f>
        <v>0</v>
      </c>
      <c r="BH1792" s="227">
        <f>IF(N1792="sníž. přenesená",J1792,0)</f>
        <v>0</v>
      </c>
      <c r="BI1792" s="227">
        <f>IF(N1792="nulová",J1792,0)</f>
        <v>0</v>
      </c>
      <c r="BJ1792" s="19" t="s">
        <v>80</v>
      </c>
      <c r="BK1792" s="227">
        <f>ROUND(I1792*H1792,2)</f>
        <v>0</v>
      </c>
      <c r="BL1792" s="19" t="s">
        <v>187</v>
      </c>
      <c r="BM1792" s="226" t="s">
        <v>2164</v>
      </c>
    </row>
    <row r="1793" s="13" customFormat="1">
      <c r="A1793" s="13"/>
      <c r="B1793" s="233"/>
      <c r="C1793" s="234"/>
      <c r="D1793" s="235" t="s">
        <v>191</v>
      </c>
      <c r="E1793" s="236" t="s">
        <v>19</v>
      </c>
      <c r="F1793" s="237" t="s">
        <v>2165</v>
      </c>
      <c r="G1793" s="234"/>
      <c r="H1793" s="238">
        <v>11.319000000000001</v>
      </c>
      <c r="I1793" s="239"/>
      <c r="J1793" s="234"/>
      <c r="K1793" s="234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191</v>
      </c>
      <c r="AU1793" s="244" t="s">
        <v>82</v>
      </c>
      <c r="AV1793" s="13" t="s">
        <v>82</v>
      </c>
      <c r="AW1793" s="13" t="s">
        <v>33</v>
      </c>
      <c r="AX1793" s="13" t="s">
        <v>80</v>
      </c>
      <c r="AY1793" s="244" t="s">
        <v>180</v>
      </c>
    </row>
    <row r="1794" s="13" customFormat="1">
      <c r="A1794" s="13"/>
      <c r="B1794" s="233"/>
      <c r="C1794" s="234"/>
      <c r="D1794" s="235" t="s">
        <v>191</v>
      </c>
      <c r="E1794" s="234"/>
      <c r="F1794" s="237" t="s">
        <v>2166</v>
      </c>
      <c r="G1794" s="234"/>
      <c r="H1794" s="238">
        <v>11.659000000000001</v>
      </c>
      <c r="I1794" s="239"/>
      <c r="J1794" s="234"/>
      <c r="K1794" s="234"/>
      <c r="L1794" s="240"/>
      <c r="M1794" s="241"/>
      <c r="N1794" s="242"/>
      <c r="O1794" s="242"/>
      <c r="P1794" s="242"/>
      <c r="Q1794" s="242"/>
      <c r="R1794" s="242"/>
      <c r="S1794" s="242"/>
      <c r="T1794" s="24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4" t="s">
        <v>191</v>
      </c>
      <c r="AU1794" s="244" t="s">
        <v>82</v>
      </c>
      <c r="AV1794" s="13" t="s">
        <v>82</v>
      </c>
      <c r="AW1794" s="13" t="s">
        <v>4</v>
      </c>
      <c r="AX1794" s="13" t="s">
        <v>80</v>
      </c>
      <c r="AY1794" s="244" t="s">
        <v>180</v>
      </c>
    </row>
    <row r="1795" s="12" customFormat="1" ht="22.8" customHeight="1">
      <c r="A1795" s="12"/>
      <c r="B1795" s="199"/>
      <c r="C1795" s="200"/>
      <c r="D1795" s="201" t="s">
        <v>71</v>
      </c>
      <c r="E1795" s="213" t="s">
        <v>211</v>
      </c>
      <c r="F1795" s="213" t="s">
        <v>2167</v>
      </c>
      <c r="G1795" s="200"/>
      <c r="H1795" s="200"/>
      <c r="I1795" s="203"/>
      <c r="J1795" s="214">
        <f>BK1795</f>
        <v>0</v>
      </c>
      <c r="K1795" s="200"/>
      <c r="L1795" s="205"/>
      <c r="M1795" s="206"/>
      <c r="N1795" s="207"/>
      <c r="O1795" s="207"/>
      <c r="P1795" s="208">
        <f>SUM(P1796:P2460)</f>
        <v>0</v>
      </c>
      <c r="Q1795" s="207"/>
      <c r="R1795" s="208">
        <f>SUM(R1796:R2460)</f>
        <v>204.27523782999998</v>
      </c>
      <c r="S1795" s="207"/>
      <c r="T1795" s="209">
        <f>SUM(T1796:T2460)</f>
        <v>0</v>
      </c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R1795" s="210" t="s">
        <v>80</v>
      </c>
      <c r="AT1795" s="211" t="s">
        <v>71</v>
      </c>
      <c r="AU1795" s="211" t="s">
        <v>80</v>
      </c>
      <c r="AY1795" s="210" t="s">
        <v>180</v>
      </c>
      <c r="BK1795" s="212">
        <f>SUM(BK1796:BK2460)</f>
        <v>0</v>
      </c>
    </row>
    <row r="1796" s="2" customFormat="1" ht="24.15" customHeight="1">
      <c r="A1796" s="40"/>
      <c r="B1796" s="41"/>
      <c r="C1796" s="215" t="s">
        <v>2168</v>
      </c>
      <c r="D1796" s="215" t="s">
        <v>182</v>
      </c>
      <c r="E1796" s="216" t="s">
        <v>2169</v>
      </c>
      <c r="F1796" s="217" t="s">
        <v>2170</v>
      </c>
      <c r="G1796" s="218" t="s">
        <v>185</v>
      </c>
      <c r="H1796" s="219">
        <v>224.48599999999999</v>
      </c>
      <c r="I1796" s="220"/>
      <c r="J1796" s="221">
        <f>ROUND(I1796*H1796,2)</f>
        <v>0</v>
      </c>
      <c r="K1796" s="217" t="s">
        <v>186</v>
      </c>
      <c r="L1796" s="46"/>
      <c r="M1796" s="222" t="s">
        <v>19</v>
      </c>
      <c r="N1796" s="223" t="s">
        <v>43</v>
      </c>
      <c r="O1796" s="86"/>
      <c r="P1796" s="224">
        <f>O1796*H1796</f>
        <v>0</v>
      </c>
      <c r="Q1796" s="224">
        <v>0.0049399999999999999</v>
      </c>
      <c r="R1796" s="224">
        <f>Q1796*H1796</f>
        <v>1.10896084</v>
      </c>
      <c r="S1796" s="224">
        <v>0</v>
      </c>
      <c r="T1796" s="225">
        <f>S1796*H1796</f>
        <v>0</v>
      </c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R1796" s="226" t="s">
        <v>187</v>
      </c>
      <c r="AT1796" s="226" t="s">
        <v>182</v>
      </c>
      <c r="AU1796" s="226" t="s">
        <v>82</v>
      </c>
      <c r="AY1796" s="19" t="s">
        <v>180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19" t="s">
        <v>80</v>
      </c>
      <c r="BK1796" s="227">
        <f>ROUND(I1796*H1796,2)</f>
        <v>0</v>
      </c>
      <c r="BL1796" s="19" t="s">
        <v>187</v>
      </c>
      <c r="BM1796" s="226" t="s">
        <v>2171</v>
      </c>
    </row>
    <row r="1797" s="2" customFormat="1">
      <c r="A1797" s="40"/>
      <c r="B1797" s="41"/>
      <c r="C1797" s="42"/>
      <c r="D1797" s="228" t="s">
        <v>189</v>
      </c>
      <c r="E1797" s="42"/>
      <c r="F1797" s="229" t="s">
        <v>2172</v>
      </c>
      <c r="G1797" s="42"/>
      <c r="H1797" s="42"/>
      <c r="I1797" s="230"/>
      <c r="J1797" s="42"/>
      <c r="K1797" s="42"/>
      <c r="L1797" s="46"/>
      <c r="M1797" s="231"/>
      <c r="N1797" s="232"/>
      <c r="O1797" s="86"/>
      <c r="P1797" s="86"/>
      <c r="Q1797" s="86"/>
      <c r="R1797" s="86"/>
      <c r="S1797" s="86"/>
      <c r="T1797" s="87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T1797" s="19" t="s">
        <v>189</v>
      </c>
      <c r="AU1797" s="19" t="s">
        <v>82</v>
      </c>
    </row>
    <row r="1798" s="14" customFormat="1">
      <c r="A1798" s="14"/>
      <c r="B1798" s="245"/>
      <c r="C1798" s="246"/>
      <c r="D1798" s="235" t="s">
        <v>191</v>
      </c>
      <c r="E1798" s="247" t="s">
        <v>19</v>
      </c>
      <c r="F1798" s="248" t="s">
        <v>1675</v>
      </c>
      <c r="G1798" s="246"/>
      <c r="H1798" s="247" t="s">
        <v>19</v>
      </c>
      <c r="I1798" s="249"/>
      <c r="J1798" s="246"/>
      <c r="K1798" s="246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191</v>
      </c>
      <c r="AU1798" s="254" t="s">
        <v>82</v>
      </c>
      <c r="AV1798" s="14" t="s">
        <v>80</v>
      </c>
      <c r="AW1798" s="14" t="s">
        <v>33</v>
      </c>
      <c r="AX1798" s="14" t="s">
        <v>72</v>
      </c>
      <c r="AY1798" s="254" t="s">
        <v>180</v>
      </c>
    </row>
    <row r="1799" s="14" customFormat="1">
      <c r="A1799" s="14"/>
      <c r="B1799" s="245"/>
      <c r="C1799" s="246"/>
      <c r="D1799" s="235" t="s">
        <v>191</v>
      </c>
      <c r="E1799" s="247" t="s">
        <v>19</v>
      </c>
      <c r="F1799" s="248" t="s">
        <v>2173</v>
      </c>
      <c r="G1799" s="246"/>
      <c r="H1799" s="247" t="s">
        <v>19</v>
      </c>
      <c r="I1799" s="249"/>
      <c r="J1799" s="246"/>
      <c r="K1799" s="246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191</v>
      </c>
      <c r="AU1799" s="254" t="s">
        <v>82</v>
      </c>
      <c r="AV1799" s="14" t="s">
        <v>80</v>
      </c>
      <c r="AW1799" s="14" t="s">
        <v>33</v>
      </c>
      <c r="AX1799" s="14" t="s">
        <v>72</v>
      </c>
      <c r="AY1799" s="254" t="s">
        <v>180</v>
      </c>
    </row>
    <row r="1800" s="13" customFormat="1">
      <c r="A1800" s="13"/>
      <c r="B1800" s="233"/>
      <c r="C1800" s="234"/>
      <c r="D1800" s="235" t="s">
        <v>191</v>
      </c>
      <c r="E1800" s="236" t="s">
        <v>19</v>
      </c>
      <c r="F1800" s="237" t="s">
        <v>2174</v>
      </c>
      <c r="G1800" s="234"/>
      <c r="H1800" s="238">
        <v>15.84</v>
      </c>
      <c r="I1800" s="239"/>
      <c r="J1800" s="234"/>
      <c r="K1800" s="234"/>
      <c r="L1800" s="240"/>
      <c r="M1800" s="241"/>
      <c r="N1800" s="242"/>
      <c r="O1800" s="242"/>
      <c r="P1800" s="242"/>
      <c r="Q1800" s="242"/>
      <c r="R1800" s="242"/>
      <c r="S1800" s="242"/>
      <c r="T1800" s="24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4" t="s">
        <v>191</v>
      </c>
      <c r="AU1800" s="244" t="s">
        <v>82</v>
      </c>
      <c r="AV1800" s="13" t="s">
        <v>82</v>
      </c>
      <c r="AW1800" s="13" t="s">
        <v>33</v>
      </c>
      <c r="AX1800" s="13" t="s">
        <v>72</v>
      </c>
      <c r="AY1800" s="244" t="s">
        <v>180</v>
      </c>
    </row>
    <row r="1801" s="16" customFormat="1">
      <c r="A1801" s="16"/>
      <c r="B1801" s="266"/>
      <c r="C1801" s="267"/>
      <c r="D1801" s="235" t="s">
        <v>191</v>
      </c>
      <c r="E1801" s="268" t="s">
        <v>19</v>
      </c>
      <c r="F1801" s="269" t="s">
        <v>436</v>
      </c>
      <c r="G1801" s="267"/>
      <c r="H1801" s="270">
        <v>15.84</v>
      </c>
      <c r="I1801" s="271"/>
      <c r="J1801" s="267"/>
      <c r="K1801" s="267"/>
      <c r="L1801" s="272"/>
      <c r="M1801" s="273"/>
      <c r="N1801" s="274"/>
      <c r="O1801" s="274"/>
      <c r="P1801" s="274"/>
      <c r="Q1801" s="274"/>
      <c r="R1801" s="274"/>
      <c r="S1801" s="274"/>
      <c r="T1801" s="275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T1801" s="276" t="s">
        <v>191</v>
      </c>
      <c r="AU1801" s="276" t="s">
        <v>82</v>
      </c>
      <c r="AV1801" s="16" t="s">
        <v>100</v>
      </c>
      <c r="AW1801" s="16" t="s">
        <v>33</v>
      </c>
      <c r="AX1801" s="16" t="s">
        <v>72</v>
      </c>
      <c r="AY1801" s="276" t="s">
        <v>180</v>
      </c>
    </row>
    <row r="1802" s="14" customFormat="1">
      <c r="A1802" s="14"/>
      <c r="B1802" s="245"/>
      <c r="C1802" s="246"/>
      <c r="D1802" s="235" t="s">
        <v>191</v>
      </c>
      <c r="E1802" s="247" t="s">
        <v>19</v>
      </c>
      <c r="F1802" s="248" t="s">
        <v>2175</v>
      </c>
      <c r="G1802" s="246"/>
      <c r="H1802" s="247" t="s">
        <v>19</v>
      </c>
      <c r="I1802" s="249"/>
      <c r="J1802" s="246"/>
      <c r="K1802" s="246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4" t="s">
        <v>191</v>
      </c>
      <c r="AU1802" s="254" t="s">
        <v>82</v>
      </c>
      <c r="AV1802" s="14" t="s">
        <v>80</v>
      </c>
      <c r="AW1802" s="14" t="s">
        <v>33</v>
      </c>
      <c r="AX1802" s="14" t="s">
        <v>72</v>
      </c>
      <c r="AY1802" s="254" t="s">
        <v>180</v>
      </c>
    </row>
    <row r="1803" s="13" customFormat="1">
      <c r="A1803" s="13"/>
      <c r="B1803" s="233"/>
      <c r="C1803" s="234"/>
      <c r="D1803" s="235" t="s">
        <v>191</v>
      </c>
      <c r="E1803" s="236" t="s">
        <v>19</v>
      </c>
      <c r="F1803" s="237" t="s">
        <v>2176</v>
      </c>
      <c r="G1803" s="234"/>
      <c r="H1803" s="238">
        <v>188.44</v>
      </c>
      <c r="I1803" s="239"/>
      <c r="J1803" s="234"/>
      <c r="K1803" s="234"/>
      <c r="L1803" s="240"/>
      <c r="M1803" s="241"/>
      <c r="N1803" s="242"/>
      <c r="O1803" s="242"/>
      <c r="P1803" s="242"/>
      <c r="Q1803" s="242"/>
      <c r="R1803" s="242"/>
      <c r="S1803" s="242"/>
      <c r="T1803" s="24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4" t="s">
        <v>191</v>
      </c>
      <c r="AU1803" s="244" t="s">
        <v>82</v>
      </c>
      <c r="AV1803" s="13" t="s">
        <v>82</v>
      </c>
      <c r="AW1803" s="13" t="s">
        <v>33</v>
      </c>
      <c r="AX1803" s="13" t="s">
        <v>72</v>
      </c>
      <c r="AY1803" s="244" t="s">
        <v>180</v>
      </c>
    </row>
    <row r="1804" s="14" customFormat="1">
      <c r="A1804" s="14"/>
      <c r="B1804" s="245"/>
      <c r="C1804" s="246"/>
      <c r="D1804" s="235" t="s">
        <v>191</v>
      </c>
      <c r="E1804" s="247" t="s">
        <v>19</v>
      </c>
      <c r="F1804" s="248" t="s">
        <v>1890</v>
      </c>
      <c r="G1804" s="246"/>
      <c r="H1804" s="247" t="s">
        <v>19</v>
      </c>
      <c r="I1804" s="249"/>
      <c r="J1804" s="246"/>
      <c r="K1804" s="246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191</v>
      </c>
      <c r="AU1804" s="254" t="s">
        <v>82</v>
      </c>
      <c r="AV1804" s="14" t="s">
        <v>80</v>
      </c>
      <c r="AW1804" s="14" t="s">
        <v>33</v>
      </c>
      <c r="AX1804" s="14" t="s">
        <v>72</v>
      </c>
      <c r="AY1804" s="254" t="s">
        <v>180</v>
      </c>
    </row>
    <row r="1805" s="13" customFormat="1">
      <c r="A1805" s="13"/>
      <c r="B1805" s="233"/>
      <c r="C1805" s="234"/>
      <c r="D1805" s="235" t="s">
        <v>191</v>
      </c>
      <c r="E1805" s="236" t="s">
        <v>19</v>
      </c>
      <c r="F1805" s="237" t="s">
        <v>2177</v>
      </c>
      <c r="G1805" s="234"/>
      <c r="H1805" s="238">
        <v>-4.1139999999999999</v>
      </c>
      <c r="I1805" s="239"/>
      <c r="J1805" s="234"/>
      <c r="K1805" s="234"/>
      <c r="L1805" s="240"/>
      <c r="M1805" s="241"/>
      <c r="N1805" s="242"/>
      <c r="O1805" s="242"/>
      <c r="P1805" s="242"/>
      <c r="Q1805" s="242"/>
      <c r="R1805" s="242"/>
      <c r="S1805" s="242"/>
      <c r="T1805" s="24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4" t="s">
        <v>191</v>
      </c>
      <c r="AU1805" s="244" t="s">
        <v>82</v>
      </c>
      <c r="AV1805" s="13" t="s">
        <v>82</v>
      </c>
      <c r="AW1805" s="13" t="s">
        <v>33</v>
      </c>
      <c r="AX1805" s="13" t="s">
        <v>72</v>
      </c>
      <c r="AY1805" s="244" t="s">
        <v>180</v>
      </c>
    </row>
    <row r="1806" s="14" customFormat="1">
      <c r="A1806" s="14"/>
      <c r="B1806" s="245"/>
      <c r="C1806" s="246"/>
      <c r="D1806" s="235" t="s">
        <v>191</v>
      </c>
      <c r="E1806" s="247" t="s">
        <v>19</v>
      </c>
      <c r="F1806" s="248" t="s">
        <v>1290</v>
      </c>
      <c r="G1806" s="246"/>
      <c r="H1806" s="247" t="s">
        <v>19</v>
      </c>
      <c r="I1806" s="249"/>
      <c r="J1806" s="246"/>
      <c r="K1806" s="246"/>
      <c r="L1806" s="250"/>
      <c r="M1806" s="251"/>
      <c r="N1806" s="252"/>
      <c r="O1806" s="252"/>
      <c r="P1806" s="252"/>
      <c r="Q1806" s="252"/>
      <c r="R1806" s="252"/>
      <c r="S1806" s="252"/>
      <c r="T1806" s="253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4" t="s">
        <v>191</v>
      </c>
      <c r="AU1806" s="254" t="s">
        <v>82</v>
      </c>
      <c r="AV1806" s="14" t="s">
        <v>80</v>
      </c>
      <c r="AW1806" s="14" t="s">
        <v>33</v>
      </c>
      <c r="AX1806" s="14" t="s">
        <v>72</v>
      </c>
      <c r="AY1806" s="254" t="s">
        <v>180</v>
      </c>
    </row>
    <row r="1807" s="14" customFormat="1">
      <c r="A1807" s="14"/>
      <c r="B1807" s="245"/>
      <c r="C1807" s="246"/>
      <c r="D1807" s="235" t="s">
        <v>191</v>
      </c>
      <c r="E1807" s="247" t="s">
        <v>19</v>
      </c>
      <c r="F1807" s="248" t="s">
        <v>2178</v>
      </c>
      <c r="G1807" s="246"/>
      <c r="H1807" s="247" t="s">
        <v>19</v>
      </c>
      <c r="I1807" s="249"/>
      <c r="J1807" s="246"/>
      <c r="K1807" s="246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191</v>
      </c>
      <c r="AU1807" s="254" t="s">
        <v>82</v>
      </c>
      <c r="AV1807" s="14" t="s">
        <v>80</v>
      </c>
      <c r="AW1807" s="14" t="s">
        <v>33</v>
      </c>
      <c r="AX1807" s="14" t="s">
        <v>72</v>
      </c>
      <c r="AY1807" s="254" t="s">
        <v>180</v>
      </c>
    </row>
    <row r="1808" s="13" customFormat="1">
      <c r="A1808" s="13"/>
      <c r="B1808" s="233"/>
      <c r="C1808" s="234"/>
      <c r="D1808" s="235" t="s">
        <v>191</v>
      </c>
      <c r="E1808" s="236" t="s">
        <v>19</v>
      </c>
      <c r="F1808" s="237" t="s">
        <v>2179</v>
      </c>
      <c r="G1808" s="234"/>
      <c r="H1808" s="238">
        <v>23.399999999999999</v>
      </c>
      <c r="I1808" s="239"/>
      <c r="J1808" s="234"/>
      <c r="K1808" s="234"/>
      <c r="L1808" s="240"/>
      <c r="M1808" s="241"/>
      <c r="N1808" s="242"/>
      <c r="O1808" s="242"/>
      <c r="P1808" s="242"/>
      <c r="Q1808" s="242"/>
      <c r="R1808" s="242"/>
      <c r="S1808" s="242"/>
      <c r="T1808" s="24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4" t="s">
        <v>191</v>
      </c>
      <c r="AU1808" s="244" t="s">
        <v>82</v>
      </c>
      <c r="AV1808" s="13" t="s">
        <v>82</v>
      </c>
      <c r="AW1808" s="13" t="s">
        <v>33</v>
      </c>
      <c r="AX1808" s="13" t="s">
        <v>72</v>
      </c>
      <c r="AY1808" s="244" t="s">
        <v>180</v>
      </c>
    </row>
    <row r="1809" s="14" customFormat="1">
      <c r="A1809" s="14"/>
      <c r="B1809" s="245"/>
      <c r="C1809" s="246"/>
      <c r="D1809" s="235" t="s">
        <v>191</v>
      </c>
      <c r="E1809" s="247" t="s">
        <v>19</v>
      </c>
      <c r="F1809" s="248" t="s">
        <v>2180</v>
      </c>
      <c r="G1809" s="246"/>
      <c r="H1809" s="247" t="s">
        <v>19</v>
      </c>
      <c r="I1809" s="249"/>
      <c r="J1809" s="246"/>
      <c r="K1809" s="246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4" t="s">
        <v>191</v>
      </c>
      <c r="AU1809" s="254" t="s">
        <v>82</v>
      </c>
      <c r="AV1809" s="14" t="s">
        <v>80</v>
      </c>
      <c r="AW1809" s="14" t="s">
        <v>33</v>
      </c>
      <c r="AX1809" s="14" t="s">
        <v>72</v>
      </c>
      <c r="AY1809" s="254" t="s">
        <v>180</v>
      </c>
    </row>
    <row r="1810" s="13" customFormat="1">
      <c r="A1810" s="13"/>
      <c r="B1810" s="233"/>
      <c r="C1810" s="234"/>
      <c r="D1810" s="235" t="s">
        <v>191</v>
      </c>
      <c r="E1810" s="236" t="s">
        <v>19</v>
      </c>
      <c r="F1810" s="237" t="s">
        <v>2181</v>
      </c>
      <c r="G1810" s="234"/>
      <c r="H1810" s="238">
        <v>0.92000000000000004</v>
      </c>
      <c r="I1810" s="239"/>
      <c r="J1810" s="234"/>
      <c r="K1810" s="234"/>
      <c r="L1810" s="240"/>
      <c r="M1810" s="241"/>
      <c r="N1810" s="242"/>
      <c r="O1810" s="242"/>
      <c r="P1810" s="242"/>
      <c r="Q1810" s="242"/>
      <c r="R1810" s="242"/>
      <c r="S1810" s="242"/>
      <c r="T1810" s="24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4" t="s">
        <v>191</v>
      </c>
      <c r="AU1810" s="244" t="s">
        <v>82</v>
      </c>
      <c r="AV1810" s="13" t="s">
        <v>82</v>
      </c>
      <c r="AW1810" s="13" t="s">
        <v>33</v>
      </c>
      <c r="AX1810" s="13" t="s">
        <v>72</v>
      </c>
      <c r="AY1810" s="244" t="s">
        <v>180</v>
      </c>
    </row>
    <row r="1811" s="16" customFormat="1">
      <c r="A1811" s="16"/>
      <c r="B1811" s="266"/>
      <c r="C1811" s="267"/>
      <c r="D1811" s="235" t="s">
        <v>191</v>
      </c>
      <c r="E1811" s="268" t="s">
        <v>19</v>
      </c>
      <c r="F1811" s="269" t="s">
        <v>436</v>
      </c>
      <c r="G1811" s="267"/>
      <c r="H1811" s="270">
        <v>208.64599999999999</v>
      </c>
      <c r="I1811" s="271"/>
      <c r="J1811" s="267"/>
      <c r="K1811" s="267"/>
      <c r="L1811" s="272"/>
      <c r="M1811" s="273"/>
      <c r="N1811" s="274"/>
      <c r="O1811" s="274"/>
      <c r="P1811" s="274"/>
      <c r="Q1811" s="274"/>
      <c r="R1811" s="274"/>
      <c r="S1811" s="274"/>
      <c r="T1811" s="275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T1811" s="276" t="s">
        <v>191</v>
      </c>
      <c r="AU1811" s="276" t="s">
        <v>82</v>
      </c>
      <c r="AV1811" s="16" t="s">
        <v>100</v>
      </c>
      <c r="AW1811" s="16" t="s">
        <v>33</v>
      </c>
      <c r="AX1811" s="16" t="s">
        <v>72</v>
      </c>
      <c r="AY1811" s="276" t="s">
        <v>180</v>
      </c>
    </row>
    <row r="1812" s="15" customFormat="1">
      <c r="A1812" s="15"/>
      <c r="B1812" s="255"/>
      <c r="C1812" s="256"/>
      <c r="D1812" s="235" t="s">
        <v>191</v>
      </c>
      <c r="E1812" s="257" t="s">
        <v>19</v>
      </c>
      <c r="F1812" s="258" t="s">
        <v>327</v>
      </c>
      <c r="G1812" s="256"/>
      <c r="H1812" s="259">
        <v>224.48599999999999</v>
      </c>
      <c r="I1812" s="260"/>
      <c r="J1812" s="256"/>
      <c r="K1812" s="256"/>
      <c r="L1812" s="261"/>
      <c r="M1812" s="262"/>
      <c r="N1812" s="263"/>
      <c r="O1812" s="263"/>
      <c r="P1812" s="263"/>
      <c r="Q1812" s="263"/>
      <c r="R1812" s="263"/>
      <c r="S1812" s="263"/>
      <c r="T1812" s="264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5" t="s">
        <v>191</v>
      </c>
      <c r="AU1812" s="265" t="s">
        <v>82</v>
      </c>
      <c r="AV1812" s="15" t="s">
        <v>187</v>
      </c>
      <c r="AW1812" s="15" t="s">
        <v>33</v>
      </c>
      <c r="AX1812" s="15" t="s">
        <v>80</v>
      </c>
      <c r="AY1812" s="265" t="s">
        <v>180</v>
      </c>
    </row>
    <row r="1813" s="2" customFormat="1" ht="24.15" customHeight="1">
      <c r="A1813" s="40"/>
      <c r="B1813" s="41"/>
      <c r="C1813" s="215" t="s">
        <v>2182</v>
      </c>
      <c r="D1813" s="215" t="s">
        <v>182</v>
      </c>
      <c r="E1813" s="216" t="s">
        <v>2183</v>
      </c>
      <c r="F1813" s="217" t="s">
        <v>2184</v>
      </c>
      <c r="G1813" s="218" t="s">
        <v>185</v>
      </c>
      <c r="H1813" s="219">
        <v>17.16</v>
      </c>
      <c r="I1813" s="220"/>
      <c r="J1813" s="221">
        <f>ROUND(I1813*H1813,2)</f>
        <v>0</v>
      </c>
      <c r="K1813" s="217" t="s">
        <v>186</v>
      </c>
      <c r="L1813" s="46"/>
      <c r="M1813" s="222" t="s">
        <v>19</v>
      </c>
      <c r="N1813" s="223" t="s">
        <v>43</v>
      </c>
      <c r="O1813" s="86"/>
      <c r="P1813" s="224">
        <f>O1813*H1813</f>
        <v>0</v>
      </c>
      <c r="Q1813" s="224">
        <v>0.0049399999999999999</v>
      </c>
      <c r="R1813" s="224">
        <f>Q1813*H1813</f>
        <v>0.084770399999999996</v>
      </c>
      <c r="S1813" s="224">
        <v>0</v>
      </c>
      <c r="T1813" s="225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26" t="s">
        <v>187</v>
      </c>
      <c r="AT1813" s="226" t="s">
        <v>182</v>
      </c>
      <c r="AU1813" s="226" t="s">
        <v>82</v>
      </c>
      <c r="AY1813" s="19" t="s">
        <v>180</v>
      </c>
      <c r="BE1813" s="227">
        <f>IF(N1813="základní",J1813,0)</f>
        <v>0</v>
      </c>
      <c r="BF1813" s="227">
        <f>IF(N1813="snížená",J1813,0)</f>
        <v>0</v>
      </c>
      <c r="BG1813" s="227">
        <f>IF(N1813="zákl. přenesená",J1813,0)</f>
        <v>0</v>
      </c>
      <c r="BH1813" s="227">
        <f>IF(N1813="sníž. přenesená",J1813,0)</f>
        <v>0</v>
      </c>
      <c r="BI1813" s="227">
        <f>IF(N1813="nulová",J1813,0)</f>
        <v>0</v>
      </c>
      <c r="BJ1813" s="19" t="s">
        <v>80</v>
      </c>
      <c r="BK1813" s="227">
        <f>ROUND(I1813*H1813,2)</f>
        <v>0</v>
      </c>
      <c r="BL1813" s="19" t="s">
        <v>187</v>
      </c>
      <c r="BM1813" s="226" t="s">
        <v>2185</v>
      </c>
    </row>
    <row r="1814" s="2" customFormat="1">
      <c r="A1814" s="40"/>
      <c r="B1814" s="41"/>
      <c r="C1814" s="42"/>
      <c r="D1814" s="228" t="s">
        <v>189</v>
      </c>
      <c r="E1814" s="42"/>
      <c r="F1814" s="229" t="s">
        <v>2186</v>
      </c>
      <c r="G1814" s="42"/>
      <c r="H1814" s="42"/>
      <c r="I1814" s="230"/>
      <c r="J1814" s="42"/>
      <c r="K1814" s="42"/>
      <c r="L1814" s="46"/>
      <c r="M1814" s="231"/>
      <c r="N1814" s="232"/>
      <c r="O1814" s="86"/>
      <c r="P1814" s="86"/>
      <c r="Q1814" s="86"/>
      <c r="R1814" s="86"/>
      <c r="S1814" s="86"/>
      <c r="T1814" s="87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9" t="s">
        <v>189</v>
      </c>
      <c r="AU1814" s="19" t="s">
        <v>82</v>
      </c>
    </row>
    <row r="1815" s="14" customFormat="1">
      <c r="A1815" s="14"/>
      <c r="B1815" s="245"/>
      <c r="C1815" s="246"/>
      <c r="D1815" s="235" t="s">
        <v>191</v>
      </c>
      <c r="E1815" s="247" t="s">
        <v>19</v>
      </c>
      <c r="F1815" s="248" t="s">
        <v>2187</v>
      </c>
      <c r="G1815" s="246"/>
      <c r="H1815" s="247" t="s">
        <v>19</v>
      </c>
      <c r="I1815" s="249"/>
      <c r="J1815" s="246"/>
      <c r="K1815" s="246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191</v>
      </c>
      <c r="AU1815" s="254" t="s">
        <v>82</v>
      </c>
      <c r="AV1815" s="14" t="s">
        <v>80</v>
      </c>
      <c r="AW1815" s="14" t="s">
        <v>33</v>
      </c>
      <c r="AX1815" s="14" t="s">
        <v>72</v>
      </c>
      <c r="AY1815" s="254" t="s">
        <v>180</v>
      </c>
    </row>
    <row r="1816" s="13" customFormat="1">
      <c r="A1816" s="13"/>
      <c r="B1816" s="233"/>
      <c r="C1816" s="234"/>
      <c r="D1816" s="235" t="s">
        <v>191</v>
      </c>
      <c r="E1816" s="236" t="s">
        <v>19</v>
      </c>
      <c r="F1816" s="237" t="s">
        <v>2188</v>
      </c>
      <c r="G1816" s="234"/>
      <c r="H1816" s="238">
        <v>4.4000000000000004</v>
      </c>
      <c r="I1816" s="239"/>
      <c r="J1816" s="234"/>
      <c r="K1816" s="234"/>
      <c r="L1816" s="240"/>
      <c r="M1816" s="241"/>
      <c r="N1816" s="242"/>
      <c r="O1816" s="242"/>
      <c r="P1816" s="242"/>
      <c r="Q1816" s="242"/>
      <c r="R1816" s="242"/>
      <c r="S1816" s="242"/>
      <c r="T1816" s="24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4" t="s">
        <v>191</v>
      </c>
      <c r="AU1816" s="244" t="s">
        <v>82</v>
      </c>
      <c r="AV1816" s="13" t="s">
        <v>82</v>
      </c>
      <c r="AW1816" s="13" t="s">
        <v>33</v>
      </c>
      <c r="AX1816" s="13" t="s">
        <v>72</v>
      </c>
      <c r="AY1816" s="244" t="s">
        <v>180</v>
      </c>
    </row>
    <row r="1817" s="16" customFormat="1">
      <c r="A1817" s="16"/>
      <c r="B1817" s="266"/>
      <c r="C1817" s="267"/>
      <c r="D1817" s="235" t="s">
        <v>191</v>
      </c>
      <c r="E1817" s="268" t="s">
        <v>19</v>
      </c>
      <c r="F1817" s="269" t="s">
        <v>436</v>
      </c>
      <c r="G1817" s="267"/>
      <c r="H1817" s="270">
        <v>4.4000000000000004</v>
      </c>
      <c r="I1817" s="271"/>
      <c r="J1817" s="267"/>
      <c r="K1817" s="267"/>
      <c r="L1817" s="272"/>
      <c r="M1817" s="273"/>
      <c r="N1817" s="274"/>
      <c r="O1817" s="274"/>
      <c r="P1817" s="274"/>
      <c r="Q1817" s="274"/>
      <c r="R1817" s="274"/>
      <c r="S1817" s="274"/>
      <c r="T1817" s="275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T1817" s="276" t="s">
        <v>191</v>
      </c>
      <c r="AU1817" s="276" t="s">
        <v>82</v>
      </c>
      <c r="AV1817" s="16" t="s">
        <v>100</v>
      </c>
      <c r="AW1817" s="16" t="s">
        <v>33</v>
      </c>
      <c r="AX1817" s="16" t="s">
        <v>72</v>
      </c>
      <c r="AY1817" s="276" t="s">
        <v>180</v>
      </c>
    </row>
    <row r="1818" s="14" customFormat="1">
      <c r="A1818" s="14"/>
      <c r="B1818" s="245"/>
      <c r="C1818" s="246"/>
      <c r="D1818" s="235" t="s">
        <v>191</v>
      </c>
      <c r="E1818" s="247" t="s">
        <v>19</v>
      </c>
      <c r="F1818" s="248" t="s">
        <v>2189</v>
      </c>
      <c r="G1818" s="246"/>
      <c r="H1818" s="247" t="s">
        <v>19</v>
      </c>
      <c r="I1818" s="249"/>
      <c r="J1818" s="246"/>
      <c r="K1818" s="246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4" t="s">
        <v>191</v>
      </c>
      <c r="AU1818" s="254" t="s">
        <v>82</v>
      </c>
      <c r="AV1818" s="14" t="s">
        <v>80</v>
      </c>
      <c r="AW1818" s="14" t="s">
        <v>33</v>
      </c>
      <c r="AX1818" s="14" t="s">
        <v>72</v>
      </c>
      <c r="AY1818" s="254" t="s">
        <v>180</v>
      </c>
    </row>
    <row r="1819" s="13" customFormat="1">
      <c r="A1819" s="13"/>
      <c r="B1819" s="233"/>
      <c r="C1819" s="234"/>
      <c r="D1819" s="235" t="s">
        <v>191</v>
      </c>
      <c r="E1819" s="236" t="s">
        <v>19</v>
      </c>
      <c r="F1819" s="237" t="s">
        <v>2190</v>
      </c>
      <c r="G1819" s="234"/>
      <c r="H1819" s="238">
        <v>6.3799999999999999</v>
      </c>
      <c r="I1819" s="239"/>
      <c r="J1819" s="234"/>
      <c r="K1819" s="234"/>
      <c r="L1819" s="240"/>
      <c r="M1819" s="241"/>
      <c r="N1819" s="242"/>
      <c r="O1819" s="242"/>
      <c r="P1819" s="242"/>
      <c r="Q1819" s="242"/>
      <c r="R1819" s="242"/>
      <c r="S1819" s="242"/>
      <c r="T1819" s="24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4" t="s">
        <v>191</v>
      </c>
      <c r="AU1819" s="244" t="s">
        <v>82</v>
      </c>
      <c r="AV1819" s="13" t="s">
        <v>82</v>
      </c>
      <c r="AW1819" s="13" t="s">
        <v>33</v>
      </c>
      <c r="AX1819" s="13" t="s">
        <v>72</v>
      </c>
      <c r="AY1819" s="244" t="s">
        <v>180</v>
      </c>
    </row>
    <row r="1820" s="14" customFormat="1">
      <c r="A1820" s="14"/>
      <c r="B1820" s="245"/>
      <c r="C1820" s="246"/>
      <c r="D1820" s="235" t="s">
        <v>191</v>
      </c>
      <c r="E1820" s="247" t="s">
        <v>19</v>
      </c>
      <c r="F1820" s="248" t="s">
        <v>1290</v>
      </c>
      <c r="G1820" s="246"/>
      <c r="H1820" s="247" t="s">
        <v>19</v>
      </c>
      <c r="I1820" s="249"/>
      <c r="J1820" s="246"/>
      <c r="K1820" s="246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191</v>
      </c>
      <c r="AU1820" s="254" t="s">
        <v>82</v>
      </c>
      <c r="AV1820" s="14" t="s">
        <v>80</v>
      </c>
      <c r="AW1820" s="14" t="s">
        <v>33</v>
      </c>
      <c r="AX1820" s="14" t="s">
        <v>72</v>
      </c>
      <c r="AY1820" s="254" t="s">
        <v>180</v>
      </c>
    </row>
    <row r="1821" s="13" customFormat="1">
      <c r="A1821" s="13"/>
      <c r="B1821" s="233"/>
      <c r="C1821" s="234"/>
      <c r="D1821" s="235" t="s">
        <v>191</v>
      </c>
      <c r="E1821" s="236" t="s">
        <v>19</v>
      </c>
      <c r="F1821" s="237" t="s">
        <v>2190</v>
      </c>
      <c r="G1821" s="234"/>
      <c r="H1821" s="238">
        <v>6.3799999999999999</v>
      </c>
      <c r="I1821" s="239"/>
      <c r="J1821" s="234"/>
      <c r="K1821" s="234"/>
      <c r="L1821" s="240"/>
      <c r="M1821" s="241"/>
      <c r="N1821" s="242"/>
      <c r="O1821" s="242"/>
      <c r="P1821" s="242"/>
      <c r="Q1821" s="242"/>
      <c r="R1821" s="242"/>
      <c r="S1821" s="242"/>
      <c r="T1821" s="24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4" t="s">
        <v>191</v>
      </c>
      <c r="AU1821" s="244" t="s">
        <v>82</v>
      </c>
      <c r="AV1821" s="13" t="s">
        <v>82</v>
      </c>
      <c r="AW1821" s="13" t="s">
        <v>33</v>
      </c>
      <c r="AX1821" s="13" t="s">
        <v>72</v>
      </c>
      <c r="AY1821" s="244" t="s">
        <v>180</v>
      </c>
    </row>
    <row r="1822" s="16" customFormat="1">
      <c r="A1822" s="16"/>
      <c r="B1822" s="266"/>
      <c r="C1822" s="267"/>
      <c r="D1822" s="235" t="s">
        <v>191</v>
      </c>
      <c r="E1822" s="268" t="s">
        <v>19</v>
      </c>
      <c r="F1822" s="269" t="s">
        <v>436</v>
      </c>
      <c r="G1822" s="267"/>
      <c r="H1822" s="270">
        <v>12.76</v>
      </c>
      <c r="I1822" s="271"/>
      <c r="J1822" s="267"/>
      <c r="K1822" s="267"/>
      <c r="L1822" s="272"/>
      <c r="M1822" s="273"/>
      <c r="N1822" s="274"/>
      <c r="O1822" s="274"/>
      <c r="P1822" s="274"/>
      <c r="Q1822" s="274"/>
      <c r="R1822" s="274"/>
      <c r="S1822" s="274"/>
      <c r="T1822" s="275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T1822" s="276" t="s">
        <v>191</v>
      </c>
      <c r="AU1822" s="276" t="s">
        <v>82</v>
      </c>
      <c r="AV1822" s="16" t="s">
        <v>100</v>
      </c>
      <c r="AW1822" s="16" t="s">
        <v>33</v>
      </c>
      <c r="AX1822" s="16" t="s">
        <v>72</v>
      </c>
      <c r="AY1822" s="276" t="s">
        <v>180</v>
      </c>
    </row>
    <row r="1823" s="15" customFormat="1">
      <c r="A1823" s="15"/>
      <c r="B1823" s="255"/>
      <c r="C1823" s="256"/>
      <c r="D1823" s="235" t="s">
        <v>191</v>
      </c>
      <c r="E1823" s="257" t="s">
        <v>19</v>
      </c>
      <c r="F1823" s="258" t="s">
        <v>327</v>
      </c>
      <c r="G1823" s="256"/>
      <c r="H1823" s="259">
        <v>17.16</v>
      </c>
      <c r="I1823" s="260"/>
      <c r="J1823" s="256"/>
      <c r="K1823" s="256"/>
      <c r="L1823" s="261"/>
      <c r="M1823" s="262"/>
      <c r="N1823" s="263"/>
      <c r="O1823" s="263"/>
      <c r="P1823" s="263"/>
      <c r="Q1823" s="263"/>
      <c r="R1823" s="263"/>
      <c r="S1823" s="263"/>
      <c r="T1823" s="264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65" t="s">
        <v>191</v>
      </c>
      <c r="AU1823" s="265" t="s">
        <v>82</v>
      </c>
      <c r="AV1823" s="15" t="s">
        <v>187</v>
      </c>
      <c r="AW1823" s="15" t="s">
        <v>33</v>
      </c>
      <c r="AX1823" s="15" t="s">
        <v>80</v>
      </c>
      <c r="AY1823" s="265" t="s">
        <v>180</v>
      </c>
    </row>
    <row r="1824" s="2" customFormat="1" ht="24.15" customHeight="1">
      <c r="A1824" s="40"/>
      <c r="B1824" s="41"/>
      <c r="C1824" s="215" t="s">
        <v>2191</v>
      </c>
      <c r="D1824" s="215" t="s">
        <v>182</v>
      </c>
      <c r="E1824" s="216" t="s">
        <v>2192</v>
      </c>
      <c r="F1824" s="217" t="s">
        <v>2193</v>
      </c>
      <c r="G1824" s="218" t="s">
        <v>185</v>
      </c>
      <c r="H1824" s="219">
        <v>17.16</v>
      </c>
      <c r="I1824" s="220"/>
      <c r="J1824" s="221">
        <f>ROUND(I1824*H1824,2)</f>
        <v>0</v>
      </c>
      <c r="K1824" s="217" t="s">
        <v>186</v>
      </c>
      <c r="L1824" s="46"/>
      <c r="M1824" s="222" t="s">
        <v>19</v>
      </c>
      <c r="N1824" s="223" t="s">
        <v>43</v>
      </c>
      <c r="O1824" s="86"/>
      <c r="P1824" s="224">
        <f>O1824*H1824</f>
        <v>0</v>
      </c>
      <c r="Q1824" s="224">
        <v>0.013650000000000001</v>
      </c>
      <c r="R1824" s="224">
        <f>Q1824*H1824</f>
        <v>0.23423400000000003</v>
      </c>
      <c r="S1824" s="224">
        <v>0</v>
      </c>
      <c r="T1824" s="225">
        <f>S1824*H1824</f>
        <v>0</v>
      </c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R1824" s="226" t="s">
        <v>187</v>
      </c>
      <c r="AT1824" s="226" t="s">
        <v>182</v>
      </c>
      <c r="AU1824" s="226" t="s">
        <v>82</v>
      </c>
      <c r="AY1824" s="19" t="s">
        <v>180</v>
      </c>
      <c r="BE1824" s="227">
        <f>IF(N1824="základní",J1824,0)</f>
        <v>0</v>
      </c>
      <c r="BF1824" s="227">
        <f>IF(N1824="snížená",J1824,0)</f>
        <v>0</v>
      </c>
      <c r="BG1824" s="227">
        <f>IF(N1824="zákl. přenesená",J1824,0)</f>
        <v>0</v>
      </c>
      <c r="BH1824" s="227">
        <f>IF(N1824="sníž. přenesená",J1824,0)</f>
        <v>0</v>
      </c>
      <c r="BI1824" s="227">
        <f>IF(N1824="nulová",J1824,0)</f>
        <v>0</v>
      </c>
      <c r="BJ1824" s="19" t="s">
        <v>80</v>
      </c>
      <c r="BK1824" s="227">
        <f>ROUND(I1824*H1824,2)</f>
        <v>0</v>
      </c>
      <c r="BL1824" s="19" t="s">
        <v>187</v>
      </c>
      <c r="BM1824" s="226" t="s">
        <v>2194</v>
      </c>
    </row>
    <row r="1825" s="2" customFormat="1">
      <c r="A1825" s="40"/>
      <c r="B1825" s="41"/>
      <c r="C1825" s="42"/>
      <c r="D1825" s="228" t="s">
        <v>189</v>
      </c>
      <c r="E1825" s="42"/>
      <c r="F1825" s="229" t="s">
        <v>2195</v>
      </c>
      <c r="G1825" s="42"/>
      <c r="H1825" s="42"/>
      <c r="I1825" s="230"/>
      <c r="J1825" s="42"/>
      <c r="K1825" s="42"/>
      <c r="L1825" s="46"/>
      <c r="M1825" s="231"/>
      <c r="N1825" s="232"/>
      <c r="O1825" s="86"/>
      <c r="P1825" s="86"/>
      <c r="Q1825" s="86"/>
      <c r="R1825" s="86"/>
      <c r="S1825" s="86"/>
      <c r="T1825" s="87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T1825" s="19" t="s">
        <v>189</v>
      </c>
      <c r="AU1825" s="19" t="s">
        <v>82</v>
      </c>
    </row>
    <row r="1826" s="14" customFormat="1">
      <c r="A1826" s="14"/>
      <c r="B1826" s="245"/>
      <c r="C1826" s="246"/>
      <c r="D1826" s="235" t="s">
        <v>191</v>
      </c>
      <c r="E1826" s="247" t="s">
        <v>19</v>
      </c>
      <c r="F1826" s="248" t="s">
        <v>2196</v>
      </c>
      <c r="G1826" s="246"/>
      <c r="H1826" s="247" t="s">
        <v>19</v>
      </c>
      <c r="I1826" s="249"/>
      <c r="J1826" s="246"/>
      <c r="K1826" s="246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4" t="s">
        <v>191</v>
      </c>
      <c r="AU1826" s="254" t="s">
        <v>82</v>
      </c>
      <c r="AV1826" s="14" t="s">
        <v>80</v>
      </c>
      <c r="AW1826" s="14" t="s">
        <v>33</v>
      </c>
      <c r="AX1826" s="14" t="s">
        <v>72</v>
      </c>
      <c r="AY1826" s="254" t="s">
        <v>180</v>
      </c>
    </row>
    <row r="1827" s="13" customFormat="1">
      <c r="A1827" s="13"/>
      <c r="B1827" s="233"/>
      <c r="C1827" s="234"/>
      <c r="D1827" s="235" t="s">
        <v>191</v>
      </c>
      <c r="E1827" s="236" t="s">
        <v>19</v>
      </c>
      <c r="F1827" s="237" t="s">
        <v>2197</v>
      </c>
      <c r="G1827" s="234"/>
      <c r="H1827" s="238">
        <v>17.16</v>
      </c>
      <c r="I1827" s="239"/>
      <c r="J1827" s="234"/>
      <c r="K1827" s="234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191</v>
      </c>
      <c r="AU1827" s="244" t="s">
        <v>82</v>
      </c>
      <c r="AV1827" s="13" t="s">
        <v>82</v>
      </c>
      <c r="AW1827" s="13" t="s">
        <v>33</v>
      </c>
      <c r="AX1827" s="13" t="s">
        <v>80</v>
      </c>
      <c r="AY1827" s="244" t="s">
        <v>180</v>
      </c>
    </row>
    <row r="1828" s="2" customFormat="1" ht="24.15" customHeight="1">
      <c r="A1828" s="40"/>
      <c r="B1828" s="41"/>
      <c r="C1828" s="215" t="s">
        <v>2198</v>
      </c>
      <c r="D1828" s="215" t="s">
        <v>182</v>
      </c>
      <c r="E1828" s="216" t="s">
        <v>2199</v>
      </c>
      <c r="F1828" s="217" t="s">
        <v>2200</v>
      </c>
      <c r="G1828" s="218" t="s">
        <v>185</v>
      </c>
      <c r="H1828" s="219">
        <v>225</v>
      </c>
      <c r="I1828" s="220"/>
      <c r="J1828" s="221">
        <f>ROUND(I1828*H1828,2)</f>
        <v>0</v>
      </c>
      <c r="K1828" s="217" t="s">
        <v>186</v>
      </c>
      <c r="L1828" s="46"/>
      <c r="M1828" s="222" t="s">
        <v>19</v>
      </c>
      <c r="N1828" s="223" t="s">
        <v>43</v>
      </c>
      <c r="O1828" s="86"/>
      <c r="P1828" s="224">
        <f>O1828*H1828</f>
        <v>0</v>
      </c>
      <c r="Q1828" s="224">
        <v>0.016279999999999999</v>
      </c>
      <c r="R1828" s="224">
        <f>Q1828*H1828</f>
        <v>3.6629999999999998</v>
      </c>
      <c r="S1828" s="224">
        <v>0</v>
      </c>
      <c r="T1828" s="225">
        <f>S1828*H1828</f>
        <v>0</v>
      </c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R1828" s="226" t="s">
        <v>187</v>
      </c>
      <c r="AT1828" s="226" t="s">
        <v>182</v>
      </c>
      <c r="AU1828" s="226" t="s">
        <v>82</v>
      </c>
      <c r="AY1828" s="19" t="s">
        <v>180</v>
      </c>
      <c r="BE1828" s="227">
        <f>IF(N1828="základní",J1828,0)</f>
        <v>0</v>
      </c>
      <c r="BF1828" s="227">
        <f>IF(N1828="snížená",J1828,0)</f>
        <v>0</v>
      </c>
      <c r="BG1828" s="227">
        <f>IF(N1828="zákl. přenesená",J1828,0)</f>
        <v>0</v>
      </c>
      <c r="BH1828" s="227">
        <f>IF(N1828="sníž. přenesená",J1828,0)</f>
        <v>0</v>
      </c>
      <c r="BI1828" s="227">
        <f>IF(N1828="nulová",J1828,0)</f>
        <v>0</v>
      </c>
      <c r="BJ1828" s="19" t="s">
        <v>80</v>
      </c>
      <c r="BK1828" s="227">
        <f>ROUND(I1828*H1828,2)</f>
        <v>0</v>
      </c>
      <c r="BL1828" s="19" t="s">
        <v>187</v>
      </c>
      <c r="BM1828" s="226" t="s">
        <v>2201</v>
      </c>
    </row>
    <row r="1829" s="2" customFormat="1">
      <c r="A1829" s="40"/>
      <c r="B1829" s="41"/>
      <c r="C1829" s="42"/>
      <c r="D1829" s="228" t="s">
        <v>189</v>
      </c>
      <c r="E1829" s="42"/>
      <c r="F1829" s="229" t="s">
        <v>2202</v>
      </c>
      <c r="G1829" s="42"/>
      <c r="H1829" s="42"/>
      <c r="I1829" s="230"/>
      <c r="J1829" s="42"/>
      <c r="K1829" s="42"/>
      <c r="L1829" s="46"/>
      <c r="M1829" s="231"/>
      <c r="N1829" s="232"/>
      <c r="O1829" s="86"/>
      <c r="P1829" s="86"/>
      <c r="Q1829" s="86"/>
      <c r="R1829" s="86"/>
      <c r="S1829" s="86"/>
      <c r="T1829" s="87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T1829" s="19" t="s">
        <v>189</v>
      </c>
      <c r="AU1829" s="19" t="s">
        <v>82</v>
      </c>
    </row>
    <row r="1830" s="14" customFormat="1">
      <c r="A1830" s="14"/>
      <c r="B1830" s="245"/>
      <c r="C1830" s="246"/>
      <c r="D1830" s="235" t="s">
        <v>191</v>
      </c>
      <c r="E1830" s="247" t="s">
        <v>19</v>
      </c>
      <c r="F1830" s="248" t="s">
        <v>2196</v>
      </c>
      <c r="G1830" s="246"/>
      <c r="H1830" s="247" t="s">
        <v>19</v>
      </c>
      <c r="I1830" s="249"/>
      <c r="J1830" s="246"/>
      <c r="K1830" s="246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191</v>
      </c>
      <c r="AU1830" s="254" t="s">
        <v>82</v>
      </c>
      <c r="AV1830" s="14" t="s">
        <v>80</v>
      </c>
      <c r="AW1830" s="14" t="s">
        <v>33</v>
      </c>
      <c r="AX1830" s="14" t="s">
        <v>72</v>
      </c>
      <c r="AY1830" s="254" t="s">
        <v>180</v>
      </c>
    </row>
    <row r="1831" s="13" customFormat="1">
      <c r="A1831" s="13"/>
      <c r="B1831" s="233"/>
      <c r="C1831" s="234"/>
      <c r="D1831" s="235" t="s">
        <v>191</v>
      </c>
      <c r="E1831" s="236" t="s">
        <v>19</v>
      </c>
      <c r="F1831" s="237" t="s">
        <v>2203</v>
      </c>
      <c r="G1831" s="234"/>
      <c r="H1831" s="238">
        <v>225</v>
      </c>
      <c r="I1831" s="239"/>
      <c r="J1831" s="234"/>
      <c r="K1831" s="234"/>
      <c r="L1831" s="240"/>
      <c r="M1831" s="241"/>
      <c r="N1831" s="242"/>
      <c r="O1831" s="242"/>
      <c r="P1831" s="242"/>
      <c r="Q1831" s="242"/>
      <c r="R1831" s="242"/>
      <c r="S1831" s="242"/>
      <c r="T1831" s="24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4" t="s">
        <v>191</v>
      </c>
      <c r="AU1831" s="244" t="s">
        <v>82</v>
      </c>
      <c r="AV1831" s="13" t="s">
        <v>82</v>
      </c>
      <c r="AW1831" s="13" t="s">
        <v>33</v>
      </c>
      <c r="AX1831" s="13" t="s">
        <v>80</v>
      </c>
      <c r="AY1831" s="244" t="s">
        <v>180</v>
      </c>
    </row>
    <row r="1832" s="2" customFormat="1" ht="24.15" customHeight="1">
      <c r="A1832" s="40"/>
      <c r="B1832" s="41"/>
      <c r="C1832" s="215" t="s">
        <v>2204</v>
      </c>
      <c r="D1832" s="215" t="s">
        <v>182</v>
      </c>
      <c r="E1832" s="216" t="s">
        <v>2205</v>
      </c>
      <c r="F1832" s="217" t="s">
        <v>2206</v>
      </c>
      <c r="G1832" s="218" t="s">
        <v>185</v>
      </c>
      <c r="H1832" s="219">
        <v>2871.4430000000002</v>
      </c>
      <c r="I1832" s="220"/>
      <c r="J1832" s="221">
        <f>ROUND(I1832*H1832,2)</f>
        <v>0</v>
      </c>
      <c r="K1832" s="217" t="s">
        <v>186</v>
      </c>
      <c r="L1832" s="46"/>
      <c r="M1832" s="222" t="s">
        <v>19</v>
      </c>
      <c r="N1832" s="223" t="s">
        <v>43</v>
      </c>
      <c r="O1832" s="86"/>
      <c r="P1832" s="224">
        <f>O1832*H1832</f>
        <v>0</v>
      </c>
      <c r="Q1832" s="224">
        <v>0.0049399999999999999</v>
      </c>
      <c r="R1832" s="224">
        <f>Q1832*H1832</f>
        <v>14.18492842</v>
      </c>
      <c r="S1832" s="224">
        <v>0</v>
      </c>
      <c r="T1832" s="225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26" t="s">
        <v>187</v>
      </c>
      <c r="AT1832" s="226" t="s">
        <v>182</v>
      </c>
      <c r="AU1832" s="226" t="s">
        <v>82</v>
      </c>
      <c r="AY1832" s="19" t="s">
        <v>180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19" t="s">
        <v>80</v>
      </c>
      <c r="BK1832" s="227">
        <f>ROUND(I1832*H1832,2)</f>
        <v>0</v>
      </c>
      <c r="BL1832" s="19" t="s">
        <v>187</v>
      </c>
      <c r="BM1832" s="226" t="s">
        <v>2207</v>
      </c>
    </row>
    <row r="1833" s="2" customFormat="1">
      <c r="A1833" s="40"/>
      <c r="B1833" s="41"/>
      <c r="C1833" s="42"/>
      <c r="D1833" s="228" t="s">
        <v>189</v>
      </c>
      <c r="E1833" s="42"/>
      <c r="F1833" s="229" t="s">
        <v>2208</v>
      </c>
      <c r="G1833" s="42"/>
      <c r="H1833" s="42"/>
      <c r="I1833" s="230"/>
      <c r="J1833" s="42"/>
      <c r="K1833" s="42"/>
      <c r="L1833" s="46"/>
      <c r="M1833" s="231"/>
      <c r="N1833" s="232"/>
      <c r="O1833" s="86"/>
      <c r="P1833" s="86"/>
      <c r="Q1833" s="86"/>
      <c r="R1833" s="86"/>
      <c r="S1833" s="86"/>
      <c r="T1833" s="87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T1833" s="19" t="s">
        <v>189</v>
      </c>
      <c r="AU1833" s="19" t="s">
        <v>82</v>
      </c>
    </row>
    <row r="1834" s="14" customFormat="1">
      <c r="A1834" s="14"/>
      <c r="B1834" s="245"/>
      <c r="C1834" s="246"/>
      <c r="D1834" s="235" t="s">
        <v>191</v>
      </c>
      <c r="E1834" s="247" t="s">
        <v>19</v>
      </c>
      <c r="F1834" s="248" t="s">
        <v>2209</v>
      </c>
      <c r="G1834" s="246"/>
      <c r="H1834" s="247" t="s">
        <v>19</v>
      </c>
      <c r="I1834" s="249"/>
      <c r="J1834" s="246"/>
      <c r="K1834" s="246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4" t="s">
        <v>191</v>
      </c>
      <c r="AU1834" s="254" t="s">
        <v>82</v>
      </c>
      <c r="AV1834" s="14" t="s">
        <v>80</v>
      </c>
      <c r="AW1834" s="14" t="s">
        <v>33</v>
      </c>
      <c r="AX1834" s="14" t="s">
        <v>72</v>
      </c>
      <c r="AY1834" s="254" t="s">
        <v>180</v>
      </c>
    </row>
    <row r="1835" s="14" customFormat="1">
      <c r="A1835" s="14"/>
      <c r="B1835" s="245"/>
      <c r="C1835" s="246"/>
      <c r="D1835" s="235" t="s">
        <v>191</v>
      </c>
      <c r="E1835" s="247" t="s">
        <v>19</v>
      </c>
      <c r="F1835" s="248" t="s">
        <v>1620</v>
      </c>
      <c r="G1835" s="246"/>
      <c r="H1835" s="247" t="s">
        <v>19</v>
      </c>
      <c r="I1835" s="249"/>
      <c r="J1835" s="246"/>
      <c r="K1835" s="246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191</v>
      </c>
      <c r="AU1835" s="254" t="s">
        <v>82</v>
      </c>
      <c r="AV1835" s="14" t="s">
        <v>80</v>
      </c>
      <c r="AW1835" s="14" t="s">
        <v>33</v>
      </c>
      <c r="AX1835" s="14" t="s">
        <v>72</v>
      </c>
      <c r="AY1835" s="254" t="s">
        <v>180</v>
      </c>
    </row>
    <row r="1836" s="13" customFormat="1">
      <c r="A1836" s="13"/>
      <c r="B1836" s="233"/>
      <c r="C1836" s="234"/>
      <c r="D1836" s="235" t="s">
        <v>191</v>
      </c>
      <c r="E1836" s="236" t="s">
        <v>19</v>
      </c>
      <c r="F1836" s="237" t="s">
        <v>2210</v>
      </c>
      <c r="G1836" s="234"/>
      <c r="H1836" s="238">
        <v>22.978000000000002</v>
      </c>
      <c r="I1836" s="239"/>
      <c r="J1836" s="234"/>
      <c r="K1836" s="234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191</v>
      </c>
      <c r="AU1836" s="244" t="s">
        <v>82</v>
      </c>
      <c r="AV1836" s="13" t="s">
        <v>82</v>
      </c>
      <c r="AW1836" s="13" t="s">
        <v>33</v>
      </c>
      <c r="AX1836" s="13" t="s">
        <v>72</v>
      </c>
      <c r="AY1836" s="244" t="s">
        <v>180</v>
      </c>
    </row>
    <row r="1837" s="13" customFormat="1">
      <c r="A1837" s="13"/>
      <c r="B1837" s="233"/>
      <c r="C1837" s="234"/>
      <c r="D1837" s="235" t="s">
        <v>191</v>
      </c>
      <c r="E1837" s="236" t="s">
        <v>19</v>
      </c>
      <c r="F1837" s="237" t="s">
        <v>2211</v>
      </c>
      <c r="G1837" s="234"/>
      <c r="H1837" s="238">
        <v>24.960000000000001</v>
      </c>
      <c r="I1837" s="239"/>
      <c r="J1837" s="234"/>
      <c r="K1837" s="234"/>
      <c r="L1837" s="240"/>
      <c r="M1837" s="241"/>
      <c r="N1837" s="242"/>
      <c r="O1837" s="242"/>
      <c r="P1837" s="242"/>
      <c r="Q1837" s="242"/>
      <c r="R1837" s="242"/>
      <c r="S1837" s="242"/>
      <c r="T1837" s="24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4" t="s">
        <v>191</v>
      </c>
      <c r="AU1837" s="244" t="s">
        <v>82</v>
      </c>
      <c r="AV1837" s="13" t="s">
        <v>82</v>
      </c>
      <c r="AW1837" s="13" t="s">
        <v>33</v>
      </c>
      <c r="AX1837" s="13" t="s">
        <v>72</v>
      </c>
      <c r="AY1837" s="244" t="s">
        <v>180</v>
      </c>
    </row>
    <row r="1838" s="13" customFormat="1">
      <c r="A1838" s="13"/>
      <c r="B1838" s="233"/>
      <c r="C1838" s="234"/>
      <c r="D1838" s="235" t="s">
        <v>191</v>
      </c>
      <c r="E1838" s="236" t="s">
        <v>19</v>
      </c>
      <c r="F1838" s="237" t="s">
        <v>2212</v>
      </c>
      <c r="G1838" s="234"/>
      <c r="H1838" s="238">
        <v>23.530000000000001</v>
      </c>
      <c r="I1838" s="239"/>
      <c r="J1838" s="234"/>
      <c r="K1838" s="234"/>
      <c r="L1838" s="240"/>
      <c r="M1838" s="241"/>
      <c r="N1838" s="242"/>
      <c r="O1838" s="242"/>
      <c r="P1838" s="242"/>
      <c r="Q1838" s="242"/>
      <c r="R1838" s="242"/>
      <c r="S1838" s="242"/>
      <c r="T1838" s="24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4" t="s">
        <v>191</v>
      </c>
      <c r="AU1838" s="244" t="s">
        <v>82</v>
      </c>
      <c r="AV1838" s="13" t="s">
        <v>82</v>
      </c>
      <c r="AW1838" s="13" t="s">
        <v>33</v>
      </c>
      <c r="AX1838" s="13" t="s">
        <v>72</v>
      </c>
      <c r="AY1838" s="244" t="s">
        <v>180</v>
      </c>
    </row>
    <row r="1839" s="13" customFormat="1">
      <c r="A1839" s="13"/>
      <c r="B1839" s="233"/>
      <c r="C1839" s="234"/>
      <c r="D1839" s="235" t="s">
        <v>191</v>
      </c>
      <c r="E1839" s="236" t="s">
        <v>19</v>
      </c>
      <c r="F1839" s="237" t="s">
        <v>2213</v>
      </c>
      <c r="G1839" s="234"/>
      <c r="H1839" s="238">
        <v>32.143000000000001</v>
      </c>
      <c r="I1839" s="239"/>
      <c r="J1839" s="234"/>
      <c r="K1839" s="234"/>
      <c r="L1839" s="240"/>
      <c r="M1839" s="241"/>
      <c r="N1839" s="242"/>
      <c r="O1839" s="242"/>
      <c r="P1839" s="242"/>
      <c r="Q1839" s="242"/>
      <c r="R1839" s="242"/>
      <c r="S1839" s="242"/>
      <c r="T1839" s="24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4" t="s">
        <v>191</v>
      </c>
      <c r="AU1839" s="244" t="s">
        <v>82</v>
      </c>
      <c r="AV1839" s="13" t="s">
        <v>82</v>
      </c>
      <c r="AW1839" s="13" t="s">
        <v>33</v>
      </c>
      <c r="AX1839" s="13" t="s">
        <v>72</v>
      </c>
      <c r="AY1839" s="244" t="s">
        <v>180</v>
      </c>
    </row>
    <row r="1840" s="13" customFormat="1">
      <c r="A1840" s="13"/>
      <c r="B1840" s="233"/>
      <c r="C1840" s="234"/>
      <c r="D1840" s="235" t="s">
        <v>191</v>
      </c>
      <c r="E1840" s="236" t="s">
        <v>19</v>
      </c>
      <c r="F1840" s="237" t="s">
        <v>2214</v>
      </c>
      <c r="G1840" s="234"/>
      <c r="H1840" s="238">
        <v>16.283000000000001</v>
      </c>
      <c r="I1840" s="239"/>
      <c r="J1840" s="234"/>
      <c r="K1840" s="234"/>
      <c r="L1840" s="240"/>
      <c r="M1840" s="241"/>
      <c r="N1840" s="242"/>
      <c r="O1840" s="242"/>
      <c r="P1840" s="242"/>
      <c r="Q1840" s="242"/>
      <c r="R1840" s="242"/>
      <c r="S1840" s="242"/>
      <c r="T1840" s="24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4" t="s">
        <v>191</v>
      </c>
      <c r="AU1840" s="244" t="s">
        <v>82</v>
      </c>
      <c r="AV1840" s="13" t="s">
        <v>82</v>
      </c>
      <c r="AW1840" s="13" t="s">
        <v>33</v>
      </c>
      <c r="AX1840" s="13" t="s">
        <v>72</v>
      </c>
      <c r="AY1840" s="244" t="s">
        <v>180</v>
      </c>
    </row>
    <row r="1841" s="13" customFormat="1">
      <c r="A1841" s="13"/>
      <c r="B1841" s="233"/>
      <c r="C1841" s="234"/>
      <c r="D1841" s="235" t="s">
        <v>191</v>
      </c>
      <c r="E1841" s="236" t="s">
        <v>19</v>
      </c>
      <c r="F1841" s="237" t="s">
        <v>2215</v>
      </c>
      <c r="G1841" s="234"/>
      <c r="H1841" s="238">
        <v>-1.8089999999999999</v>
      </c>
      <c r="I1841" s="239"/>
      <c r="J1841" s="234"/>
      <c r="K1841" s="234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191</v>
      </c>
      <c r="AU1841" s="244" t="s">
        <v>82</v>
      </c>
      <c r="AV1841" s="13" t="s">
        <v>82</v>
      </c>
      <c r="AW1841" s="13" t="s">
        <v>33</v>
      </c>
      <c r="AX1841" s="13" t="s">
        <v>72</v>
      </c>
      <c r="AY1841" s="244" t="s">
        <v>180</v>
      </c>
    </row>
    <row r="1842" s="13" customFormat="1">
      <c r="A1842" s="13"/>
      <c r="B1842" s="233"/>
      <c r="C1842" s="234"/>
      <c r="D1842" s="235" t="s">
        <v>191</v>
      </c>
      <c r="E1842" s="236" t="s">
        <v>19</v>
      </c>
      <c r="F1842" s="237" t="s">
        <v>2216</v>
      </c>
      <c r="G1842" s="234"/>
      <c r="H1842" s="238">
        <v>-0.81899999999999995</v>
      </c>
      <c r="I1842" s="239"/>
      <c r="J1842" s="234"/>
      <c r="K1842" s="234"/>
      <c r="L1842" s="240"/>
      <c r="M1842" s="241"/>
      <c r="N1842" s="242"/>
      <c r="O1842" s="242"/>
      <c r="P1842" s="242"/>
      <c r="Q1842" s="242"/>
      <c r="R1842" s="242"/>
      <c r="S1842" s="242"/>
      <c r="T1842" s="24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4" t="s">
        <v>191</v>
      </c>
      <c r="AU1842" s="244" t="s">
        <v>82</v>
      </c>
      <c r="AV1842" s="13" t="s">
        <v>82</v>
      </c>
      <c r="AW1842" s="13" t="s">
        <v>33</v>
      </c>
      <c r="AX1842" s="13" t="s">
        <v>72</v>
      </c>
      <c r="AY1842" s="244" t="s">
        <v>180</v>
      </c>
    </row>
    <row r="1843" s="13" customFormat="1">
      <c r="A1843" s="13"/>
      <c r="B1843" s="233"/>
      <c r="C1843" s="234"/>
      <c r="D1843" s="235" t="s">
        <v>191</v>
      </c>
      <c r="E1843" s="236" t="s">
        <v>19</v>
      </c>
      <c r="F1843" s="237" t="s">
        <v>1303</v>
      </c>
      <c r="G1843" s="234"/>
      <c r="H1843" s="238">
        <v>-3.3599999999999999</v>
      </c>
      <c r="I1843" s="239"/>
      <c r="J1843" s="234"/>
      <c r="K1843" s="234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191</v>
      </c>
      <c r="AU1843" s="244" t="s">
        <v>82</v>
      </c>
      <c r="AV1843" s="13" t="s">
        <v>82</v>
      </c>
      <c r="AW1843" s="13" t="s">
        <v>33</v>
      </c>
      <c r="AX1843" s="13" t="s">
        <v>72</v>
      </c>
      <c r="AY1843" s="244" t="s">
        <v>180</v>
      </c>
    </row>
    <row r="1844" s="13" customFormat="1">
      <c r="A1844" s="13"/>
      <c r="B1844" s="233"/>
      <c r="C1844" s="234"/>
      <c r="D1844" s="235" t="s">
        <v>191</v>
      </c>
      <c r="E1844" s="236" t="s">
        <v>19</v>
      </c>
      <c r="F1844" s="237" t="s">
        <v>2217</v>
      </c>
      <c r="G1844" s="234"/>
      <c r="H1844" s="238">
        <v>-11.76</v>
      </c>
      <c r="I1844" s="239"/>
      <c r="J1844" s="234"/>
      <c r="K1844" s="234"/>
      <c r="L1844" s="240"/>
      <c r="M1844" s="241"/>
      <c r="N1844" s="242"/>
      <c r="O1844" s="242"/>
      <c r="P1844" s="242"/>
      <c r="Q1844" s="242"/>
      <c r="R1844" s="242"/>
      <c r="S1844" s="242"/>
      <c r="T1844" s="24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4" t="s">
        <v>191</v>
      </c>
      <c r="AU1844" s="244" t="s">
        <v>82</v>
      </c>
      <c r="AV1844" s="13" t="s">
        <v>82</v>
      </c>
      <c r="AW1844" s="13" t="s">
        <v>33</v>
      </c>
      <c r="AX1844" s="13" t="s">
        <v>72</v>
      </c>
      <c r="AY1844" s="244" t="s">
        <v>180</v>
      </c>
    </row>
    <row r="1845" s="14" customFormat="1">
      <c r="A1845" s="14"/>
      <c r="B1845" s="245"/>
      <c r="C1845" s="246"/>
      <c r="D1845" s="235" t="s">
        <v>191</v>
      </c>
      <c r="E1845" s="247" t="s">
        <v>19</v>
      </c>
      <c r="F1845" s="248" t="s">
        <v>1622</v>
      </c>
      <c r="G1845" s="246"/>
      <c r="H1845" s="247" t="s">
        <v>19</v>
      </c>
      <c r="I1845" s="249"/>
      <c r="J1845" s="246"/>
      <c r="K1845" s="246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4" t="s">
        <v>191</v>
      </c>
      <c r="AU1845" s="254" t="s">
        <v>82</v>
      </c>
      <c r="AV1845" s="14" t="s">
        <v>80</v>
      </c>
      <c r="AW1845" s="14" t="s">
        <v>33</v>
      </c>
      <c r="AX1845" s="14" t="s">
        <v>72</v>
      </c>
      <c r="AY1845" s="254" t="s">
        <v>180</v>
      </c>
    </row>
    <row r="1846" s="13" customFormat="1">
      <c r="A1846" s="13"/>
      <c r="B1846" s="233"/>
      <c r="C1846" s="234"/>
      <c r="D1846" s="235" t="s">
        <v>191</v>
      </c>
      <c r="E1846" s="236" t="s">
        <v>19</v>
      </c>
      <c r="F1846" s="237" t="s">
        <v>2218</v>
      </c>
      <c r="G1846" s="234"/>
      <c r="H1846" s="238">
        <v>49.823</v>
      </c>
      <c r="I1846" s="239"/>
      <c r="J1846" s="234"/>
      <c r="K1846" s="234"/>
      <c r="L1846" s="240"/>
      <c r="M1846" s="241"/>
      <c r="N1846" s="242"/>
      <c r="O1846" s="242"/>
      <c r="P1846" s="242"/>
      <c r="Q1846" s="242"/>
      <c r="R1846" s="242"/>
      <c r="S1846" s="242"/>
      <c r="T1846" s="24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4" t="s">
        <v>191</v>
      </c>
      <c r="AU1846" s="244" t="s">
        <v>82</v>
      </c>
      <c r="AV1846" s="13" t="s">
        <v>82</v>
      </c>
      <c r="AW1846" s="13" t="s">
        <v>33</v>
      </c>
      <c r="AX1846" s="13" t="s">
        <v>72</v>
      </c>
      <c r="AY1846" s="244" t="s">
        <v>180</v>
      </c>
    </row>
    <row r="1847" s="13" customFormat="1">
      <c r="A1847" s="13"/>
      <c r="B1847" s="233"/>
      <c r="C1847" s="234"/>
      <c r="D1847" s="235" t="s">
        <v>191</v>
      </c>
      <c r="E1847" s="236" t="s">
        <v>19</v>
      </c>
      <c r="F1847" s="237" t="s">
        <v>2219</v>
      </c>
      <c r="G1847" s="234"/>
      <c r="H1847" s="238">
        <v>-2.1800000000000002</v>
      </c>
      <c r="I1847" s="239"/>
      <c r="J1847" s="234"/>
      <c r="K1847" s="234"/>
      <c r="L1847" s="240"/>
      <c r="M1847" s="241"/>
      <c r="N1847" s="242"/>
      <c r="O1847" s="242"/>
      <c r="P1847" s="242"/>
      <c r="Q1847" s="242"/>
      <c r="R1847" s="242"/>
      <c r="S1847" s="242"/>
      <c r="T1847" s="24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4" t="s">
        <v>191</v>
      </c>
      <c r="AU1847" s="244" t="s">
        <v>82</v>
      </c>
      <c r="AV1847" s="13" t="s">
        <v>82</v>
      </c>
      <c r="AW1847" s="13" t="s">
        <v>33</v>
      </c>
      <c r="AX1847" s="13" t="s">
        <v>72</v>
      </c>
      <c r="AY1847" s="244" t="s">
        <v>180</v>
      </c>
    </row>
    <row r="1848" s="13" customFormat="1">
      <c r="A1848" s="13"/>
      <c r="B1848" s="233"/>
      <c r="C1848" s="234"/>
      <c r="D1848" s="235" t="s">
        <v>191</v>
      </c>
      <c r="E1848" s="236" t="s">
        <v>19</v>
      </c>
      <c r="F1848" s="237" t="s">
        <v>2220</v>
      </c>
      <c r="G1848" s="234"/>
      <c r="H1848" s="238">
        <v>-3.8399999999999999</v>
      </c>
      <c r="I1848" s="239"/>
      <c r="J1848" s="234"/>
      <c r="K1848" s="234"/>
      <c r="L1848" s="240"/>
      <c r="M1848" s="241"/>
      <c r="N1848" s="242"/>
      <c r="O1848" s="242"/>
      <c r="P1848" s="242"/>
      <c r="Q1848" s="242"/>
      <c r="R1848" s="242"/>
      <c r="S1848" s="242"/>
      <c r="T1848" s="24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4" t="s">
        <v>191</v>
      </c>
      <c r="AU1848" s="244" t="s">
        <v>82</v>
      </c>
      <c r="AV1848" s="13" t="s">
        <v>82</v>
      </c>
      <c r="AW1848" s="13" t="s">
        <v>33</v>
      </c>
      <c r="AX1848" s="13" t="s">
        <v>72</v>
      </c>
      <c r="AY1848" s="244" t="s">
        <v>180</v>
      </c>
    </row>
    <row r="1849" s="13" customFormat="1">
      <c r="A1849" s="13"/>
      <c r="B1849" s="233"/>
      <c r="C1849" s="234"/>
      <c r="D1849" s="235" t="s">
        <v>191</v>
      </c>
      <c r="E1849" s="236" t="s">
        <v>19</v>
      </c>
      <c r="F1849" s="237" t="s">
        <v>2221</v>
      </c>
      <c r="G1849" s="234"/>
      <c r="H1849" s="238">
        <v>36.253999999999998</v>
      </c>
      <c r="I1849" s="239"/>
      <c r="J1849" s="234"/>
      <c r="K1849" s="234"/>
      <c r="L1849" s="240"/>
      <c r="M1849" s="241"/>
      <c r="N1849" s="242"/>
      <c r="O1849" s="242"/>
      <c r="P1849" s="242"/>
      <c r="Q1849" s="242"/>
      <c r="R1849" s="242"/>
      <c r="S1849" s="242"/>
      <c r="T1849" s="24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4" t="s">
        <v>191</v>
      </c>
      <c r="AU1849" s="244" t="s">
        <v>82</v>
      </c>
      <c r="AV1849" s="13" t="s">
        <v>82</v>
      </c>
      <c r="AW1849" s="13" t="s">
        <v>33</v>
      </c>
      <c r="AX1849" s="13" t="s">
        <v>72</v>
      </c>
      <c r="AY1849" s="244" t="s">
        <v>180</v>
      </c>
    </row>
    <row r="1850" s="13" customFormat="1">
      <c r="A1850" s="13"/>
      <c r="B1850" s="233"/>
      <c r="C1850" s="234"/>
      <c r="D1850" s="235" t="s">
        <v>191</v>
      </c>
      <c r="E1850" s="236" t="s">
        <v>19</v>
      </c>
      <c r="F1850" s="237" t="s">
        <v>2222</v>
      </c>
      <c r="G1850" s="234"/>
      <c r="H1850" s="238">
        <v>-0.95099999999999996</v>
      </c>
      <c r="I1850" s="239"/>
      <c r="J1850" s="234"/>
      <c r="K1850" s="234"/>
      <c r="L1850" s="240"/>
      <c r="M1850" s="241"/>
      <c r="N1850" s="242"/>
      <c r="O1850" s="242"/>
      <c r="P1850" s="242"/>
      <c r="Q1850" s="242"/>
      <c r="R1850" s="242"/>
      <c r="S1850" s="242"/>
      <c r="T1850" s="24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4" t="s">
        <v>191</v>
      </c>
      <c r="AU1850" s="244" t="s">
        <v>82</v>
      </c>
      <c r="AV1850" s="13" t="s">
        <v>82</v>
      </c>
      <c r="AW1850" s="13" t="s">
        <v>33</v>
      </c>
      <c r="AX1850" s="13" t="s">
        <v>72</v>
      </c>
      <c r="AY1850" s="244" t="s">
        <v>180</v>
      </c>
    </row>
    <row r="1851" s="13" customFormat="1">
      <c r="A1851" s="13"/>
      <c r="B1851" s="233"/>
      <c r="C1851" s="234"/>
      <c r="D1851" s="235" t="s">
        <v>191</v>
      </c>
      <c r="E1851" s="236" t="s">
        <v>19</v>
      </c>
      <c r="F1851" s="237" t="s">
        <v>1303</v>
      </c>
      <c r="G1851" s="234"/>
      <c r="H1851" s="238">
        <v>-3.3599999999999999</v>
      </c>
      <c r="I1851" s="239"/>
      <c r="J1851" s="234"/>
      <c r="K1851" s="234"/>
      <c r="L1851" s="240"/>
      <c r="M1851" s="241"/>
      <c r="N1851" s="242"/>
      <c r="O1851" s="242"/>
      <c r="P1851" s="242"/>
      <c r="Q1851" s="242"/>
      <c r="R1851" s="242"/>
      <c r="S1851" s="242"/>
      <c r="T1851" s="24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4" t="s">
        <v>191</v>
      </c>
      <c r="AU1851" s="244" t="s">
        <v>82</v>
      </c>
      <c r="AV1851" s="13" t="s">
        <v>82</v>
      </c>
      <c r="AW1851" s="13" t="s">
        <v>33</v>
      </c>
      <c r="AX1851" s="13" t="s">
        <v>72</v>
      </c>
      <c r="AY1851" s="244" t="s">
        <v>180</v>
      </c>
    </row>
    <row r="1852" s="13" customFormat="1">
      <c r="A1852" s="13"/>
      <c r="B1852" s="233"/>
      <c r="C1852" s="234"/>
      <c r="D1852" s="235" t="s">
        <v>191</v>
      </c>
      <c r="E1852" s="236" t="s">
        <v>19</v>
      </c>
      <c r="F1852" s="237" t="s">
        <v>2223</v>
      </c>
      <c r="G1852" s="234"/>
      <c r="H1852" s="238">
        <v>20.378</v>
      </c>
      <c r="I1852" s="239"/>
      <c r="J1852" s="234"/>
      <c r="K1852" s="234"/>
      <c r="L1852" s="240"/>
      <c r="M1852" s="241"/>
      <c r="N1852" s="242"/>
      <c r="O1852" s="242"/>
      <c r="P1852" s="242"/>
      <c r="Q1852" s="242"/>
      <c r="R1852" s="242"/>
      <c r="S1852" s="242"/>
      <c r="T1852" s="24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4" t="s">
        <v>191</v>
      </c>
      <c r="AU1852" s="244" t="s">
        <v>82</v>
      </c>
      <c r="AV1852" s="13" t="s">
        <v>82</v>
      </c>
      <c r="AW1852" s="13" t="s">
        <v>33</v>
      </c>
      <c r="AX1852" s="13" t="s">
        <v>72</v>
      </c>
      <c r="AY1852" s="244" t="s">
        <v>180</v>
      </c>
    </row>
    <row r="1853" s="13" customFormat="1">
      <c r="A1853" s="13"/>
      <c r="B1853" s="233"/>
      <c r="C1853" s="234"/>
      <c r="D1853" s="235" t="s">
        <v>191</v>
      </c>
      <c r="E1853" s="236" t="s">
        <v>19</v>
      </c>
      <c r="F1853" s="237" t="s">
        <v>2224</v>
      </c>
      <c r="G1853" s="234"/>
      <c r="H1853" s="238">
        <v>15.6</v>
      </c>
      <c r="I1853" s="239"/>
      <c r="J1853" s="234"/>
      <c r="K1853" s="234"/>
      <c r="L1853" s="240"/>
      <c r="M1853" s="241"/>
      <c r="N1853" s="242"/>
      <c r="O1853" s="242"/>
      <c r="P1853" s="242"/>
      <c r="Q1853" s="242"/>
      <c r="R1853" s="242"/>
      <c r="S1853" s="242"/>
      <c r="T1853" s="24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4" t="s">
        <v>191</v>
      </c>
      <c r="AU1853" s="244" t="s">
        <v>82</v>
      </c>
      <c r="AV1853" s="13" t="s">
        <v>82</v>
      </c>
      <c r="AW1853" s="13" t="s">
        <v>33</v>
      </c>
      <c r="AX1853" s="13" t="s">
        <v>72</v>
      </c>
      <c r="AY1853" s="244" t="s">
        <v>180</v>
      </c>
    </row>
    <row r="1854" s="13" customFormat="1">
      <c r="A1854" s="13"/>
      <c r="B1854" s="233"/>
      <c r="C1854" s="234"/>
      <c r="D1854" s="235" t="s">
        <v>191</v>
      </c>
      <c r="E1854" s="236" t="s">
        <v>19</v>
      </c>
      <c r="F1854" s="237" t="s">
        <v>2225</v>
      </c>
      <c r="G1854" s="234"/>
      <c r="H1854" s="238">
        <v>-5.8799999999999999</v>
      </c>
      <c r="I1854" s="239"/>
      <c r="J1854" s="234"/>
      <c r="K1854" s="234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191</v>
      </c>
      <c r="AU1854" s="244" t="s">
        <v>82</v>
      </c>
      <c r="AV1854" s="13" t="s">
        <v>82</v>
      </c>
      <c r="AW1854" s="13" t="s">
        <v>33</v>
      </c>
      <c r="AX1854" s="13" t="s">
        <v>72</v>
      </c>
      <c r="AY1854" s="244" t="s">
        <v>180</v>
      </c>
    </row>
    <row r="1855" s="14" customFormat="1">
      <c r="A1855" s="14"/>
      <c r="B1855" s="245"/>
      <c r="C1855" s="246"/>
      <c r="D1855" s="235" t="s">
        <v>191</v>
      </c>
      <c r="E1855" s="247" t="s">
        <v>19</v>
      </c>
      <c r="F1855" s="248" t="s">
        <v>2226</v>
      </c>
      <c r="G1855" s="246"/>
      <c r="H1855" s="247" t="s">
        <v>19</v>
      </c>
      <c r="I1855" s="249"/>
      <c r="J1855" s="246"/>
      <c r="K1855" s="246"/>
      <c r="L1855" s="250"/>
      <c r="M1855" s="251"/>
      <c r="N1855" s="252"/>
      <c r="O1855" s="252"/>
      <c r="P1855" s="252"/>
      <c r="Q1855" s="252"/>
      <c r="R1855" s="252"/>
      <c r="S1855" s="252"/>
      <c r="T1855" s="253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4" t="s">
        <v>191</v>
      </c>
      <c r="AU1855" s="254" t="s">
        <v>82</v>
      </c>
      <c r="AV1855" s="14" t="s">
        <v>80</v>
      </c>
      <c r="AW1855" s="14" t="s">
        <v>33</v>
      </c>
      <c r="AX1855" s="14" t="s">
        <v>72</v>
      </c>
      <c r="AY1855" s="254" t="s">
        <v>180</v>
      </c>
    </row>
    <row r="1856" s="13" customFormat="1">
      <c r="A1856" s="13"/>
      <c r="B1856" s="233"/>
      <c r="C1856" s="234"/>
      <c r="D1856" s="235" t="s">
        <v>191</v>
      </c>
      <c r="E1856" s="236" t="s">
        <v>19</v>
      </c>
      <c r="F1856" s="237" t="s">
        <v>2227</v>
      </c>
      <c r="G1856" s="234"/>
      <c r="H1856" s="238">
        <v>96.233000000000004</v>
      </c>
      <c r="I1856" s="239"/>
      <c r="J1856" s="234"/>
      <c r="K1856" s="234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191</v>
      </c>
      <c r="AU1856" s="244" t="s">
        <v>82</v>
      </c>
      <c r="AV1856" s="13" t="s">
        <v>82</v>
      </c>
      <c r="AW1856" s="13" t="s">
        <v>33</v>
      </c>
      <c r="AX1856" s="13" t="s">
        <v>72</v>
      </c>
      <c r="AY1856" s="244" t="s">
        <v>180</v>
      </c>
    </row>
    <row r="1857" s="13" customFormat="1">
      <c r="A1857" s="13"/>
      <c r="B1857" s="233"/>
      <c r="C1857" s="234"/>
      <c r="D1857" s="235" t="s">
        <v>191</v>
      </c>
      <c r="E1857" s="236" t="s">
        <v>19</v>
      </c>
      <c r="F1857" s="237" t="s">
        <v>2228</v>
      </c>
      <c r="G1857" s="234"/>
      <c r="H1857" s="238">
        <v>19.274999999999999</v>
      </c>
      <c r="I1857" s="239"/>
      <c r="J1857" s="234"/>
      <c r="K1857" s="234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191</v>
      </c>
      <c r="AU1857" s="244" t="s">
        <v>82</v>
      </c>
      <c r="AV1857" s="13" t="s">
        <v>82</v>
      </c>
      <c r="AW1857" s="13" t="s">
        <v>33</v>
      </c>
      <c r="AX1857" s="13" t="s">
        <v>72</v>
      </c>
      <c r="AY1857" s="244" t="s">
        <v>180</v>
      </c>
    </row>
    <row r="1858" s="13" customFormat="1">
      <c r="A1858" s="13"/>
      <c r="B1858" s="233"/>
      <c r="C1858" s="234"/>
      <c r="D1858" s="235" t="s">
        <v>191</v>
      </c>
      <c r="E1858" s="236" t="s">
        <v>19</v>
      </c>
      <c r="F1858" s="237" t="s">
        <v>2229</v>
      </c>
      <c r="G1858" s="234"/>
      <c r="H1858" s="238">
        <v>-2.1110000000000002</v>
      </c>
      <c r="I1858" s="239"/>
      <c r="J1858" s="234"/>
      <c r="K1858" s="234"/>
      <c r="L1858" s="240"/>
      <c r="M1858" s="241"/>
      <c r="N1858" s="242"/>
      <c r="O1858" s="242"/>
      <c r="P1858" s="242"/>
      <c r="Q1858" s="242"/>
      <c r="R1858" s="242"/>
      <c r="S1858" s="242"/>
      <c r="T1858" s="24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4" t="s">
        <v>191</v>
      </c>
      <c r="AU1858" s="244" t="s">
        <v>82</v>
      </c>
      <c r="AV1858" s="13" t="s">
        <v>82</v>
      </c>
      <c r="AW1858" s="13" t="s">
        <v>33</v>
      </c>
      <c r="AX1858" s="13" t="s">
        <v>72</v>
      </c>
      <c r="AY1858" s="244" t="s">
        <v>180</v>
      </c>
    </row>
    <row r="1859" s="14" customFormat="1">
      <c r="A1859" s="14"/>
      <c r="B1859" s="245"/>
      <c r="C1859" s="246"/>
      <c r="D1859" s="235" t="s">
        <v>191</v>
      </c>
      <c r="E1859" s="247" t="s">
        <v>19</v>
      </c>
      <c r="F1859" s="248" t="s">
        <v>2230</v>
      </c>
      <c r="G1859" s="246"/>
      <c r="H1859" s="247" t="s">
        <v>19</v>
      </c>
      <c r="I1859" s="249"/>
      <c r="J1859" s="246"/>
      <c r="K1859" s="246"/>
      <c r="L1859" s="250"/>
      <c r="M1859" s="251"/>
      <c r="N1859" s="252"/>
      <c r="O1859" s="252"/>
      <c r="P1859" s="252"/>
      <c r="Q1859" s="252"/>
      <c r="R1859" s="252"/>
      <c r="S1859" s="252"/>
      <c r="T1859" s="253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4" t="s">
        <v>191</v>
      </c>
      <c r="AU1859" s="254" t="s">
        <v>82</v>
      </c>
      <c r="AV1859" s="14" t="s">
        <v>80</v>
      </c>
      <c r="AW1859" s="14" t="s">
        <v>33</v>
      </c>
      <c r="AX1859" s="14" t="s">
        <v>72</v>
      </c>
      <c r="AY1859" s="254" t="s">
        <v>180</v>
      </c>
    </row>
    <row r="1860" s="13" customFormat="1">
      <c r="A1860" s="13"/>
      <c r="B1860" s="233"/>
      <c r="C1860" s="234"/>
      <c r="D1860" s="235" t="s">
        <v>191</v>
      </c>
      <c r="E1860" s="236" t="s">
        <v>19</v>
      </c>
      <c r="F1860" s="237" t="s">
        <v>2231</v>
      </c>
      <c r="G1860" s="234"/>
      <c r="H1860" s="238">
        <v>93.655000000000001</v>
      </c>
      <c r="I1860" s="239"/>
      <c r="J1860" s="234"/>
      <c r="K1860" s="234"/>
      <c r="L1860" s="240"/>
      <c r="M1860" s="241"/>
      <c r="N1860" s="242"/>
      <c r="O1860" s="242"/>
      <c r="P1860" s="242"/>
      <c r="Q1860" s="242"/>
      <c r="R1860" s="242"/>
      <c r="S1860" s="242"/>
      <c r="T1860" s="24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4" t="s">
        <v>191</v>
      </c>
      <c r="AU1860" s="244" t="s">
        <v>82</v>
      </c>
      <c r="AV1860" s="13" t="s">
        <v>82</v>
      </c>
      <c r="AW1860" s="13" t="s">
        <v>33</v>
      </c>
      <c r="AX1860" s="13" t="s">
        <v>72</v>
      </c>
      <c r="AY1860" s="244" t="s">
        <v>180</v>
      </c>
    </row>
    <row r="1861" s="13" customFormat="1">
      <c r="A1861" s="13"/>
      <c r="B1861" s="233"/>
      <c r="C1861" s="234"/>
      <c r="D1861" s="235" t="s">
        <v>191</v>
      </c>
      <c r="E1861" s="236" t="s">
        <v>19</v>
      </c>
      <c r="F1861" s="237" t="s">
        <v>2232</v>
      </c>
      <c r="G1861" s="234"/>
      <c r="H1861" s="238">
        <v>-1.627</v>
      </c>
      <c r="I1861" s="239"/>
      <c r="J1861" s="234"/>
      <c r="K1861" s="234"/>
      <c r="L1861" s="240"/>
      <c r="M1861" s="241"/>
      <c r="N1861" s="242"/>
      <c r="O1861" s="242"/>
      <c r="P1861" s="242"/>
      <c r="Q1861" s="242"/>
      <c r="R1861" s="242"/>
      <c r="S1861" s="242"/>
      <c r="T1861" s="24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4" t="s">
        <v>191</v>
      </c>
      <c r="AU1861" s="244" t="s">
        <v>82</v>
      </c>
      <c r="AV1861" s="13" t="s">
        <v>82</v>
      </c>
      <c r="AW1861" s="13" t="s">
        <v>33</v>
      </c>
      <c r="AX1861" s="13" t="s">
        <v>72</v>
      </c>
      <c r="AY1861" s="244" t="s">
        <v>180</v>
      </c>
    </row>
    <row r="1862" s="13" customFormat="1">
      <c r="A1862" s="13"/>
      <c r="B1862" s="233"/>
      <c r="C1862" s="234"/>
      <c r="D1862" s="235" t="s">
        <v>191</v>
      </c>
      <c r="E1862" s="236" t="s">
        <v>19</v>
      </c>
      <c r="F1862" s="237" t="s">
        <v>2233</v>
      </c>
      <c r="G1862" s="234"/>
      <c r="H1862" s="238">
        <v>-1.8029999999999999</v>
      </c>
      <c r="I1862" s="239"/>
      <c r="J1862" s="234"/>
      <c r="K1862" s="234"/>
      <c r="L1862" s="240"/>
      <c r="M1862" s="241"/>
      <c r="N1862" s="242"/>
      <c r="O1862" s="242"/>
      <c r="P1862" s="242"/>
      <c r="Q1862" s="242"/>
      <c r="R1862" s="242"/>
      <c r="S1862" s="242"/>
      <c r="T1862" s="24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4" t="s">
        <v>191</v>
      </c>
      <c r="AU1862" s="244" t="s">
        <v>82</v>
      </c>
      <c r="AV1862" s="13" t="s">
        <v>82</v>
      </c>
      <c r="AW1862" s="13" t="s">
        <v>33</v>
      </c>
      <c r="AX1862" s="13" t="s">
        <v>72</v>
      </c>
      <c r="AY1862" s="244" t="s">
        <v>180</v>
      </c>
    </row>
    <row r="1863" s="13" customFormat="1">
      <c r="A1863" s="13"/>
      <c r="B1863" s="233"/>
      <c r="C1863" s="234"/>
      <c r="D1863" s="235" t="s">
        <v>191</v>
      </c>
      <c r="E1863" s="236" t="s">
        <v>19</v>
      </c>
      <c r="F1863" s="237" t="s">
        <v>2234</v>
      </c>
      <c r="G1863" s="234"/>
      <c r="H1863" s="238">
        <v>-5.04</v>
      </c>
      <c r="I1863" s="239"/>
      <c r="J1863" s="234"/>
      <c r="K1863" s="234"/>
      <c r="L1863" s="240"/>
      <c r="M1863" s="241"/>
      <c r="N1863" s="242"/>
      <c r="O1863" s="242"/>
      <c r="P1863" s="242"/>
      <c r="Q1863" s="242"/>
      <c r="R1863" s="242"/>
      <c r="S1863" s="242"/>
      <c r="T1863" s="24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4" t="s">
        <v>191</v>
      </c>
      <c r="AU1863" s="244" t="s">
        <v>82</v>
      </c>
      <c r="AV1863" s="13" t="s">
        <v>82</v>
      </c>
      <c r="AW1863" s="13" t="s">
        <v>33</v>
      </c>
      <c r="AX1863" s="13" t="s">
        <v>72</v>
      </c>
      <c r="AY1863" s="244" t="s">
        <v>180</v>
      </c>
    </row>
    <row r="1864" s="13" customFormat="1">
      <c r="A1864" s="13"/>
      <c r="B1864" s="233"/>
      <c r="C1864" s="234"/>
      <c r="D1864" s="235" t="s">
        <v>191</v>
      </c>
      <c r="E1864" s="236" t="s">
        <v>19</v>
      </c>
      <c r="F1864" s="237" t="s">
        <v>2235</v>
      </c>
      <c r="G1864" s="234"/>
      <c r="H1864" s="238">
        <v>-0.67000000000000004</v>
      </c>
      <c r="I1864" s="239"/>
      <c r="J1864" s="234"/>
      <c r="K1864" s="234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191</v>
      </c>
      <c r="AU1864" s="244" t="s">
        <v>82</v>
      </c>
      <c r="AV1864" s="13" t="s">
        <v>82</v>
      </c>
      <c r="AW1864" s="13" t="s">
        <v>33</v>
      </c>
      <c r="AX1864" s="13" t="s">
        <v>72</v>
      </c>
      <c r="AY1864" s="244" t="s">
        <v>180</v>
      </c>
    </row>
    <row r="1865" s="14" customFormat="1">
      <c r="A1865" s="14"/>
      <c r="B1865" s="245"/>
      <c r="C1865" s="246"/>
      <c r="D1865" s="235" t="s">
        <v>191</v>
      </c>
      <c r="E1865" s="247" t="s">
        <v>19</v>
      </c>
      <c r="F1865" s="248" t="s">
        <v>2236</v>
      </c>
      <c r="G1865" s="246"/>
      <c r="H1865" s="247" t="s">
        <v>19</v>
      </c>
      <c r="I1865" s="249"/>
      <c r="J1865" s="246"/>
      <c r="K1865" s="246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191</v>
      </c>
      <c r="AU1865" s="254" t="s">
        <v>82</v>
      </c>
      <c r="AV1865" s="14" t="s">
        <v>80</v>
      </c>
      <c r="AW1865" s="14" t="s">
        <v>33</v>
      </c>
      <c r="AX1865" s="14" t="s">
        <v>72</v>
      </c>
      <c r="AY1865" s="254" t="s">
        <v>180</v>
      </c>
    </row>
    <row r="1866" s="13" customFormat="1">
      <c r="A1866" s="13"/>
      <c r="B1866" s="233"/>
      <c r="C1866" s="234"/>
      <c r="D1866" s="235" t="s">
        <v>191</v>
      </c>
      <c r="E1866" s="236" t="s">
        <v>19</v>
      </c>
      <c r="F1866" s="237" t="s">
        <v>2237</v>
      </c>
      <c r="G1866" s="234"/>
      <c r="H1866" s="238">
        <v>91.227999999999994</v>
      </c>
      <c r="I1866" s="239"/>
      <c r="J1866" s="234"/>
      <c r="K1866" s="234"/>
      <c r="L1866" s="240"/>
      <c r="M1866" s="241"/>
      <c r="N1866" s="242"/>
      <c r="O1866" s="242"/>
      <c r="P1866" s="242"/>
      <c r="Q1866" s="242"/>
      <c r="R1866" s="242"/>
      <c r="S1866" s="242"/>
      <c r="T1866" s="24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4" t="s">
        <v>191</v>
      </c>
      <c r="AU1866" s="244" t="s">
        <v>82</v>
      </c>
      <c r="AV1866" s="13" t="s">
        <v>82</v>
      </c>
      <c r="AW1866" s="13" t="s">
        <v>33</v>
      </c>
      <c r="AX1866" s="13" t="s">
        <v>72</v>
      </c>
      <c r="AY1866" s="244" t="s">
        <v>180</v>
      </c>
    </row>
    <row r="1867" s="13" customFormat="1">
      <c r="A1867" s="13"/>
      <c r="B1867" s="233"/>
      <c r="C1867" s="234"/>
      <c r="D1867" s="235" t="s">
        <v>191</v>
      </c>
      <c r="E1867" s="236" t="s">
        <v>19</v>
      </c>
      <c r="F1867" s="237" t="s">
        <v>2238</v>
      </c>
      <c r="G1867" s="234"/>
      <c r="H1867" s="238">
        <v>53.177</v>
      </c>
      <c r="I1867" s="239"/>
      <c r="J1867" s="234"/>
      <c r="K1867" s="234"/>
      <c r="L1867" s="240"/>
      <c r="M1867" s="241"/>
      <c r="N1867" s="242"/>
      <c r="O1867" s="242"/>
      <c r="P1867" s="242"/>
      <c r="Q1867" s="242"/>
      <c r="R1867" s="242"/>
      <c r="S1867" s="242"/>
      <c r="T1867" s="24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4" t="s">
        <v>191</v>
      </c>
      <c r="AU1867" s="244" t="s">
        <v>82</v>
      </c>
      <c r="AV1867" s="13" t="s">
        <v>82</v>
      </c>
      <c r="AW1867" s="13" t="s">
        <v>33</v>
      </c>
      <c r="AX1867" s="13" t="s">
        <v>72</v>
      </c>
      <c r="AY1867" s="244" t="s">
        <v>180</v>
      </c>
    </row>
    <row r="1868" s="13" customFormat="1">
      <c r="A1868" s="13"/>
      <c r="B1868" s="233"/>
      <c r="C1868" s="234"/>
      <c r="D1868" s="235" t="s">
        <v>191</v>
      </c>
      <c r="E1868" s="236" t="s">
        <v>19</v>
      </c>
      <c r="F1868" s="237" t="s">
        <v>2239</v>
      </c>
      <c r="G1868" s="234"/>
      <c r="H1868" s="238">
        <v>-2.8500000000000001</v>
      </c>
      <c r="I1868" s="239"/>
      <c r="J1868" s="234"/>
      <c r="K1868" s="234"/>
      <c r="L1868" s="240"/>
      <c r="M1868" s="241"/>
      <c r="N1868" s="242"/>
      <c r="O1868" s="242"/>
      <c r="P1868" s="242"/>
      <c r="Q1868" s="242"/>
      <c r="R1868" s="242"/>
      <c r="S1868" s="242"/>
      <c r="T1868" s="24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4" t="s">
        <v>191</v>
      </c>
      <c r="AU1868" s="244" t="s">
        <v>82</v>
      </c>
      <c r="AV1868" s="13" t="s">
        <v>82</v>
      </c>
      <c r="AW1868" s="13" t="s">
        <v>33</v>
      </c>
      <c r="AX1868" s="13" t="s">
        <v>72</v>
      </c>
      <c r="AY1868" s="244" t="s">
        <v>180</v>
      </c>
    </row>
    <row r="1869" s="13" customFormat="1">
      <c r="A1869" s="13"/>
      <c r="B1869" s="233"/>
      <c r="C1869" s="234"/>
      <c r="D1869" s="235" t="s">
        <v>191</v>
      </c>
      <c r="E1869" s="236" t="s">
        <v>19</v>
      </c>
      <c r="F1869" s="237" t="s">
        <v>2240</v>
      </c>
      <c r="G1869" s="234"/>
      <c r="H1869" s="238">
        <v>-1.7330000000000001</v>
      </c>
      <c r="I1869" s="239"/>
      <c r="J1869" s="234"/>
      <c r="K1869" s="234"/>
      <c r="L1869" s="240"/>
      <c r="M1869" s="241"/>
      <c r="N1869" s="242"/>
      <c r="O1869" s="242"/>
      <c r="P1869" s="242"/>
      <c r="Q1869" s="242"/>
      <c r="R1869" s="242"/>
      <c r="S1869" s="242"/>
      <c r="T1869" s="24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4" t="s">
        <v>191</v>
      </c>
      <c r="AU1869" s="244" t="s">
        <v>82</v>
      </c>
      <c r="AV1869" s="13" t="s">
        <v>82</v>
      </c>
      <c r="AW1869" s="13" t="s">
        <v>33</v>
      </c>
      <c r="AX1869" s="13" t="s">
        <v>72</v>
      </c>
      <c r="AY1869" s="244" t="s">
        <v>180</v>
      </c>
    </row>
    <row r="1870" s="13" customFormat="1">
      <c r="A1870" s="13"/>
      <c r="B1870" s="233"/>
      <c r="C1870" s="234"/>
      <c r="D1870" s="235" t="s">
        <v>191</v>
      </c>
      <c r="E1870" s="236" t="s">
        <v>19</v>
      </c>
      <c r="F1870" s="237" t="s">
        <v>2234</v>
      </c>
      <c r="G1870" s="234"/>
      <c r="H1870" s="238">
        <v>-5.04</v>
      </c>
      <c r="I1870" s="239"/>
      <c r="J1870" s="234"/>
      <c r="K1870" s="234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191</v>
      </c>
      <c r="AU1870" s="244" t="s">
        <v>82</v>
      </c>
      <c r="AV1870" s="13" t="s">
        <v>82</v>
      </c>
      <c r="AW1870" s="13" t="s">
        <v>33</v>
      </c>
      <c r="AX1870" s="13" t="s">
        <v>72</v>
      </c>
      <c r="AY1870" s="244" t="s">
        <v>180</v>
      </c>
    </row>
    <row r="1871" s="14" customFormat="1">
      <c r="A1871" s="14"/>
      <c r="B1871" s="245"/>
      <c r="C1871" s="246"/>
      <c r="D1871" s="235" t="s">
        <v>191</v>
      </c>
      <c r="E1871" s="247" t="s">
        <v>19</v>
      </c>
      <c r="F1871" s="248" t="s">
        <v>1597</v>
      </c>
      <c r="G1871" s="246"/>
      <c r="H1871" s="247" t="s">
        <v>19</v>
      </c>
      <c r="I1871" s="249"/>
      <c r="J1871" s="246"/>
      <c r="K1871" s="246"/>
      <c r="L1871" s="250"/>
      <c r="M1871" s="251"/>
      <c r="N1871" s="252"/>
      <c r="O1871" s="252"/>
      <c r="P1871" s="252"/>
      <c r="Q1871" s="252"/>
      <c r="R1871" s="252"/>
      <c r="S1871" s="252"/>
      <c r="T1871" s="253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4" t="s">
        <v>191</v>
      </c>
      <c r="AU1871" s="254" t="s">
        <v>82</v>
      </c>
      <c r="AV1871" s="14" t="s">
        <v>80</v>
      </c>
      <c r="AW1871" s="14" t="s">
        <v>33</v>
      </c>
      <c r="AX1871" s="14" t="s">
        <v>72</v>
      </c>
      <c r="AY1871" s="254" t="s">
        <v>180</v>
      </c>
    </row>
    <row r="1872" s="14" customFormat="1">
      <c r="A1872" s="14"/>
      <c r="B1872" s="245"/>
      <c r="C1872" s="246"/>
      <c r="D1872" s="235" t="s">
        <v>191</v>
      </c>
      <c r="E1872" s="247" t="s">
        <v>19</v>
      </c>
      <c r="F1872" s="248" t="s">
        <v>2241</v>
      </c>
      <c r="G1872" s="246"/>
      <c r="H1872" s="247" t="s">
        <v>19</v>
      </c>
      <c r="I1872" s="249"/>
      <c r="J1872" s="246"/>
      <c r="K1872" s="246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191</v>
      </c>
      <c r="AU1872" s="254" t="s">
        <v>82</v>
      </c>
      <c r="AV1872" s="14" t="s">
        <v>80</v>
      </c>
      <c r="AW1872" s="14" t="s">
        <v>33</v>
      </c>
      <c r="AX1872" s="14" t="s">
        <v>72</v>
      </c>
      <c r="AY1872" s="254" t="s">
        <v>180</v>
      </c>
    </row>
    <row r="1873" s="13" customFormat="1">
      <c r="A1873" s="13"/>
      <c r="B1873" s="233"/>
      <c r="C1873" s="234"/>
      <c r="D1873" s="235" t="s">
        <v>191</v>
      </c>
      <c r="E1873" s="236" t="s">
        <v>19</v>
      </c>
      <c r="F1873" s="237" t="s">
        <v>2242</v>
      </c>
      <c r="G1873" s="234"/>
      <c r="H1873" s="238">
        <v>88.286000000000001</v>
      </c>
      <c r="I1873" s="239"/>
      <c r="J1873" s="234"/>
      <c r="K1873" s="234"/>
      <c r="L1873" s="240"/>
      <c r="M1873" s="241"/>
      <c r="N1873" s="242"/>
      <c r="O1873" s="242"/>
      <c r="P1873" s="242"/>
      <c r="Q1873" s="242"/>
      <c r="R1873" s="242"/>
      <c r="S1873" s="242"/>
      <c r="T1873" s="24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4" t="s">
        <v>191</v>
      </c>
      <c r="AU1873" s="244" t="s">
        <v>82</v>
      </c>
      <c r="AV1873" s="13" t="s">
        <v>82</v>
      </c>
      <c r="AW1873" s="13" t="s">
        <v>33</v>
      </c>
      <c r="AX1873" s="13" t="s">
        <v>72</v>
      </c>
      <c r="AY1873" s="244" t="s">
        <v>180</v>
      </c>
    </row>
    <row r="1874" s="13" customFormat="1">
      <c r="A1874" s="13"/>
      <c r="B1874" s="233"/>
      <c r="C1874" s="234"/>
      <c r="D1874" s="235" t="s">
        <v>191</v>
      </c>
      <c r="E1874" s="236" t="s">
        <v>19</v>
      </c>
      <c r="F1874" s="237" t="s">
        <v>2243</v>
      </c>
      <c r="G1874" s="234"/>
      <c r="H1874" s="238">
        <v>-1.962</v>
      </c>
      <c r="I1874" s="239"/>
      <c r="J1874" s="234"/>
      <c r="K1874" s="234"/>
      <c r="L1874" s="240"/>
      <c r="M1874" s="241"/>
      <c r="N1874" s="242"/>
      <c r="O1874" s="242"/>
      <c r="P1874" s="242"/>
      <c r="Q1874" s="242"/>
      <c r="R1874" s="242"/>
      <c r="S1874" s="242"/>
      <c r="T1874" s="24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4" t="s">
        <v>191</v>
      </c>
      <c r="AU1874" s="244" t="s">
        <v>82</v>
      </c>
      <c r="AV1874" s="13" t="s">
        <v>82</v>
      </c>
      <c r="AW1874" s="13" t="s">
        <v>33</v>
      </c>
      <c r="AX1874" s="13" t="s">
        <v>72</v>
      </c>
      <c r="AY1874" s="244" t="s">
        <v>180</v>
      </c>
    </row>
    <row r="1875" s="13" customFormat="1">
      <c r="A1875" s="13"/>
      <c r="B1875" s="233"/>
      <c r="C1875" s="234"/>
      <c r="D1875" s="235" t="s">
        <v>191</v>
      </c>
      <c r="E1875" s="236" t="s">
        <v>19</v>
      </c>
      <c r="F1875" s="237" t="s">
        <v>2244</v>
      </c>
      <c r="G1875" s="234"/>
      <c r="H1875" s="238">
        <v>-0.73499999999999999</v>
      </c>
      <c r="I1875" s="239"/>
      <c r="J1875" s="234"/>
      <c r="K1875" s="234"/>
      <c r="L1875" s="240"/>
      <c r="M1875" s="241"/>
      <c r="N1875" s="242"/>
      <c r="O1875" s="242"/>
      <c r="P1875" s="242"/>
      <c r="Q1875" s="242"/>
      <c r="R1875" s="242"/>
      <c r="S1875" s="242"/>
      <c r="T1875" s="24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4" t="s">
        <v>191</v>
      </c>
      <c r="AU1875" s="244" t="s">
        <v>82</v>
      </c>
      <c r="AV1875" s="13" t="s">
        <v>82</v>
      </c>
      <c r="AW1875" s="13" t="s">
        <v>33</v>
      </c>
      <c r="AX1875" s="13" t="s">
        <v>72</v>
      </c>
      <c r="AY1875" s="244" t="s">
        <v>180</v>
      </c>
    </row>
    <row r="1876" s="13" customFormat="1">
      <c r="A1876" s="13"/>
      <c r="B1876" s="233"/>
      <c r="C1876" s="234"/>
      <c r="D1876" s="235" t="s">
        <v>191</v>
      </c>
      <c r="E1876" s="236" t="s">
        <v>19</v>
      </c>
      <c r="F1876" s="237" t="s">
        <v>2245</v>
      </c>
      <c r="G1876" s="234"/>
      <c r="H1876" s="238">
        <v>-2.7599999999999998</v>
      </c>
      <c r="I1876" s="239"/>
      <c r="J1876" s="234"/>
      <c r="K1876" s="234"/>
      <c r="L1876" s="240"/>
      <c r="M1876" s="241"/>
      <c r="N1876" s="242"/>
      <c r="O1876" s="242"/>
      <c r="P1876" s="242"/>
      <c r="Q1876" s="242"/>
      <c r="R1876" s="242"/>
      <c r="S1876" s="242"/>
      <c r="T1876" s="24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4" t="s">
        <v>191</v>
      </c>
      <c r="AU1876" s="244" t="s">
        <v>82</v>
      </c>
      <c r="AV1876" s="13" t="s">
        <v>82</v>
      </c>
      <c r="AW1876" s="13" t="s">
        <v>33</v>
      </c>
      <c r="AX1876" s="13" t="s">
        <v>72</v>
      </c>
      <c r="AY1876" s="244" t="s">
        <v>180</v>
      </c>
    </row>
    <row r="1877" s="13" customFormat="1">
      <c r="A1877" s="13"/>
      <c r="B1877" s="233"/>
      <c r="C1877" s="234"/>
      <c r="D1877" s="235" t="s">
        <v>191</v>
      </c>
      <c r="E1877" s="236" t="s">
        <v>19</v>
      </c>
      <c r="F1877" s="237" t="s">
        <v>2246</v>
      </c>
      <c r="G1877" s="234"/>
      <c r="H1877" s="238">
        <v>-3.1680000000000001</v>
      </c>
      <c r="I1877" s="239"/>
      <c r="J1877" s="234"/>
      <c r="K1877" s="234"/>
      <c r="L1877" s="240"/>
      <c r="M1877" s="241"/>
      <c r="N1877" s="242"/>
      <c r="O1877" s="242"/>
      <c r="P1877" s="242"/>
      <c r="Q1877" s="242"/>
      <c r="R1877" s="242"/>
      <c r="S1877" s="242"/>
      <c r="T1877" s="24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4" t="s">
        <v>191</v>
      </c>
      <c r="AU1877" s="244" t="s">
        <v>82</v>
      </c>
      <c r="AV1877" s="13" t="s">
        <v>82</v>
      </c>
      <c r="AW1877" s="13" t="s">
        <v>33</v>
      </c>
      <c r="AX1877" s="13" t="s">
        <v>72</v>
      </c>
      <c r="AY1877" s="244" t="s">
        <v>180</v>
      </c>
    </row>
    <row r="1878" s="14" customFormat="1">
      <c r="A1878" s="14"/>
      <c r="B1878" s="245"/>
      <c r="C1878" s="246"/>
      <c r="D1878" s="235" t="s">
        <v>191</v>
      </c>
      <c r="E1878" s="247" t="s">
        <v>19</v>
      </c>
      <c r="F1878" s="248" t="s">
        <v>2247</v>
      </c>
      <c r="G1878" s="246"/>
      <c r="H1878" s="247" t="s">
        <v>19</v>
      </c>
      <c r="I1878" s="249"/>
      <c r="J1878" s="246"/>
      <c r="K1878" s="246"/>
      <c r="L1878" s="250"/>
      <c r="M1878" s="251"/>
      <c r="N1878" s="252"/>
      <c r="O1878" s="252"/>
      <c r="P1878" s="252"/>
      <c r="Q1878" s="252"/>
      <c r="R1878" s="252"/>
      <c r="S1878" s="252"/>
      <c r="T1878" s="253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4" t="s">
        <v>191</v>
      </c>
      <c r="AU1878" s="254" t="s">
        <v>82</v>
      </c>
      <c r="AV1878" s="14" t="s">
        <v>80</v>
      </c>
      <c r="AW1878" s="14" t="s">
        <v>33</v>
      </c>
      <c r="AX1878" s="14" t="s">
        <v>72</v>
      </c>
      <c r="AY1878" s="254" t="s">
        <v>180</v>
      </c>
    </row>
    <row r="1879" s="13" customFormat="1">
      <c r="A1879" s="13"/>
      <c r="B1879" s="233"/>
      <c r="C1879" s="234"/>
      <c r="D1879" s="235" t="s">
        <v>191</v>
      </c>
      <c r="E1879" s="236" t="s">
        <v>19</v>
      </c>
      <c r="F1879" s="237" t="s">
        <v>2248</v>
      </c>
      <c r="G1879" s="234"/>
      <c r="H1879" s="238">
        <v>72.962999999999994</v>
      </c>
      <c r="I1879" s="239"/>
      <c r="J1879" s="234"/>
      <c r="K1879" s="234"/>
      <c r="L1879" s="240"/>
      <c r="M1879" s="241"/>
      <c r="N1879" s="242"/>
      <c r="O1879" s="242"/>
      <c r="P1879" s="242"/>
      <c r="Q1879" s="242"/>
      <c r="R1879" s="242"/>
      <c r="S1879" s="242"/>
      <c r="T1879" s="24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4" t="s">
        <v>191</v>
      </c>
      <c r="AU1879" s="244" t="s">
        <v>82</v>
      </c>
      <c r="AV1879" s="13" t="s">
        <v>82</v>
      </c>
      <c r="AW1879" s="13" t="s">
        <v>33</v>
      </c>
      <c r="AX1879" s="13" t="s">
        <v>72</v>
      </c>
      <c r="AY1879" s="244" t="s">
        <v>180</v>
      </c>
    </row>
    <row r="1880" s="13" customFormat="1">
      <c r="A1880" s="13"/>
      <c r="B1880" s="233"/>
      <c r="C1880" s="234"/>
      <c r="D1880" s="235" t="s">
        <v>191</v>
      </c>
      <c r="E1880" s="236" t="s">
        <v>19</v>
      </c>
      <c r="F1880" s="237" t="s">
        <v>2249</v>
      </c>
      <c r="G1880" s="234"/>
      <c r="H1880" s="238">
        <v>-0.441</v>
      </c>
      <c r="I1880" s="239"/>
      <c r="J1880" s="234"/>
      <c r="K1880" s="234"/>
      <c r="L1880" s="240"/>
      <c r="M1880" s="241"/>
      <c r="N1880" s="242"/>
      <c r="O1880" s="242"/>
      <c r="P1880" s="242"/>
      <c r="Q1880" s="242"/>
      <c r="R1880" s="242"/>
      <c r="S1880" s="242"/>
      <c r="T1880" s="24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4" t="s">
        <v>191</v>
      </c>
      <c r="AU1880" s="244" t="s">
        <v>82</v>
      </c>
      <c r="AV1880" s="13" t="s">
        <v>82</v>
      </c>
      <c r="AW1880" s="13" t="s">
        <v>33</v>
      </c>
      <c r="AX1880" s="13" t="s">
        <v>72</v>
      </c>
      <c r="AY1880" s="244" t="s">
        <v>180</v>
      </c>
    </row>
    <row r="1881" s="13" customFormat="1">
      <c r="A1881" s="13"/>
      <c r="B1881" s="233"/>
      <c r="C1881" s="234"/>
      <c r="D1881" s="235" t="s">
        <v>191</v>
      </c>
      <c r="E1881" s="236" t="s">
        <v>19</v>
      </c>
      <c r="F1881" s="237" t="s">
        <v>2220</v>
      </c>
      <c r="G1881" s="234"/>
      <c r="H1881" s="238">
        <v>-3.8399999999999999</v>
      </c>
      <c r="I1881" s="239"/>
      <c r="J1881" s="234"/>
      <c r="K1881" s="234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191</v>
      </c>
      <c r="AU1881" s="244" t="s">
        <v>82</v>
      </c>
      <c r="AV1881" s="13" t="s">
        <v>82</v>
      </c>
      <c r="AW1881" s="13" t="s">
        <v>33</v>
      </c>
      <c r="AX1881" s="13" t="s">
        <v>72</v>
      </c>
      <c r="AY1881" s="244" t="s">
        <v>180</v>
      </c>
    </row>
    <row r="1882" s="14" customFormat="1">
      <c r="A1882" s="14"/>
      <c r="B1882" s="245"/>
      <c r="C1882" s="246"/>
      <c r="D1882" s="235" t="s">
        <v>191</v>
      </c>
      <c r="E1882" s="247" t="s">
        <v>19</v>
      </c>
      <c r="F1882" s="248" t="s">
        <v>2250</v>
      </c>
      <c r="G1882" s="246"/>
      <c r="H1882" s="247" t="s">
        <v>19</v>
      </c>
      <c r="I1882" s="249"/>
      <c r="J1882" s="246"/>
      <c r="K1882" s="246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4" t="s">
        <v>191</v>
      </c>
      <c r="AU1882" s="254" t="s">
        <v>82</v>
      </c>
      <c r="AV1882" s="14" t="s">
        <v>80</v>
      </c>
      <c r="AW1882" s="14" t="s">
        <v>33</v>
      </c>
      <c r="AX1882" s="14" t="s">
        <v>72</v>
      </c>
      <c r="AY1882" s="254" t="s">
        <v>180</v>
      </c>
    </row>
    <row r="1883" s="13" customFormat="1">
      <c r="A1883" s="13"/>
      <c r="B1883" s="233"/>
      <c r="C1883" s="234"/>
      <c r="D1883" s="235" t="s">
        <v>191</v>
      </c>
      <c r="E1883" s="236" t="s">
        <v>19</v>
      </c>
      <c r="F1883" s="237" t="s">
        <v>2251</v>
      </c>
      <c r="G1883" s="234"/>
      <c r="H1883" s="238">
        <v>27.414000000000001</v>
      </c>
      <c r="I1883" s="239"/>
      <c r="J1883" s="234"/>
      <c r="K1883" s="234"/>
      <c r="L1883" s="240"/>
      <c r="M1883" s="241"/>
      <c r="N1883" s="242"/>
      <c r="O1883" s="242"/>
      <c r="P1883" s="242"/>
      <c r="Q1883" s="242"/>
      <c r="R1883" s="242"/>
      <c r="S1883" s="242"/>
      <c r="T1883" s="24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4" t="s">
        <v>191</v>
      </c>
      <c r="AU1883" s="244" t="s">
        <v>82</v>
      </c>
      <c r="AV1883" s="13" t="s">
        <v>82</v>
      </c>
      <c r="AW1883" s="13" t="s">
        <v>33</v>
      </c>
      <c r="AX1883" s="13" t="s">
        <v>72</v>
      </c>
      <c r="AY1883" s="244" t="s">
        <v>180</v>
      </c>
    </row>
    <row r="1884" s="13" customFormat="1">
      <c r="A1884" s="13"/>
      <c r="B1884" s="233"/>
      <c r="C1884" s="234"/>
      <c r="D1884" s="235" t="s">
        <v>191</v>
      </c>
      <c r="E1884" s="236" t="s">
        <v>19</v>
      </c>
      <c r="F1884" s="237" t="s">
        <v>2252</v>
      </c>
      <c r="G1884" s="234"/>
      <c r="H1884" s="238">
        <v>124.41</v>
      </c>
      <c r="I1884" s="239"/>
      <c r="J1884" s="234"/>
      <c r="K1884" s="234"/>
      <c r="L1884" s="240"/>
      <c r="M1884" s="241"/>
      <c r="N1884" s="242"/>
      <c r="O1884" s="242"/>
      <c r="P1884" s="242"/>
      <c r="Q1884" s="242"/>
      <c r="R1884" s="242"/>
      <c r="S1884" s="242"/>
      <c r="T1884" s="24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4" t="s">
        <v>191</v>
      </c>
      <c r="AU1884" s="244" t="s">
        <v>82</v>
      </c>
      <c r="AV1884" s="13" t="s">
        <v>82</v>
      </c>
      <c r="AW1884" s="13" t="s">
        <v>33</v>
      </c>
      <c r="AX1884" s="13" t="s">
        <v>72</v>
      </c>
      <c r="AY1884" s="244" t="s">
        <v>180</v>
      </c>
    </row>
    <row r="1885" s="13" customFormat="1">
      <c r="A1885" s="13"/>
      <c r="B1885" s="233"/>
      <c r="C1885" s="234"/>
      <c r="D1885" s="235" t="s">
        <v>191</v>
      </c>
      <c r="E1885" s="236" t="s">
        <v>19</v>
      </c>
      <c r="F1885" s="237" t="s">
        <v>2245</v>
      </c>
      <c r="G1885" s="234"/>
      <c r="H1885" s="238">
        <v>-2.7599999999999998</v>
      </c>
      <c r="I1885" s="239"/>
      <c r="J1885" s="234"/>
      <c r="K1885" s="234"/>
      <c r="L1885" s="240"/>
      <c r="M1885" s="241"/>
      <c r="N1885" s="242"/>
      <c r="O1885" s="242"/>
      <c r="P1885" s="242"/>
      <c r="Q1885" s="242"/>
      <c r="R1885" s="242"/>
      <c r="S1885" s="242"/>
      <c r="T1885" s="24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4" t="s">
        <v>191</v>
      </c>
      <c r="AU1885" s="244" t="s">
        <v>82</v>
      </c>
      <c r="AV1885" s="13" t="s">
        <v>82</v>
      </c>
      <c r="AW1885" s="13" t="s">
        <v>33</v>
      </c>
      <c r="AX1885" s="13" t="s">
        <v>72</v>
      </c>
      <c r="AY1885" s="244" t="s">
        <v>180</v>
      </c>
    </row>
    <row r="1886" s="13" customFormat="1">
      <c r="A1886" s="13"/>
      <c r="B1886" s="233"/>
      <c r="C1886" s="234"/>
      <c r="D1886" s="235" t="s">
        <v>191</v>
      </c>
      <c r="E1886" s="236" t="s">
        <v>19</v>
      </c>
      <c r="F1886" s="237" t="s">
        <v>2244</v>
      </c>
      <c r="G1886" s="234"/>
      <c r="H1886" s="238">
        <v>-0.73499999999999999</v>
      </c>
      <c r="I1886" s="239"/>
      <c r="J1886" s="234"/>
      <c r="K1886" s="234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191</v>
      </c>
      <c r="AU1886" s="244" t="s">
        <v>82</v>
      </c>
      <c r="AV1886" s="13" t="s">
        <v>82</v>
      </c>
      <c r="AW1886" s="13" t="s">
        <v>33</v>
      </c>
      <c r="AX1886" s="13" t="s">
        <v>72</v>
      </c>
      <c r="AY1886" s="244" t="s">
        <v>180</v>
      </c>
    </row>
    <row r="1887" s="13" customFormat="1">
      <c r="A1887" s="13"/>
      <c r="B1887" s="233"/>
      <c r="C1887" s="234"/>
      <c r="D1887" s="235" t="s">
        <v>191</v>
      </c>
      <c r="E1887" s="236" t="s">
        <v>19</v>
      </c>
      <c r="F1887" s="237" t="s">
        <v>2253</v>
      </c>
      <c r="G1887" s="234"/>
      <c r="H1887" s="238">
        <v>-23.768000000000001</v>
      </c>
      <c r="I1887" s="239"/>
      <c r="J1887" s="234"/>
      <c r="K1887" s="234"/>
      <c r="L1887" s="240"/>
      <c r="M1887" s="241"/>
      <c r="N1887" s="242"/>
      <c r="O1887" s="242"/>
      <c r="P1887" s="242"/>
      <c r="Q1887" s="242"/>
      <c r="R1887" s="242"/>
      <c r="S1887" s="242"/>
      <c r="T1887" s="24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4" t="s">
        <v>191</v>
      </c>
      <c r="AU1887" s="244" t="s">
        <v>82</v>
      </c>
      <c r="AV1887" s="13" t="s">
        <v>82</v>
      </c>
      <c r="AW1887" s="13" t="s">
        <v>33</v>
      </c>
      <c r="AX1887" s="13" t="s">
        <v>72</v>
      </c>
      <c r="AY1887" s="244" t="s">
        <v>180</v>
      </c>
    </row>
    <row r="1888" s="13" customFormat="1">
      <c r="A1888" s="13"/>
      <c r="B1888" s="233"/>
      <c r="C1888" s="234"/>
      <c r="D1888" s="235" t="s">
        <v>191</v>
      </c>
      <c r="E1888" s="236" t="s">
        <v>19</v>
      </c>
      <c r="F1888" s="237" t="s">
        <v>2225</v>
      </c>
      <c r="G1888" s="234"/>
      <c r="H1888" s="238">
        <v>-5.8799999999999999</v>
      </c>
      <c r="I1888" s="239"/>
      <c r="J1888" s="234"/>
      <c r="K1888" s="234"/>
      <c r="L1888" s="240"/>
      <c r="M1888" s="241"/>
      <c r="N1888" s="242"/>
      <c r="O1888" s="242"/>
      <c r="P1888" s="242"/>
      <c r="Q1888" s="242"/>
      <c r="R1888" s="242"/>
      <c r="S1888" s="242"/>
      <c r="T1888" s="24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4" t="s">
        <v>191</v>
      </c>
      <c r="AU1888" s="244" t="s">
        <v>82</v>
      </c>
      <c r="AV1888" s="13" t="s">
        <v>82</v>
      </c>
      <c r="AW1888" s="13" t="s">
        <v>33</v>
      </c>
      <c r="AX1888" s="13" t="s">
        <v>72</v>
      </c>
      <c r="AY1888" s="244" t="s">
        <v>180</v>
      </c>
    </row>
    <row r="1889" s="14" customFormat="1">
      <c r="A1889" s="14"/>
      <c r="B1889" s="245"/>
      <c r="C1889" s="246"/>
      <c r="D1889" s="235" t="s">
        <v>191</v>
      </c>
      <c r="E1889" s="247" t="s">
        <v>19</v>
      </c>
      <c r="F1889" s="248" t="s">
        <v>1598</v>
      </c>
      <c r="G1889" s="246"/>
      <c r="H1889" s="247" t="s">
        <v>19</v>
      </c>
      <c r="I1889" s="249"/>
      <c r="J1889" s="246"/>
      <c r="K1889" s="246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4" t="s">
        <v>191</v>
      </c>
      <c r="AU1889" s="254" t="s">
        <v>82</v>
      </c>
      <c r="AV1889" s="14" t="s">
        <v>80</v>
      </c>
      <c r="AW1889" s="14" t="s">
        <v>33</v>
      </c>
      <c r="AX1889" s="14" t="s">
        <v>72</v>
      </c>
      <c r="AY1889" s="254" t="s">
        <v>180</v>
      </c>
    </row>
    <row r="1890" s="13" customFormat="1">
      <c r="A1890" s="13"/>
      <c r="B1890" s="233"/>
      <c r="C1890" s="234"/>
      <c r="D1890" s="235" t="s">
        <v>191</v>
      </c>
      <c r="E1890" s="236" t="s">
        <v>19</v>
      </c>
      <c r="F1890" s="237" t="s">
        <v>2254</v>
      </c>
      <c r="G1890" s="234"/>
      <c r="H1890" s="238">
        <v>42.185000000000002</v>
      </c>
      <c r="I1890" s="239"/>
      <c r="J1890" s="234"/>
      <c r="K1890" s="234"/>
      <c r="L1890" s="240"/>
      <c r="M1890" s="241"/>
      <c r="N1890" s="242"/>
      <c r="O1890" s="242"/>
      <c r="P1890" s="242"/>
      <c r="Q1890" s="242"/>
      <c r="R1890" s="242"/>
      <c r="S1890" s="242"/>
      <c r="T1890" s="24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4" t="s">
        <v>191</v>
      </c>
      <c r="AU1890" s="244" t="s">
        <v>82</v>
      </c>
      <c r="AV1890" s="13" t="s">
        <v>82</v>
      </c>
      <c r="AW1890" s="13" t="s">
        <v>33</v>
      </c>
      <c r="AX1890" s="13" t="s">
        <v>72</v>
      </c>
      <c r="AY1890" s="244" t="s">
        <v>180</v>
      </c>
    </row>
    <row r="1891" s="13" customFormat="1">
      <c r="A1891" s="13"/>
      <c r="B1891" s="233"/>
      <c r="C1891" s="234"/>
      <c r="D1891" s="235" t="s">
        <v>191</v>
      </c>
      <c r="E1891" s="236" t="s">
        <v>19</v>
      </c>
      <c r="F1891" s="237" t="s">
        <v>2255</v>
      </c>
      <c r="G1891" s="234"/>
      <c r="H1891" s="238">
        <v>50.603000000000002</v>
      </c>
      <c r="I1891" s="239"/>
      <c r="J1891" s="234"/>
      <c r="K1891" s="234"/>
      <c r="L1891" s="240"/>
      <c r="M1891" s="241"/>
      <c r="N1891" s="242"/>
      <c r="O1891" s="242"/>
      <c r="P1891" s="242"/>
      <c r="Q1891" s="242"/>
      <c r="R1891" s="242"/>
      <c r="S1891" s="242"/>
      <c r="T1891" s="24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4" t="s">
        <v>191</v>
      </c>
      <c r="AU1891" s="244" t="s">
        <v>82</v>
      </c>
      <c r="AV1891" s="13" t="s">
        <v>82</v>
      </c>
      <c r="AW1891" s="13" t="s">
        <v>33</v>
      </c>
      <c r="AX1891" s="13" t="s">
        <v>72</v>
      </c>
      <c r="AY1891" s="244" t="s">
        <v>180</v>
      </c>
    </row>
    <row r="1892" s="13" customFormat="1">
      <c r="A1892" s="13"/>
      <c r="B1892" s="233"/>
      <c r="C1892" s="234"/>
      <c r="D1892" s="235" t="s">
        <v>191</v>
      </c>
      <c r="E1892" s="236" t="s">
        <v>19</v>
      </c>
      <c r="F1892" s="237" t="s">
        <v>2256</v>
      </c>
      <c r="G1892" s="234"/>
      <c r="H1892" s="238">
        <v>-1.377</v>
      </c>
      <c r="I1892" s="239"/>
      <c r="J1892" s="234"/>
      <c r="K1892" s="234"/>
      <c r="L1892" s="240"/>
      <c r="M1892" s="241"/>
      <c r="N1892" s="242"/>
      <c r="O1892" s="242"/>
      <c r="P1892" s="242"/>
      <c r="Q1892" s="242"/>
      <c r="R1892" s="242"/>
      <c r="S1892" s="242"/>
      <c r="T1892" s="24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4" t="s">
        <v>191</v>
      </c>
      <c r="AU1892" s="244" t="s">
        <v>82</v>
      </c>
      <c r="AV1892" s="13" t="s">
        <v>82</v>
      </c>
      <c r="AW1892" s="13" t="s">
        <v>33</v>
      </c>
      <c r="AX1892" s="13" t="s">
        <v>72</v>
      </c>
      <c r="AY1892" s="244" t="s">
        <v>180</v>
      </c>
    </row>
    <row r="1893" s="13" customFormat="1">
      <c r="A1893" s="13"/>
      <c r="B1893" s="233"/>
      <c r="C1893" s="234"/>
      <c r="D1893" s="235" t="s">
        <v>191</v>
      </c>
      <c r="E1893" s="236" t="s">
        <v>19</v>
      </c>
      <c r="F1893" s="237" t="s">
        <v>2225</v>
      </c>
      <c r="G1893" s="234"/>
      <c r="H1893" s="238">
        <v>-5.8799999999999999</v>
      </c>
      <c r="I1893" s="239"/>
      <c r="J1893" s="234"/>
      <c r="K1893" s="234"/>
      <c r="L1893" s="240"/>
      <c r="M1893" s="241"/>
      <c r="N1893" s="242"/>
      <c r="O1893" s="242"/>
      <c r="P1893" s="242"/>
      <c r="Q1893" s="242"/>
      <c r="R1893" s="242"/>
      <c r="S1893" s="242"/>
      <c r="T1893" s="24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4" t="s">
        <v>191</v>
      </c>
      <c r="AU1893" s="244" t="s">
        <v>82</v>
      </c>
      <c r="AV1893" s="13" t="s">
        <v>82</v>
      </c>
      <c r="AW1893" s="13" t="s">
        <v>33</v>
      </c>
      <c r="AX1893" s="13" t="s">
        <v>72</v>
      </c>
      <c r="AY1893" s="244" t="s">
        <v>180</v>
      </c>
    </row>
    <row r="1894" s="13" customFormat="1">
      <c r="A1894" s="13"/>
      <c r="B1894" s="233"/>
      <c r="C1894" s="234"/>
      <c r="D1894" s="235" t="s">
        <v>191</v>
      </c>
      <c r="E1894" s="236" t="s">
        <v>19</v>
      </c>
      <c r="F1894" s="237" t="s">
        <v>2257</v>
      </c>
      <c r="G1894" s="234"/>
      <c r="H1894" s="238">
        <v>-1.47</v>
      </c>
      <c r="I1894" s="239"/>
      <c r="J1894" s="234"/>
      <c r="K1894" s="234"/>
      <c r="L1894" s="240"/>
      <c r="M1894" s="241"/>
      <c r="N1894" s="242"/>
      <c r="O1894" s="242"/>
      <c r="P1894" s="242"/>
      <c r="Q1894" s="242"/>
      <c r="R1894" s="242"/>
      <c r="S1894" s="242"/>
      <c r="T1894" s="24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4" t="s">
        <v>191</v>
      </c>
      <c r="AU1894" s="244" t="s">
        <v>82</v>
      </c>
      <c r="AV1894" s="13" t="s">
        <v>82</v>
      </c>
      <c r="AW1894" s="13" t="s">
        <v>33</v>
      </c>
      <c r="AX1894" s="13" t="s">
        <v>72</v>
      </c>
      <c r="AY1894" s="244" t="s">
        <v>180</v>
      </c>
    </row>
    <row r="1895" s="14" customFormat="1">
      <c r="A1895" s="14"/>
      <c r="B1895" s="245"/>
      <c r="C1895" s="246"/>
      <c r="D1895" s="235" t="s">
        <v>191</v>
      </c>
      <c r="E1895" s="247" t="s">
        <v>19</v>
      </c>
      <c r="F1895" s="248" t="s">
        <v>2258</v>
      </c>
      <c r="G1895" s="246"/>
      <c r="H1895" s="247" t="s">
        <v>19</v>
      </c>
      <c r="I1895" s="249"/>
      <c r="J1895" s="246"/>
      <c r="K1895" s="246"/>
      <c r="L1895" s="250"/>
      <c r="M1895" s="251"/>
      <c r="N1895" s="252"/>
      <c r="O1895" s="252"/>
      <c r="P1895" s="252"/>
      <c r="Q1895" s="252"/>
      <c r="R1895" s="252"/>
      <c r="S1895" s="252"/>
      <c r="T1895" s="253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4" t="s">
        <v>191</v>
      </c>
      <c r="AU1895" s="254" t="s">
        <v>82</v>
      </c>
      <c r="AV1895" s="14" t="s">
        <v>80</v>
      </c>
      <c r="AW1895" s="14" t="s">
        <v>33</v>
      </c>
      <c r="AX1895" s="14" t="s">
        <v>72</v>
      </c>
      <c r="AY1895" s="254" t="s">
        <v>180</v>
      </c>
    </row>
    <row r="1896" s="13" customFormat="1">
      <c r="A1896" s="13"/>
      <c r="B1896" s="233"/>
      <c r="C1896" s="234"/>
      <c r="D1896" s="235" t="s">
        <v>191</v>
      </c>
      <c r="E1896" s="236" t="s">
        <v>19</v>
      </c>
      <c r="F1896" s="237" t="s">
        <v>2259</v>
      </c>
      <c r="G1896" s="234"/>
      <c r="H1896" s="238">
        <v>47.134999999999998</v>
      </c>
      <c r="I1896" s="239"/>
      <c r="J1896" s="234"/>
      <c r="K1896" s="234"/>
      <c r="L1896" s="240"/>
      <c r="M1896" s="241"/>
      <c r="N1896" s="242"/>
      <c r="O1896" s="242"/>
      <c r="P1896" s="242"/>
      <c r="Q1896" s="242"/>
      <c r="R1896" s="242"/>
      <c r="S1896" s="242"/>
      <c r="T1896" s="24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4" t="s">
        <v>191</v>
      </c>
      <c r="AU1896" s="244" t="s">
        <v>82</v>
      </c>
      <c r="AV1896" s="13" t="s">
        <v>82</v>
      </c>
      <c r="AW1896" s="13" t="s">
        <v>33</v>
      </c>
      <c r="AX1896" s="13" t="s">
        <v>72</v>
      </c>
      <c r="AY1896" s="244" t="s">
        <v>180</v>
      </c>
    </row>
    <row r="1897" s="13" customFormat="1">
      <c r="A1897" s="13"/>
      <c r="B1897" s="233"/>
      <c r="C1897" s="234"/>
      <c r="D1897" s="235" t="s">
        <v>191</v>
      </c>
      <c r="E1897" s="236" t="s">
        <v>19</v>
      </c>
      <c r="F1897" s="237" t="s">
        <v>2260</v>
      </c>
      <c r="G1897" s="234"/>
      <c r="H1897" s="238">
        <v>203.743</v>
      </c>
      <c r="I1897" s="239"/>
      <c r="J1897" s="234"/>
      <c r="K1897" s="234"/>
      <c r="L1897" s="240"/>
      <c r="M1897" s="241"/>
      <c r="N1897" s="242"/>
      <c r="O1897" s="242"/>
      <c r="P1897" s="242"/>
      <c r="Q1897" s="242"/>
      <c r="R1897" s="242"/>
      <c r="S1897" s="242"/>
      <c r="T1897" s="24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4" t="s">
        <v>191</v>
      </c>
      <c r="AU1897" s="244" t="s">
        <v>82</v>
      </c>
      <c r="AV1897" s="13" t="s">
        <v>82</v>
      </c>
      <c r="AW1897" s="13" t="s">
        <v>33</v>
      </c>
      <c r="AX1897" s="13" t="s">
        <v>72</v>
      </c>
      <c r="AY1897" s="244" t="s">
        <v>180</v>
      </c>
    </row>
    <row r="1898" s="13" customFormat="1">
      <c r="A1898" s="13"/>
      <c r="B1898" s="233"/>
      <c r="C1898" s="234"/>
      <c r="D1898" s="235" t="s">
        <v>191</v>
      </c>
      <c r="E1898" s="236" t="s">
        <v>19</v>
      </c>
      <c r="F1898" s="237" t="s">
        <v>2261</v>
      </c>
      <c r="G1898" s="234"/>
      <c r="H1898" s="238">
        <v>-7.7629999999999999</v>
      </c>
      <c r="I1898" s="239"/>
      <c r="J1898" s="234"/>
      <c r="K1898" s="234"/>
      <c r="L1898" s="240"/>
      <c r="M1898" s="241"/>
      <c r="N1898" s="242"/>
      <c r="O1898" s="242"/>
      <c r="P1898" s="242"/>
      <c r="Q1898" s="242"/>
      <c r="R1898" s="242"/>
      <c r="S1898" s="242"/>
      <c r="T1898" s="24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4" t="s">
        <v>191</v>
      </c>
      <c r="AU1898" s="244" t="s">
        <v>82</v>
      </c>
      <c r="AV1898" s="13" t="s">
        <v>82</v>
      </c>
      <c r="AW1898" s="13" t="s">
        <v>33</v>
      </c>
      <c r="AX1898" s="13" t="s">
        <v>72</v>
      </c>
      <c r="AY1898" s="244" t="s">
        <v>180</v>
      </c>
    </row>
    <row r="1899" s="16" customFormat="1">
      <c r="A1899" s="16"/>
      <c r="B1899" s="266"/>
      <c r="C1899" s="267"/>
      <c r="D1899" s="235" t="s">
        <v>191</v>
      </c>
      <c r="E1899" s="268" t="s">
        <v>19</v>
      </c>
      <c r="F1899" s="269" t="s">
        <v>436</v>
      </c>
      <c r="G1899" s="267"/>
      <c r="H1899" s="270">
        <v>1134.8839999999998</v>
      </c>
      <c r="I1899" s="271"/>
      <c r="J1899" s="267"/>
      <c r="K1899" s="267"/>
      <c r="L1899" s="272"/>
      <c r="M1899" s="273"/>
      <c r="N1899" s="274"/>
      <c r="O1899" s="274"/>
      <c r="P1899" s="274"/>
      <c r="Q1899" s="274"/>
      <c r="R1899" s="274"/>
      <c r="S1899" s="274"/>
      <c r="T1899" s="275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T1899" s="276" t="s">
        <v>191</v>
      </c>
      <c r="AU1899" s="276" t="s">
        <v>82</v>
      </c>
      <c r="AV1899" s="16" t="s">
        <v>100</v>
      </c>
      <c r="AW1899" s="16" t="s">
        <v>33</v>
      </c>
      <c r="AX1899" s="16" t="s">
        <v>72</v>
      </c>
      <c r="AY1899" s="276" t="s">
        <v>180</v>
      </c>
    </row>
    <row r="1900" s="14" customFormat="1">
      <c r="A1900" s="14"/>
      <c r="B1900" s="245"/>
      <c r="C1900" s="246"/>
      <c r="D1900" s="235" t="s">
        <v>191</v>
      </c>
      <c r="E1900" s="247" t="s">
        <v>19</v>
      </c>
      <c r="F1900" s="248" t="s">
        <v>797</v>
      </c>
      <c r="G1900" s="246"/>
      <c r="H1900" s="247" t="s">
        <v>19</v>
      </c>
      <c r="I1900" s="249"/>
      <c r="J1900" s="246"/>
      <c r="K1900" s="246"/>
      <c r="L1900" s="250"/>
      <c r="M1900" s="251"/>
      <c r="N1900" s="252"/>
      <c r="O1900" s="252"/>
      <c r="P1900" s="252"/>
      <c r="Q1900" s="252"/>
      <c r="R1900" s="252"/>
      <c r="S1900" s="252"/>
      <c r="T1900" s="253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4" t="s">
        <v>191</v>
      </c>
      <c r="AU1900" s="254" t="s">
        <v>82</v>
      </c>
      <c r="AV1900" s="14" t="s">
        <v>80</v>
      </c>
      <c r="AW1900" s="14" t="s">
        <v>33</v>
      </c>
      <c r="AX1900" s="14" t="s">
        <v>72</v>
      </c>
      <c r="AY1900" s="254" t="s">
        <v>180</v>
      </c>
    </row>
    <row r="1901" s="14" customFormat="1">
      <c r="A1901" s="14"/>
      <c r="B1901" s="245"/>
      <c r="C1901" s="246"/>
      <c r="D1901" s="235" t="s">
        <v>191</v>
      </c>
      <c r="E1901" s="247" t="s">
        <v>19</v>
      </c>
      <c r="F1901" s="248" t="s">
        <v>2262</v>
      </c>
      <c r="G1901" s="246"/>
      <c r="H1901" s="247" t="s">
        <v>19</v>
      </c>
      <c r="I1901" s="249"/>
      <c r="J1901" s="246"/>
      <c r="K1901" s="246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191</v>
      </c>
      <c r="AU1901" s="254" t="s">
        <v>82</v>
      </c>
      <c r="AV1901" s="14" t="s">
        <v>80</v>
      </c>
      <c r="AW1901" s="14" t="s">
        <v>33</v>
      </c>
      <c r="AX1901" s="14" t="s">
        <v>72</v>
      </c>
      <c r="AY1901" s="254" t="s">
        <v>180</v>
      </c>
    </row>
    <row r="1902" s="13" customFormat="1">
      <c r="A1902" s="13"/>
      <c r="B1902" s="233"/>
      <c r="C1902" s="234"/>
      <c r="D1902" s="235" t="s">
        <v>191</v>
      </c>
      <c r="E1902" s="236" t="s">
        <v>19</v>
      </c>
      <c r="F1902" s="237" t="s">
        <v>2263</v>
      </c>
      <c r="G1902" s="234"/>
      <c r="H1902" s="238">
        <v>57.753</v>
      </c>
      <c r="I1902" s="239"/>
      <c r="J1902" s="234"/>
      <c r="K1902" s="234"/>
      <c r="L1902" s="240"/>
      <c r="M1902" s="241"/>
      <c r="N1902" s="242"/>
      <c r="O1902" s="242"/>
      <c r="P1902" s="242"/>
      <c r="Q1902" s="242"/>
      <c r="R1902" s="242"/>
      <c r="S1902" s="242"/>
      <c r="T1902" s="24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4" t="s">
        <v>191</v>
      </c>
      <c r="AU1902" s="244" t="s">
        <v>82</v>
      </c>
      <c r="AV1902" s="13" t="s">
        <v>82</v>
      </c>
      <c r="AW1902" s="13" t="s">
        <v>33</v>
      </c>
      <c r="AX1902" s="13" t="s">
        <v>72</v>
      </c>
      <c r="AY1902" s="244" t="s">
        <v>180</v>
      </c>
    </row>
    <row r="1903" s="13" customFormat="1">
      <c r="A1903" s="13"/>
      <c r="B1903" s="233"/>
      <c r="C1903" s="234"/>
      <c r="D1903" s="235" t="s">
        <v>191</v>
      </c>
      <c r="E1903" s="236" t="s">
        <v>19</v>
      </c>
      <c r="F1903" s="237" t="s">
        <v>2264</v>
      </c>
      <c r="G1903" s="234"/>
      <c r="H1903" s="238">
        <v>50.841999999999999</v>
      </c>
      <c r="I1903" s="239"/>
      <c r="J1903" s="234"/>
      <c r="K1903" s="234"/>
      <c r="L1903" s="240"/>
      <c r="M1903" s="241"/>
      <c r="N1903" s="242"/>
      <c r="O1903" s="242"/>
      <c r="P1903" s="242"/>
      <c r="Q1903" s="242"/>
      <c r="R1903" s="242"/>
      <c r="S1903" s="242"/>
      <c r="T1903" s="24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4" t="s">
        <v>191</v>
      </c>
      <c r="AU1903" s="244" t="s">
        <v>82</v>
      </c>
      <c r="AV1903" s="13" t="s">
        <v>82</v>
      </c>
      <c r="AW1903" s="13" t="s">
        <v>33</v>
      </c>
      <c r="AX1903" s="13" t="s">
        <v>72</v>
      </c>
      <c r="AY1903" s="244" t="s">
        <v>180</v>
      </c>
    </row>
    <row r="1904" s="13" customFormat="1">
      <c r="A1904" s="13"/>
      <c r="B1904" s="233"/>
      <c r="C1904" s="234"/>
      <c r="D1904" s="235" t="s">
        <v>191</v>
      </c>
      <c r="E1904" s="236" t="s">
        <v>19</v>
      </c>
      <c r="F1904" s="237" t="s">
        <v>2265</v>
      </c>
      <c r="G1904" s="234"/>
      <c r="H1904" s="238">
        <v>56.862000000000002</v>
      </c>
      <c r="I1904" s="239"/>
      <c r="J1904" s="234"/>
      <c r="K1904" s="234"/>
      <c r="L1904" s="240"/>
      <c r="M1904" s="241"/>
      <c r="N1904" s="242"/>
      <c r="O1904" s="242"/>
      <c r="P1904" s="242"/>
      <c r="Q1904" s="242"/>
      <c r="R1904" s="242"/>
      <c r="S1904" s="242"/>
      <c r="T1904" s="24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4" t="s">
        <v>191</v>
      </c>
      <c r="AU1904" s="244" t="s">
        <v>82</v>
      </c>
      <c r="AV1904" s="13" t="s">
        <v>82</v>
      </c>
      <c r="AW1904" s="13" t="s">
        <v>33</v>
      </c>
      <c r="AX1904" s="13" t="s">
        <v>72</v>
      </c>
      <c r="AY1904" s="244" t="s">
        <v>180</v>
      </c>
    </row>
    <row r="1905" s="13" customFormat="1">
      <c r="A1905" s="13"/>
      <c r="B1905" s="233"/>
      <c r="C1905" s="234"/>
      <c r="D1905" s="235" t="s">
        <v>191</v>
      </c>
      <c r="E1905" s="236" t="s">
        <v>19</v>
      </c>
      <c r="F1905" s="237" t="s">
        <v>2266</v>
      </c>
      <c r="G1905" s="234"/>
      <c r="H1905" s="238">
        <v>46.069000000000003</v>
      </c>
      <c r="I1905" s="239"/>
      <c r="J1905" s="234"/>
      <c r="K1905" s="234"/>
      <c r="L1905" s="240"/>
      <c r="M1905" s="241"/>
      <c r="N1905" s="242"/>
      <c r="O1905" s="242"/>
      <c r="P1905" s="242"/>
      <c r="Q1905" s="242"/>
      <c r="R1905" s="242"/>
      <c r="S1905" s="242"/>
      <c r="T1905" s="24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4" t="s">
        <v>191</v>
      </c>
      <c r="AU1905" s="244" t="s">
        <v>82</v>
      </c>
      <c r="AV1905" s="13" t="s">
        <v>82</v>
      </c>
      <c r="AW1905" s="13" t="s">
        <v>33</v>
      </c>
      <c r="AX1905" s="13" t="s">
        <v>72</v>
      </c>
      <c r="AY1905" s="244" t="s">
        <v>180</v>
      </c>
    </row>
    <row r="1906" s="13" customFormat="1">
      <c r="A1906" s="13"/>
      <c r="B1906" s="233"/>
      <c r="C1906" s="234"/>
      <c r="D1906" s="235" t="s">
        <v>191</v>
      </c>
      <c r="E1906" s="236" t="s">
        <v>19</v>
      </c>
      <c r="F1906" s="237" t="s">
        <v>2267</v>
      </c>
      <c r="G1906" s="234"/>
      <c r="H1906" s="238">
        <v>55.890000000000001</v>
      </c>
      <c r="I1906" s="239"/>
      <c r="J1906" s="234"/>
      <c r="K1906" s="234"/>
      <c r="L1906" s="240"/>
      <c r="M1906" s="241"/>
      <c r="N1906" s="242"/>
      <c r="O1906" s="242"/>
      <c r="P1906" s="242"/>
      <c r="Q1906" s="242"/>
      <c r="R1906" s="242"/>
      <c r="S1906" s="242"/>
      <c r="T1906" s="24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4" t="s">
        <v>191</v>
      </c>
      <c r="AU1906" s="244" t="s">
        <v>82</v>
      </c>
      <c r="AV1906" s="13" t="s">
        <v>82</v>
      </c>
      <c r="AW1906" s="13" t="s">
        <v>33</v>
      </c>
      <c r="AX1906" s="13" t="s">
        <v>72</v>
      </c>
      <c r="AY1906" s="244" t="s">
        <v>180</v>
      </c>
    </row>
    <row r="1907" s="14" customFormat="1">
      <c r="A1907" s="14"/>
      <c r="B1907" s="245"/>
      <c r="C1907" s="246"/>
      <c r="D1907" s="235" t="s">
        <v>191</v>
      </c>
      <c r="E1907" s="247" t="s">
        <v>19</v>
      </c>
      <c r="F1907" s="248" t="s">
        <v>2268</v>
      </c>
      <c r="G1907" s="246"/>
      <c r="H1907" s="247" t="s">
        <v>19</v>
      </c>
      <c r="I1907" s="249"/>
      <c r="J1907" s="246"/>
      <c r="K1907" s="246"/>
      <c r="L1907" s="250"/>
      <c r="M1907" s="251"/>
      <c r="N1907" s="252"/>
      <c r="O1907" s="252"/>
      <c r="P1907" s="252"/>
      <c r="Q1907" s="252"/>
      <c r="R1907" s="252"/>
      <c r="S1907" s="252"/>
      <c r="T1907" s="253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4" t="s">
        <v>191</v>
      </c>
      <c r="AU1907" s="254" t="s">
        <v>82</v>
      </c>
      <c r="AV1907" s="14" t="s">
        <v>80</v>
      </c>
      <c r="AW1907" s="14" t="s">
        <v>33</v>
      </c>
      <c r="AX1907" s="14" t="s">
        <v>72</v>
      </c>
      <c r="AY1907" s="254" t="s">
        <v>180</v>
      </c>
    </row>
    <row r="1908" s="13" customFormat="1">
      <c r="A1908" s="13"/>
      <c r="B1908" s="233"/>
      <c r="C1908" s="234"/>
      <c r="D1908" s="235" t="s">
        <v>191</v>
      </c>
      <c r="E1908" s="236" t="s">
        <v>19</v>
      </c>
      <c r="F1908" s="237" t="s">
        <v>2269</v>
      </c>
      <c r="G1908" s="234"/>
      <c r="H1908" s="238">
        <v>57.164999999999999</v>
      </c>
      <c r="I1908" s="239"/>
      <c r="J1908" s="234"/>
      <c r="K1908" s="234"/>
      <c r="L1908" s="240"/>
      <c r="M1908" s="241"/>
      <c r="N1908" s="242"/>
      <c r="O1908" s="242"/>
      <c r="P1908" s="242"/>
      <c r="Q1908" s="242"/>
      <c r="R1908" s="242"/>
      <c r="S1908" s="242"/>
      <c r="T1908" s="24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4" t="s">
        <v>191</v>
      </c>
      <c r="AU1908" s="244" t="s">
        <v>82</v>
      </c>
      <c r="AV1908" s="13" t="s">
        <v>82</v>
      </c>
      <c r="AW1908" s="13" t="s">
        <v>33</v>
      </c>
      <c r="AX1908" s="13" t="s">
        <v>72</v>
      </c>
      <c r="AY1908" s="244" t="s">
        <v>180</v>
      </c>
    </row>
    <row r="1909" s="13" customFormat="1">
      <c r="A1909" s="13"/>
      <c r="B1909" s="233"/>
      <c r="C1909" s="234"/>
      <c r="D1909" s="235" t="s">
        <v>191</v>
      </c>
      <c r="E1909" s="236" t="s">
        <v>19</v>
      </c>
      <c r="F1909" s="237" t="s">
        <v>2270</v>
      </c>
      <c r="G1909" s="234"/>
      <c r="H1909" s="238">
        <v>95.668999999999997</v>
      </c>
      <c r="I1909" s="239"/>
      <c r="J1909" s="234"/>
      <c r="K1909" s="234"/>
      <c r="L1909" s="240"/>
      <c r="M1909" s="241"/>
      <c r="N1909" s="242"/>
      <c r="O1909" s="242"/>
      <c r="P1909" s="242"/>
      <c r="Q1909" s="242"/>
      <c r="R1909" s="242"/>
      <c r="S1909" s="242"/>
      <c r="T1909" s="24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4" t="s">
        <v>191</v>
      </c>
      <c r="AU1909" s="244" t="s">
        <v>82</v>
      </c>
      <c r="AV1909" s="13" t="s">
        <v>82</v>
      </c>
      <c r="AW1909" s="13" t="s">
        <v>33</v>
      </c>
      <c r="AX1909" s="13" t="s">
        <v>72</v>
      </c>
      <c r="AY1909" s="244" t="s">
        <v>180</v>
      </c>
    </row>
    <row r="1910" s="13" customFormat="1">
      <c r="A1910" s="13"/>
      <c r="B1910" s="233"/>
      <c r="C1910" s="234"/>
      <c r="D1910" s="235" t="s">
        <v>191</v>
      </c>
      <c r="E1910" s="236" t="s">
        <v>19</v>
      </c>
      <c r="F1910" s="237" t="s">
        <v>2271</v>
      </c>
      <c r="G1910" s="234"/>
      <c r="H1910" s="238">
        <v>-16</v>
      </c>
      <c r="I1910" s="239"/>
      <c r="J1910" s="234"/>
      <c r="K1910" s="234"/>
      <c r="L1910" s="240"/>
      <c r="M1910" s="241"/>
      <c r="N1910" s="242"/>
      <c r="O1910" s="242"/>
      <c r="P1910" s="242"/>
      <c r="Q1910" s="242"/>
      <c r="R1910" s="242"/>
      <c r="S1910" s="242"/>
      <c r="T1910" s="24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4" t="s">
        <v>191</v>
      </c>
      <c r="AU1910" s="244" t="s">
        <v>82</v>
      </c>
      <c r="AV1910" s="13" t="s">
        <v>82</v>
      </c>
      <c r="AW1910" s="13" t="s">
        <v>33</v>
      </c>
      <c r="AX1910" s="13" t="s">
        <v>72</v>
      </c>
      <c r="AY1910" s="244" t="s">
        <v>180</v>
      </c>
    </row>
    <row r="1911" s="13" customFormat="1">
      <c r="A1911" s="13"/>
      <c r="B1911" s="233"/>
      <c r="C1911" s="234"/>
      <c r="D1911" s="235" t="s">
        <v>191</v>
      </c>
      <c r="E1911" s="236" t="s">
        <v>19</v>
      </c>
      <c r="F1911" s="237" t="s">
        <v>2272</v>
      </c>
      <c r="G1911" s="234"/>
      <c r="H1911" s="238">
        <v>0.313</v>
      </c>
      <c r="I1911" s="239"/>
      <c r="J1911" s="234"/>
      <c r="K1911" s="234"/>
      <c r="L1911" s="240"/>
      <c r="M1911" s="241"/>
      <c r="N1911" s="242"/>
      <c r="O1911" s="242"/>
      <c r="P1911" s="242"/>
      <c r="Q1911" s="242"/>
      <c r="R1911" s="242"/>
      <c r="S1911" s="242"/>
      <c r="T1911" s="24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4" t="s">
        <v>191</v>
      </c>
      <c r="AU1911" s="244" t="s">
        <v>82</v>
      </c>
      <c r="AV1911" s="13" t="s">
        <v>82</v>
      </c>
      <c r="AW1911" s="13" t="s">
        <v>33</v>
      </c>
      <c r="AX1911" s="13" t="s">
        <v>72</v>
      </c>
      <c r="AY1911" s="244" t="s">
        <v>180</v>
      </c>
    </row>
    <row r="1912" s="13" customFormat="1">
      <c r="A1912" s="13"/>
      <c r="B1912" s="233"/>
      <c r="C1912" s="234"/>
      <c r="D1912" s="235" t="s">
        <v>191</v>
      </c>
      <c r="E1912" s="236" t="s">
        <v>19</v>
      </c>
      <c r="F1912" s="237" t="s">
        <v>2273</v>
      </c>
      <c r="G1912" s="234"/>
      <c r="H1912" s="238">
        <v>-1.296</v>
      </c>
      <c r="I1912" s="239"/>
      <c r="J1912" s="234"/>
      <c r="K1912" s="234"/>
      <c r="L1912" s="240"/>
      <c r="M1912" s="241"/>
      <c r="N1912" s="242"/>
      <c r="O1912" s="242"/>
      <c r="P1912" s="242"/>
      <c r="Q1912" s="242"/>
      <c r="R1912" s="242"/>
      <c r="S1912" s="242"/>
      <c r="T1912" s="24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4" t="s">
        <v>191</v>
      </c>
      <c r="AU1912" s="244" t="s">
        <v>82</v>
      </c>
      <c r="AV1912" s="13" t="s">
        <v>82</v>
      </c>
      <c r="AW1912" s="13" t="s">
        <v>33</v>
      </c>
      <c r="AX1912" s="13" t="s">
        <v>72</v>
      </c>
      <c r="AY1912" s="244" t="s">
        <v>180</v>
      </c>
    </row>
    <row r="1913" s="14" customFormat="1">
      <c r="A1913" s="14"/>
      <c r="B1913" s="245"/>
      <c r="C1913" s="246"/>
      <c r="D1913" s="235" t="s">
        <v>191</v>
      </c>
      <c r="E1913" s="247" t="s">
        <v>19</v>
      </c>
      <c r="F1913" s="248" t="s">
        <v>2274</v>
      </c>
      <c r="G1913" s="246"/>
      <c r="H1913" s="247" t="s">
        <v>19</v>
      </c>
      <c r="I1913" s="249"/>
      <c r="J1913" s="246"/>
      <c r="K1913" s="246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191</v>
      </c>
      <c r="AU1913" s="254" t="s">
        <v>82</v>
      </c>
      <c r="AV1913" s="14" t="s">
        <v>80</v>
      </c>
      <c r="AW1913" s="14" t="s">
        <v>33</v>
      </c>
      <c r="AX1913" s="14" t="s">
        <v>72</v>
      </c>
      <c r="AY1913" s="254" t="s">
        <v>180</v>
      </c>
    </row>
    <row r="1914" s="14" customFormat="1">
      <c r="A1914" s="14"/>
      <c r="B1914" s="245"/>
      <c r="C1914" s="246"/>
      <c r="D1914" s="235" t="s">
        <v>191</v>
      </c>
      <c r="E1914" s="247" t="s">
        <v>19</v>
      </c>
      <c r="F1914" s="248" t="s">
        <v>2275</v>
      </c>
      <c r="G1914" s="246"/>
      <c r="H1914" s="247" t="s">
        <v>19</v>
      </c>
      <c r="I1914" s="249"/>
      <c r="J1914" s="246"/>
      <c r="K1914" s="246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4" t="s">
        <v>191</v>
      </c>
      <c r="AU1914" s="254" t="s">
        <v>82</v>
      </c>
      <c r="AV1914" s="14" t="s">
        <v>80</v>
      </c>
      <c r="AW1914" s="14" t="s">
        <v>33</v>
      </c>
      <c r="AX1914" s="14" t="s">
        <v>72</v>
      </c>
      <c r="AY1914" s="254" t="s">
        <v>180</v>
      </c>
    </row>
    <row r="1915" s="13" customFormat="1">
      <c r="A1915" s="13"/>
      <c r="B1915" s="233"/>
      <c r="C1915" s="234"/>
      <c r="D1915" s="235" t="s">
        <v>191</v>
      </c>
      <c r="E1915" s="236" t="s">
        <v>19</v>
      </c>
      <c r="F1915" s="237" t="s">
        <v>2276</v>
      </c>
      <c r="G1915" s="234"/>
      <c r="H1915" s="238">
        <v>141.881</v>
      </c>
      <c r="I1915" s="239"/>
      <c r="J1915" s="234"/>
      <c r="K1915" s="234"/>
      <c r="L1915" s="240"/>
      <c r="M1915" s="241"/>
      <c r="N1915" s="242"/>
      <c r="O1915" s="242"/>
      <c r="P1915" s="242"/>
      <c r="Q1915" s="242"/>
      <c r="R1915" s="242"/>
      <c r="S1915" s="242"/>
      <c r="T1915" s="24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4" t="s">
        <v>191</v>
      </c>
      <c r="AU1915" s="244" t="s">
        <v>82</v>
      </c>
      <c r="AV1915" s="13" t="s">
        <v>82</v>
      </c>
      <c r="AW1915" s="13" t="s">
        <v>33</v>
      </c>
      <c r="AX1915" s="13" t="s">
        <v>72</v>
      </c>
      <c r="AY1915" s="244" t="s">
        <v>180</v>
      </c>
    </row>
    <row r="1916" s="13" customFormat="1">
      <c r="A1916" s="13"/>
      <c r="B1916" s="233"/>
      <c r="C1916" s="234"/>
      <c r="D1916" s="235" t="s">
        <v>191</v>
      </c>
      <c r="E1916" s="236" t="s">
        <v>19</v>
      </c>
      <c r="F1916" s="237" t="s">
        <v>2277</v>
      </c>
      <c r="G1916" s="234"/>
      <c r="H1916" s="238">
        <v>-0.40999999999999998</v>
      </c>
      <c r="I1916" s="239"/>
      <c r="J1916" s="234"/>
      <c r="K1916" s="234"/>
      <c r="L1916" s="240"/>
      <c r="M1916" s="241"/>
      <c r="N1916" s="242"/>
      <c r="O1916" s="242"/>
      <c r="P1916" s="242"/>
      <c r="Q1916" s="242"/>
      <c r="R1916" s="242"/>
      <c r="S1916" s="242"/>
      <c r="T1916" s="24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4" t="s">
        <v>191</v>
      </c>
      <c r="AU1916" s="244" t="s">
        <v>82</v>
      </c>
      <c r="AV1916" s="13" t="s">
        <v>82</v>
      </c>
      <c r="AW1916" s="13" t="s">
        <v>33</v>
      </c>
      <c r="AX1916" s="13" t="s">
        <v>72</v>
      </c>
      <c r="AY1916" s="244" t="s">
        <v>180</v>
      </c>
    </row>
    <row r="1917" s="13" customFormat="1">
      <c r="A1917" s="13"/>
      <c r="B1917" s="233"/>
      <c r="C1917" s="234"/>
      <c r="D1917" s="235" t="s">
        <v>191</v>
      </c>
      <c r="E1917" s="236" t="s">
        <v>19</v>
      </c>
      <c r="F1917" s="237" t="s">
        <v>2278</v>
      </c>
      <c r="G1917" s="234"/>
      <c r="H1917" s="238">
        <v>-10.101000000000001</v>
      </c>
      <c r="I1917" s="239"/>
      <c r="J1917" s="234"/>
      <c r="K1917" s="234"/>
      <c r="L1917" s="240"/>
      <c r="M1917" s="241"/>
      <c r="N1917" s="242"/>
      <c r="O1917" s="242"/>
      <c r="P1917" s="242"/>
      <c r="Q1917" s="242"/>
      <c r="R1917" s="242"/>
      <c r="S1917" s="242"/>
      <c r="T1917" s="24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4" t="s">
        <v>191</v>
      </c>
      <c r="AU1917" s="244" t="s">
        <v>82</v>
      </c>
      <c r="AV1917" s="13" t="s">
        <v>82</v>
      </c>
      <c r="AW1917" s="13" t="s">
        <v>33</v>
      </c>
      <c r="AX1917" s="13" t="s">
        <v>72</v>
      </c>
      <c r="AY1917" s="244" t="s">
        <v>180</v>
      </c>
    </row>
    <row r="1918" s="13" customFormat="1">
      <c r="A1918" s="13"/>
      <c r="B1918" s="233"/>
      <c r="C1918" s="234"/>
      <c r="D1918" s="235" t="s">
        <v>191</v>
      </c>
      <c r="E1918" s="236" t="s">
        <v>19</v>
      </c>
      <c r="F1918" s="237" t="s">
        <v>2279</v>
      </c>
      <c r="G1918" s="234"/>
      <c r="H1918" s="238">
        <v>-10.419000000000001</v>
      </c>
      <c r="I1918" s="239"/>
      <c r="J1918" s="234"/>
      <c r="K1918" s="234"/>
      <c r="L1918" s="240"/>
      <c r="M1918" s="241"/>
      <c r="N1918" s="242"/>
      <c r="O1918" s="242"/>
      <c r="P1918" s="242"/>
      <c r="Q1918" s="242"/>
      <c r="R1918" s="242"/>
      <c r="S1918" s="242"/>
      <c r="T1918" s="24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4" t="s">
        <v>191</v>
      </c>
      <c r="AU1918" s="244" t="s">
        <v>82</v>
      </c>
      <c r="AV1918" s="13" t="s">
        <v>82</v>
      </c>
      <c r="AW1918" s="13" t="s">
        <v>33</v>
      </c>
      <c r="AX1918" s="13" t="s">
        <v>72</v>
      </c>
      <c r="AY1918" s="244" t="s">
        <v>180</v>
      </c>
    </row>
    <row r="1919" s="14" customFormat="1">
      <c r="A1919" s="14"/>
      <c r="B1919" s="245"/>
      <c r="C1919" s="246"/>
      <c r="D1919" s="235" t="s">
        <v>191</v>
      </c>
      <c r="E1919" s="247" t="s">
        <v>19</v>
      </c>
      <c r="F1919" s="248" t="s">
        <v>2280</v>
      </c>
      <c r="G1919" s="246"/>
      <c r="H1919" s="247" t="s">
        <v>19</v>
      </c>
      <c r="I1919" s="249"/>
      <c r="J1919" s="246"/>
      <c r="K1919" s="246"/>
      <c r="L1919" s="250"/>
      <c r="M1919" s="251"/>
      <c r="N1919" s="252"/>
      <c r="O1919" s="252"/>
      <c r="P1919" s="252"/>
      <c r="Q1919" s="252"/>
      <c r="R1919" s="252"/>
      <c r="S1919" s="252"/>
      <c r="T1919" s="253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4" t="s">
        <v>191</v>
      </c>
      <c r="AU1919" s="254" t="s">
        <v>82</v>
      </c>
      <c r="AV1919" s="14" t="s">
        <v>80</v>
      </c>
      <c r="AW1919" s="14" t="s">
        <v>33</v>
      </c>
      <c r="AX1919" s="14" t="s">
        <v>72</v>
      </c>
      <c r="AY1919" s="254" t="s">
        <v>180</v>
      </c>
    </row>
    <row r="1920" s="13" customFormat="1">
      <c r="A1920" s="13"/>
      <c r="B1920" s="233"/>
      <c r="C1920" s="234"/>
      <c r="D1920" s="235" t="s">
        <v>191</v>
      </c>
      <c r="E1920" s="236" t="s">
        <v>19</v>
      </c>
      <c r="F1920" s="237" t="s">
        <v>2281</v>
      </c>
      <c r="G1920" s="234"/>
      <c r="H1920" s="238">
        <v>37.966000000000001</v>
      </c>
      <c r="I1920" s="239"/>
      <c r="J1920" s="234"/>
      <c r="K1920" s="234"/>
      <c r="L1920" s="240"/>
      <c r="M1920" s="241"/>
      <c r="N1920" s="242"/>
      <c r="O1920" s="242"/>
      <c r="P1920" s="242"/>
      <c r="Q1920" s="242"/>
      <c r="R1920" s="242"/>
      <c r="S1920" s="242"/>
      <c r="T1920" s="24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4" t="s">
        <v>191</v>
      </c>
      <c r="AU1920" s="244" t="s">
        <v>82</v>
      </c>
      <c r="AV1920" s="13" t="s">
        <v>82</v>
      </c>
      <c r="AW1920" s="13" t="s">
        <v>33</v>
      </c>
      <c r="AX1920" s="13" t="s">
        <v>72</v>
      </c>
      <c r="AY1920" s="244" t="s">
        <v>180</v>
      </c>
    </row>
    <row r="1921" s="13" customFormat="1">
      <c r="A1921" s="13"/>
      <c r="B1921" s="233"/>
      <c r="C1921" s="234"/>
      <c r="D1921" s="235" t="s">
        <v>191</v>
      </c>
      <c r="E1921" s="236" t="s">
        <v>19</v>
      </c>
      <c r="F1921" s="237" t="s">
        <v>2282</v>
      </c>
      <c r="G1921" s="234"/>
      <c r="H1921" s="238">
        <v>51.823999999999998</v>
      </c>
      <c r="I1921" s="239"/>
      <c r="J1921" s="234"/>
      <c r="K1921" s="234"/>
      <c r="L1921" s="240"/>
      <c r="M1921" s="241"/>
      <c r="N1921" s="242"/>
      <c r="O1921" s="242"/>
      <c r="P1921" s="242"/>
      <c r="Q1921" s="242"/>
      <c r="R1921" s="242"/>
      <c r="S1921" s="242"/>
      <c r="T1921" s="24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4" t="s">
        <v>191</v>
      </c>
      <c r="AU1921" s="244" t="s">
        <v>82</v>
      </c>
      <c r="AV1921" s="13" t="s">
        <v>82</v>
      </c>
      <c r="AW1921" s="13" t="s">
        <v>33</v>
      </c>
      <c r="AX1921" s="13" t="s">
        <v>72</v>
      </c>
      <c r="AY1921" s="244" t="s">
        <v>180</v>
      </c>
    </row>
    <row r="1922" s="13" customFormat="1">
      <c r="A1922" s="13"/>
      <c r="B1922" s="233"/>
      <c r="C1922" s="234"/>
      <c r="D1922" s="235" t="s">
        <v>191</v>
      </c>
      <c r="E1922" s="236" t="s">
        <v>19</v>
      </c>
      <c r="F1922" s="237" t="s">
        <v>1303</v>
      </c>
      <c r="G1922" s="234"/>
      <c r="H1922" s="238">
        <v>-3.3599999999999999</v>
      </c>
      <c r="I1922" s="239"/>
      <c r="J1922" s="234"/>
      <c r="K1922" s="234"/>
      <c r="L1922" s="240"/>
      <c r="M1922" s="241"/>
      <c r="N1922" s="242"/>
      <c r="O1922" s="242"/>
      <c r="P1922" s="242"/>
      <c r="Q1922" s="242"/>
      <c r="R1922" s="242"/>
      <c r="S1922" s="242"/>
      <c r="T1922" s="24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4" t="s">
        <v>191</v>
      </c>
      <c r="AU1922" s="244" t="s">
        <v>82</v>
      </c>
      <c r="AV1922" s="13" t="s">
        <v>82</v>
      </c>
      <c r="AW1922" s="13" t="s">
        <v>33</v>
      </c>
      <c r="AX1922" s="13" t="s">
        <v>72</v>
      </c>
      <c r="AY1922" s="244" t="s">
        <v>180</v>
      </c>
    </row>
    <row r="1923" s="13" customFormat="1">
      <c r="A1923" s="13"/>
      <c r="B1923" s="233"/>
      <c r="C1923" s="234"/>
      <c r="D1923" s="235" t="s">
        <v>191</v>
      </c>
      <c r="E1923" s="236" t="s">
        <v>19</v>
      </c>
      <c r="F1923" s="237" t="s">
        <v>2283</v>
      </c>
      <c r="G1923" s="234"/>
      <c r="H1923" s="238">
        <v>-5.8799999999999999</v>
      </c>
      <c r="I1923" s="239"/>
      <c r="J1923" s="234"/>
      <c r="K1923" s="234"/>
      <c r="L1923" s="240"/>
      <c r="M1923" s="241"/>
      <c r="N1923" s="242"/>
      <c r="O1923" s="242"/>
      <c r="P1923" s="242"/>
      <c r="Q1923" s="242"/>
      <c r="R1923" s="242"/>
      <c r="S1923" s="242"/>
      <c r="T1923" s="24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4" t="s">
        <v>191</v>
      </c>
      <c r="AU1923" s="244" t="s">
        <v>82</v>
      </c>
      <c r="AV1923" s="13" t="s">
        <v>82</v>
      </c>
      <c r="AW1923" s="13" t="s">
        <v>33</v>
      </c>
      <c r="AX1923" s="13" t="s">
        <v>72</v>
      </c>
      <c r="AY1923" s="244" t="s">
        <v>180</v>
      </c>
    </row>
    <row r="1924" s="13" customFormat="1">
      <c r="A1924" s="13"/>
      <c r="B1924" s="233"/>
      <c r="C1924" s="234"/>
      <c r="D1924" s="235" t="s">
        <v>191</v>
      </c>
      <c r="E1924" s="236" t="s">
        <v>19</v>
      </c>
      <c r="F1924" s="237" t="s">
        <v>2284</v>
      </c>
      <c r="G1924" s="234"/>
      <c r="H1924" s="238">
        <v>-0.878</v>
      </c>
      <c r="I1924" s="239"/>
      <c r="J1924" s="234"/>
      <c r="K1924" s="234"/>
      <c r="L1924" s="240"/>
      <c r="M1924" s="241"/>
      <c r="N1924" s="242"/>
      <c r="O1924" s="242"/>
      <c r="P1924" s="242"/>
      <c r="Q1924" s="242"/>
      <c r="R1924" s="242"/>
      <c r="S1924" s="242"/>
      <c r="T1924" s="24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4" t="s">
        <v>191</v>
      </c>
      <c r="AU1924" s="244" t="s">
        <v>82</v>
      </c>
      <c r="AV1924" s="13" t="s">
        <v>82</v>
      </c>
      <c r="AW1924" s="13" t="s">
        <v>33</v>
      </c>
      <c r="AX1924" s="13" t="s">
        <v>72</v>
      </c>
      <c r="AY1924" s="244" t="s">
        <v>180</v>
      </c>
    </row>
    <row r="1925" s="13" customFormat="1">
      <c r="A1925" s="13"/>
      <c r="B1925" s="233"/>
      <c r="C1925" s="234"/>
      <c r="D1925" s="235" t="s">
        <v>191</v>
      </c>
      <c r="E1925" s="236" t="s">
        <v>19</v>
      </c>
      <c r="F1925" s="237" t="s">
        <v>2285</v>
      </c>
      <c r="G1925" s="234"/>
      <c r="H1925" s="238">
        <v>-0.215</v>
      </c>
      <c r="I1925" s="239"/>
      <c r="J1925" s="234"/>
      <c r="K1925" s="234"/>
      <c r="L1925" s="240"/>
      <c r="M1925" s="241"/>
      <c r="N1925" s="242"/>
      <c r="O1925" s="242"/>
      <c r="P1925" s="242"/>
      <c r="Q1925" s="242"/>
      <c r="R1925" s="242"/>
      <c r="S1925" s="242"/>
      <c r="T1925" s="24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4" t="s">
        <v>191</v>
      </c>
      <c r="AU1925" s="244" t="s">
        <v>82</v>
      </c>
      <c r="AV1925" s="13" t="s">
        <v>82</v>
      </c>
      <c r="AW1925" s="13" t="s">
        <v>33</v>
      </c>
      <c r="AX1925" s="13" t="s">
        <v>72</v>
      </c>
      <c r="AY1925" s="244" t="s">
        <v>180</v>
      </c>
    </row>
    <row r="1926" s="13" customFormat="1">
      <c r="A1926" s="13"/>
      <c r="B1926" s="233"/>
      <c r="C1926" s="234"/>
      <c r="D1926" s="235" t="s">
        <v>191</v>
      </c>
      <c r="E1926" s="236" t="s">
        <v>19</v>
      </c>
      <c r="F1926" s="237" t="s">
        <v>2277</v>
      </c>
      <c r="G1926" s="234"/>
      <c r="H1926" s="238">
        <v>-0.40999999999999998</v>
      </c>
      <c r="I1926" s="239"/>
      <c r="J1926" s="234"/>
      <c r="K1926" s="234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191</v>
      </c>
      <c r="AU1926" s="244" t="s">
        <v>82</v>
      </c>
      <c r="AV1926" s="13" t="s">
        <v>82</v>
      </c>
      <c r="AW1926" s="13" t="s">
        <v>33</v>
      </c>
      <c r="AX1926" s="13" t="s">
        <v>72</v>
      </c>
      <c r="AY1926" s="244" t="s">
        <v>180</v>
      </c>
    </row>
    <row r="1927" s="14" customFormat="1">
      <c r="A1927" s="14"/>
      <c r="B1927" s="245"/>
      <c r="C1927" s="246"/>
      <c r="D1927" s="235" t="s">
        <v>191</v>
      </c>
      <c r="E1927" s="247" t="s">
        <v>19</v>
      </c>
      <c r="F1927" s="248" t="s">
        <v>2286</v>
      </c>
      <c r="G1927" s="246"/>
      <c r="H1927" s="247" t="s">
        <v>19</v>
      </c>
      <c r="I1927" s="249"/>
      <c r="J1927" s="246"/>
      <c r="K1927" s="246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191</v>
      </c>
      <c r="AU1927" s="254" t="s">
        <v>82</v>
      </c>
      <c r="AV1927" s="14" t="s">
        <v>80</v>
      </c>
      <c r="AW1927" s="14" t="s">
        <v>33</v>
      </c>
      <c r="AX1927" s="14" t="s">
        <v>72</v>
      </c>
      <c r="AY1927" s="254" t="s">
        <v>180</v>
      </c>
    </row>
    <row r="1928" s="13" customFormat="1">
      <c r="A1928" s="13"/>
      <c r="B1928" s="233"/>
      <c r="C1928" s="234"/>
      <c r="D1928" s="235" t="s">
        <v>191</v>
      </c>
      <c r="E1928" s="236" t="s">
        <v>19</v>
      </c>
      <c r="F1928" s="237" t="s">
        <v>2287</v>
      </c>
      <c r="G1928" s="234"/>
      <c r="H1928" s="238">
        <v>117.919</v>
      </c>
      <c r="I1928" s="239"/>
      <c r="J1928" s="234"/>
      <c r="K1928" s="234"/>
      <c r="L1928" s="240"/>
      <c r="M1928" s="241"/>
      <c r="N1928" s="242"/>
      <c r="O1928" s="242"/>
      <c r="P1928" s="242"/>
      <c r="Q1928" s="242"/>
      <c r="R1928" s="242"/>
      <c r="S1928" s="242"/>
      <c r="T1928" s="24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4" t="s">
        <v>191</v>
      </c>
      <c r="AU1928" s="244" t="s">
        <v>82</v>
      </c>
      <c r="AV1928" s="13" t="s">
        <v>82</v>
      </c>
      <c r="AW1928" s="13" t="s">
        <v>33</v>
      </c>
      <c r="AX1928" s="13" t="s">
        <v>72</v>
      </c>
      <c r="AY1928" s="244" t="s">
        <v>180</v>
      </c>
    </row>
    <row r="1929" s="13" customFormat="1">
      <c r="A1929" s="13"/>
      <c r="B1929" s="233"/>
      <c r="C1929" s="234"/>
      <c r="D1929" s="235" t="s">
        <v>191</v>
      </c>
      <c r="E1929" s="236" t="s">
        <v>19</v>
      </c>
      <c r="F1929" s="237" t="s">
        <v>2277</v>
      </c>
      <c r="G1929" s="234"/>
      <c r="H1929" s="238">
        <v>-0.40999999999999998</v>
      </c>
      <c r="I1929" s="239"/>
      <c r="J1929" s="234"/>
      <c r="K1929" s="234"/>
      <c r="L1929" s="240"/>
      <c r="M1929" s="241"/>
      <c r="N1929" s="242"/>
      <c r="O1929" s="242"/>
      <c r="P1929" s="242"/>
      <c r="Q1929" s="242"/>
      <c r="R1929" s="242"/>
      <c r="S1929" s="242"/>
      <c r="T1929" s="24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4" t="s">
        <v>191</v>
      </c>
      <c r="AU1929" s="244" t="s">
        <v>82</v>
      </c>
      <c r="AV1929" s="13" t="s">
        <v>82</v>
      </c>
      <c r="AW1929" s="13" t="s">
        <v>33</v>
      </c>
      <c r="AX1929" s="13" t="s">
        <v>72</v>
      </c>
      <c r="AY1929" s="244" t="s">
        <v>180</v>
      </c>
    </row>
    <row r="1930" s="13" customFormat="1">
      <c r="A1930" s="13"/>
      <c r="B1930" s="233"/>
      <c r="C1930" s="234"/>
      <c r="D1930" s="235" t="s">
        <v>191</v>
      </c>
      <c r="E1930" s="236" t="s">
        <v>19</v>
      </c>
      <c r="F1930" s="237" t="s">
        <v>2288</v>
      </c>
      <c r="G1930" s="234"/>
      <c r="H1930" s="238">
        <v>-8.7420000000000009</v>
      </c>
      <c r="I1930" s="239"/>
      <c r="J1930" s="234"/>
      <c r="K1930" s="234"/>
      <c r="L1930" s="240"/>
      <c r="M1930" s="241"/>
      <c r="N1930" s="242"/>
      <c r="O1930" s="242"/>
      <c r="P1930" s="242"/>
      <c r="Q1930" s="242"/>
      <c r="R1930" s="242"/>
      <c r="S1930" s="242"/>
      <c r="T1930" s="24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4" t="s">
        <v>191</v>
      </c>
      <c r="AU1930" s="244" t="s">
        <v>82</v>
      </c>
      <c r="AV1930" s="13" t="s">
        <v>82</v>
      </c>
      <c r="AW1930" s="13" t="s">
        <v>33</v>
      </c>
      <c r="AX1930" s="13" t="s">
        <v>72</v>
      </c>
      <c r="AY1930" s="244" t="s">
        <v>180</v>
      </c>
    </row>
    <row r="1931" s="13" customFormat="1">
      <c r="A1931" s="13"/>
      <c r="B1931" s="233"/>
      <c r="C1931" s="234"/>
      <c r="D1931" s="235" t="s">
        <v>191</v>
      </c>
      <c r="E1931" s="236" t="s">
        <v>19</v>
      </c>
      <c r="F1931" s="237" t="s">
        <v>2289</v>
      </c>
      <c r="G1931" s="234"/>
      <c r="H1931" s="238">
        <v>-8.9710000000000001</v>
      </c>
      <c r="I1931" s="239"/>
      <c r="J1931" s="234"/>
      <c r="K1931" s="234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191</v>
      </c>
      <c r="AU1931" s="244" t="s">
        <v>82</v>
      </c>
      <c r="AV1931" s="13" t="s">
        <v>82</v>
      </c>
      <c r="AW1931" s="13" t="s">
        <v>33</v>
      </c>
      <c r="AX1931" s="13" t="s">
        <v>72</v>
      </c>
      <c r="AY1931" s="244" t="s">
        <v>180</v>
      </c>
    </row>
    <row r="1932" s="14" customFormat="1">
      <c r="A1932" s="14"/>
      <c r="B1932" s="245"/>
      <c r="C1932" s="246"/>
      <c r="D1932" s="235" t="s">
        <v>191</v>
      </c>
      <c r="E1932" s="247" t="s">
        <v>19</v>
      </c>
      <c r="F1932" s="248" t="s">
        <v>2290</v>
      </c>
      <c r="G1932" s="246"/>
      <c r="H1932" s="247" t="s">
        <v>19</v>
      </c>
      <c r="I1932" s="249"/>
      <c r="J1932" s="246"/>
      <c r="K1932" s="246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191</v>
      </c>
      <c r="AU1932" s="254" t="s">
        <v>82</v>
      </c>
      <c r="AV1932" s="14" t="s">
        <v>80</v>
      </c>
      <c r="AW1932" s="14" t="s">
        <v>33</v>
      </c>
      <c r="AX1932" s="14" t="s">
        <v>72</v>
      </c>
      <c r="AY1932" s="254" t="s">
        <v>180</v>
      </c>
    </row>
    <row r="1933" s="13" customFormat="1">
      <c r="A1933" s="13"/>
      <c r="B1933" s="233"/>
      <c r="C1933" s="234"/>
      <c r="D1933" s="235" t="s">
        <v>191</v>
      </c>
      <c r="E1933" s="236" t="s">
        <v>19</v>
      </c>
      <c r="F1933" s="237" t="s">
        <v>2291</v>
      </c>
      <c r="G1933" s="234"/>
      <c r="H1933" s="238">
        <v>64.278999999999996</v>
      </c>
      <c r="I1933" s="239"/>
      <c r="J1933" s="234"/>
      <c r="K1933" s="234"/>
      <c r="L1933" s="240"/>
      <c r="M1933" s="241"/>
      <c r="N1933" s="242"/>
      <c r="O1933" s="242"/>
      <c r="P1933" s="242"/>
      <c r="Q1933" s="242"/>
      <c r="R1933" s="242"/>
      <c r="S1933" s="242"/>
      <c r="T1933" s="24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4" t="s">
        <v>191</v>
      </c>
      <c r="AU1933" s="244" t="s">
        <v>82</v>
      </c>
      <c r="AV1933" s="13" t="s">
        <v>82</v>
      </c>
      <c r="AW1933" s="13" t="s">
        <v>33</v>
      </c>
      <c r="AX1933" s="13" t="s">
        <v>72</v>
      </c>
      <c r="AY1933" s="244" t="s">
        <v>180</v>
      </c>
    </row>
    <row r="1934" s="13" customFormat="1">
      <c r="A1934" s="13"/>
      <c r="B1934" s="233"/>
      <c r="C1934" s="234"/>
      <c r="D1934" s="235" t="s">
        <v>191</v>
      </c>
      <c r="E1934" s="236" t="s">
        <v>19</v>
      </c>
      <c r="F1934" s="237" t="s">
        <v>2292</v>
      </c>
      <c r="G1934" s="234"/>
      <c r="H1934" s="238">
        <v>-0.48799999999999999</v>
      </c>
      <c r="I1934" s="239"/>
      <c r="J1934" s="234"/>
      <c r="K1934" s="234"/>
      <c r="L1934" s="240"/>
      <c r="M1934" s="241"/>
      <c r="N1934" s="242"/>
      <c r="O1934" s="242"/>
      <c r="P1934" s="242"/>
      <c r="Q1934" s="242"/>
      <c r="R1934" s="242"/>
      <c r="S1934" s="242"/>
      <c r="T1934" s="24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4" t="s">
        <v>191</v>
      </c>
      <c r="AU1934" s="244" t="s">
        <v>82</v>
      </c>
      <c r="AV1934" s="13" t="s">
        <v>82</v>
      </c>
      <c r="AW1934" s="13" t="s">
        <v>33</v>
      </c>
      <c r="AX1934" s="13" t="s">
        <v>72</v>
      </c>
      <c r="AY1934" s="244" t="s">
        <v>180</v>
      </c>
    </row>
    <row r="1935" s="13" customFormat="1">
      <c r="A1935" s="13"/>
      <c r="B1935" s="233"/>
      <c r="C1935" s="234"/>
      <c r="D1935" s="235" t="s">
        <v>191</v>
      </c>
      <c r="E1935" s="236" t="s">
        <v>19</v>
      </c>
      <c r="F1935" s="237" t="s">
        <v>2285</v>
      </c>
      <c r="G1935" s="234"/>
      <c r="H1935" s="238">
        <v>-0.215</v>
      </c>
      <c r="I1935" s="239"/>
      <c r="J1935" s="234"/>
      <c r="K1935" s="234"/>
      <c r="L1935" s="240"/>
      <c r="M1935" s="241"/>
      <c r="N1935" s="242"/>
      <c r="O1935" s="242"/>
      <c r="P1935" s="242"/>
      <c r="Q1935" s="242"/>
      <c r="R1935" s="242"/>
      <c r="S1935" s="242"/>
      <c r="T1935" s="24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4" t="s">
        <v>191</v>
      </c>
      <c r="AU1935" s="244" t="s">
        <v>82</v>
      </c>
      <c r="AV1935" s="13" t="s">
        <v>82</v>
      </c>
      <c r="AW1935" s="13" t="s">
        <v>33</v>
      </c>
      <c r="AX1935" s="13" t="s">
        <v>72</v>
      </c>
      <c r="AY1935" s="244" t="s">
        <v>180</v>
      </c>
    </row>
    <row r="1936" s="14" customFormat="1">
      <c r="A1936" s="14"/>
      <c r="B1936" s="245"/>
      <c r="C1936" s="246"/>
      <c r="D1936" s="235" t="s">
        <v>191</v>
      </c>
      <c r="E1936" s="247" t="s">
        <v>19</v>
      </c>
      <c r="F1936" s="248" t="s">
        <v>2293</v>
      </c>
      <c r="G1936" s="246"/>
      <c r="H1936" s="247" t="s">
        <v>19</v>
      </c>
      <c r="I1936" s="249"/>
      <c r="J1936" s="246"/>
      <c r="K1936" s="246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4" t="s">
        <v>191</v>
      </c>
      <c r="AU1936" s="254" t="s">
        <v>82</v>
      </c>
      <c r="AV1936" s="14" t="s">
        <v>80</v>
      </c>
      <c r="AW1936" s="14" t="s">
        <v>33</v>
      </c>
      <c r="AX1936" s="14" t="s">
        <v>72</v>
      </c>
      <c r="AY1936" s="254" t="s">
        <v>180</v>
      </c>
    </row>
    <row r="1937" s="13" customFormat="1">
      <c r="A1937" s="13"/>
      <c r="B1937" s="233"/>
      <c r="C1937" s="234"/>
      <c r="D1937" s="235" t="s">
        <v>191</v>
      </c>
      <c r="E1937" s="236" t="s">
        <v>19</v>
      </c>
      <c r="F1937" s="237" t="s">
        <v>2294</v>
      </c>
      <c r="G1937" s="234"/>
      <c r="H1937" s="238">
        <v>65.498999999999995</v>
      </c>
      <c r="I1937" s="239"/>
      <c r="J1937" s="234"/>
      <c r="K1937" s="234"/>
      <c r="L1937" s="240"/>
      <c r="M1937" s="241"/>
      <c r="N1937" s="242"/>
      <c r="O1937" s="242"/>
      <c r="P1937" s="242"/>
      <c r="Q1937" s="242"/>
      <c r="R1937" s="242"/>
      <c r="S1937" s="242"/>
      <c r="T1937" s="24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4" t="s">
        <v>191</v>
      </c>
      <c r="AU1937" s="244" t="s">
        <v>82</v>
      </c>
      <c r="AV1937" s="13" t="s">
        <v>82</v>
      </c>
      <c r="AW1937" s="13" t="s">
        <v>33</v>
      </c>
      <c r="AX1937" s="13" t="s">
        <v>72</v>
      </c>
      <c r="AY1937" s="244" t="s">
        <v>180</v>
      </c>
    </row>
    <row r="1938" s="14" customFormat="1">
      <c r="A1938" s="14"/>
      <c r="B1938" s="245"/>
      <c r="C1938" s="246"/>
      <c r="D1938" s="235" t="s">
        <v>191</v>
      </c>
      <c r="E1938" s="247" t="s">
        <v>19</v>
      </c>
      <c r="F1938" s="248" t="s">
        <v>2295</v>
      </c>
      <c r="G1938" s="246"/>
      <c r="H1938" s="247" t="s">
        <v>19</v>
      </c>
      <c r="I1938" s="249"/>
      <c r="J1938" s="246"/>
      <c r="K1938" s="246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191</v>
      </c>
      <c r="AU1938" s="254" t="s">
        <v>82</v>
      </c>
      <c r="AV1938" s="14" t="s">
        <v>80</v>
      </c>
      <c r="AW1938" s="14" t="s">
        <v>33</v>
      </c>
      <c r="AX1938" s="14" t="s">
        <v>72</v>
      </c>
      <c r="AY1938" s="254" t="s">
        <v>180</v>
      </c>
    </row>
    <row r="1939" s="13" customFormat="1">
      <c r="A1939" s="13"/>
      <c r="B1939" s="233"/>
      <c r="C1939" s="234"/>
      <c r="D1939" s="235" t="s">
        <v>191</v>
      </c>
      <c r="E1939" s="236" t="s">
        <v>19</v>
      </c>
      <c r="F1939" s="237" t="s">
        <v>2296</v>
      </c>
      <c r="G1939" s="234"/>
      <c r="H1939" s="238">
        <v>59.320999999999998</v>
      </c>
      <c r="I1939" s="239"/>
      <c r="J1939" s="234"/>
      <c r="K1939" s="234"/>
      <c r="L1939" s="240"/>
      <c r="M1939" s="241"/>
      <c r="N1939" s="242"/>
      <c r="O1939" s="242"/>
      <c r="P1939" s="242"/>
      <c r="Q1939" s="242"/>
      <c r="R1939" s="242"/>
      <c r="S1939" s="242"/>
      <c r="T1939" s="24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4" t="s">
        <v>191</v>
      </c>
      <c r="AU1939" s="244" t="s">
        <v>82</v>
      </c>
      <c r="AV1939" s="13" t="s">
        <v>82</v>
      </c>
      <c r="AW1939" s="13" t="s">
        <v>33</v>
      </c>
      <c r="AX1939" s="13" t="s">
        <v>72</v>
      </c>
      <c r="AY1939" s="244" t="s">
        <v>180</v>
      </c>
    </row>
    <row r="1940" s="13" customFormat="1">
      <c r="A1940" s="13"/>
      <c r="B1940" s="233"/>
      <c r="C1940" s="234"/>
      <c r="D1940" s="235" t="s">
        <v>191</v>
      </c>
      <c r="E1940" s="236" t="s">
        <v>19</v>
      </c>
      <c r="F1940" s="237" t="s">
        <v>2297</v>
      </c>
      <c r="G1940" s="234"/>
      <c r="H1940" s="238">
        <v>-0.63600000000000001</v>
      </c>
      <c r="I1940" s="239"/>
      <c r="J1940" s="234"/>
      <c r="K1940" s="234"/>
      <c r="L1940" s="240"/>
      <c r="M1940" s="241"/>
      <c r="N1940" s="242"/>
      <c r="O1940" s="242"/>
      <c r="P1940" s="242"/>
      <c r="Q1940" s="242"/>
      <c r="R1940" s="242"/>
      <c r="S1940" s="242"/>
      <c r="T1940" s="24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4" t="s">
        <v>191</v>
      </c>
      <c r="AU1940" s="244" t="s">
        <v>82</v>
      </c>
      <c r="AV1940" s="13" t="s">
        <v>82</v>
      </c>
      <c r="AW1940" s="13" t="s">
        <v>33</v>
      </c>
      <c r="AX1940" s="13" t="s">
        <v>72</v>
      </c>
      <c r="AY1940" s="244" t="s">
        <v>180</v>
      </c>
    </row>
    <row r="1941" s="13" customFormat="1">
      <c r="A1941" s="13"/>
      <c r="B1941" s="233"/>
      <c r="C1941" s="234"/>
      <c r="D1941" s="235" t="s">
        <v>191</v>
      </c>
      <c r="E1941" s="236" t="s">
        <v>19</v>
      </c>
      <c r="F1941" s="237" t="s">
        <v>2285</v>
      </c>
      <c r="G1941" s="234"/>
      <c r="H1941" s="238">
        <v>-0.215</v>
      </c>
      <c r="I1941" s="239"/>
      <c r="J1941" s="234"/>
      <c r="K1941" s="234"/>
      <c r="L1941" s="240"/>
      <c r="M1941" s="241"/>
      <c r="N1941" s="242"/>
      <c r="O1941" s="242"/>
      <c r="P1941" s="242"/>
      <c r="Q1941" s="242"/>
      <c r="R1941" s="242"/>
      <c r="S1941" s="242"/>
      <c r="T1941" s="24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4" t="s">
        <v>191</v>
      </c>
      <c r="AU1941" s="244" t="s">
        <v>82</v>
      </c>
      <c r="AV1941" s="13" t="s">
        <v>82</v>
      </c>
      <c r="AW1941" s="13" t="s">
        <v>33</v>
      </c>
      <c r="AX1941" s="13" t="s">
        <v>72</v>
      </c>
      <c r="AY1941" s="244" t="s">
        <v>180</v>
      </c>
    </row>
    <row r="1942" s="14" customFormat="1">
      <c r="A1942" s="14"/>
      <c r="B1942" s="245"/>
      <c r="C1942" s="246"/>
      <c r="D1942" s="235" t="s">
        <v>191</v>
      </c>
      <c r="E1942" s="247" t="s">
        <v>19</v>
      </c>
      <c r="F1942" s="248" t="s">
        <v>2298</v>
      </c>
      <c r="G1942" s="246"/>
      <c r="H1942" s="247" t="s">
        <v>19</v>
      </c>
      <c r="I1942" s="249"/>
      <c r="J1942" s="246"/>
      <c r="K1942" s="246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191</v>
      </c>
      <c r="AU1942" s="254" t="s">
        <v>82</v>
      </c>
      <c r="AV1942" s="14" t="s">
        <v>80</v>
      </c>
      <c r="AW1942" s="14" t="s">
        <v>33</v>
      </c>
      <c r="AX1942" s="14" t="s">
        <v>72</v>
      </c>
      <c r="AY1942" s="254" t="s">
        <v>180</v>
      </c>
    </row>
    <row r="1943" s="13" customFormat="1">
      <c r="A1943" s="13"/>
      <c r="B1943" s="233"/>
      <c r="C1943" s="234"/>
      <c r="D1943" s="235" t="s">
        <v>191</v>
      </c>
      <c r="E1943" s="236" t="s">
        <v>19</v>
      </c>
      <c r="F1943" s="237" t="s">
        <v>2299</v>
      </c>
      <c r="G1943" s="234"/>
      <c r="H1943" s="238">
        <v>61.322000000000003</v>
      </c>
      <c r="I1943" s="239"/>
      <c r="J1943" s="234"/>
      <c r="K1943" s="234"/>
      <c r="L1943" s="240"/>
      <c r="M1943" s="241"/>
      <c r="N1943" s="242"/>
      <c r="O1943" s="242"/>
      <c r="P1943" s="242"/>
      <c r="Q1943" s="242"/>
      <c r="R1943" s="242"/>
      <c r="S1943" s="242"/>
      <c r="T1943" s="24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4" t="s">
        <v>191</v>
      </c>
      <c r="AU1943" s="244" t="s">
        <v>82</v>
      </c>
      <c r="AV1943" s="13" t="s">
        <v>82</v>
      </c>
      <c r="AW1943" s="13" t="s">
        <v>33</v>
      </c>
      <c r="AX1943" s="13" t="s">
        <v>72</v>
      </c>
      <c r="AY1943" s="244" t="s">
        <v>180</v>
      </c>
    </row>
    <row r="1944" s="13" customFormat="1">
      <c r="A1944" s="13"/>
      <c r="B1944" s="233"/>
      <c r="C1944" s="234"/>
      <c r="D1944" s="235" t="s">
        <v>191</v>
      </c>
      <c r="E1944" s="236" t="s">
        <v>19</v>
      </c>
      <c r="F1944" s="237" t="s">
        <v>2300</v>
      </c>
      <c r="G1944" s="234"/>
      <c r="H1944" s="238">
        <v>18.440000000000001</v>
      </c>
      <c r="I1944" s="239"/>
      <c r="J1944" s="234"/>
      <c r="K1944" s="234"/>
      <c r="L1944" s="240"/>
      <c r="M1944" s="241"/>
      <c r="N1944" s="242"/>
      <c r="O1944" s="242"/>
      <c r="P1944" s="242"/>
      <c r="Q1944" s="242"/>
      <c r="R1944" s="242"/>
      <c r="S1944" s="242"/>
      <c r="T1944" s="24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4" t="s">
        <v>191</v>
      </c>
      <c r="AU1944" s="244" t="s">
        <v>82</v>
      </c>
      <c r="AV1944" s="13" t="s">
        <v>82</v>
      </c>
      <c r="AW1944" s="13" t="s">
        <v>33</v>
      </c>
      <c r="AX1944" s="13" t="s">
        <v>72</v>
      </c>
      <c r="AY1944" s="244" t="s">
        <v>180</v>
      </c>
    </row>
    <row r="1945" s="13" customFormat="1">
      <c r="A1945" s="13"/>
      <c r="B1945" s="233"/>
      <c r="C1945" s="234"/>
      <c r="D1945" s="235" t="s">
        <v>191</v>
      </c>
      <c r="E1945" s="236" t="s">
        <v>19</v>
      </c>
      <c r="F1945" s="237" t="s">
        <v>2301</v>
      </c>
      <c r="G1945" s="234"/>
      <c r="H1945" s="238">
        <v>-3.5369999999999999</v>
      </c>
      <c r="I1945" s="239"/>
      <c r="J1945" s="234"/>
      <c r="K1945" s="234"/>
      <c r="L1945" s="240"/>
      <c r="M1945" s="241"/>
      <c r="N1945" s="242"/>
      <c r="O1945" s="242"/>
      <c r="P1945" s="242"/>
      <c r="Q1945" s="242"/>
      <c r="R1945" s="242"/>
      <c r="S1945" s="242"/>
      <c r="T1945" s="24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4" t="s">
        <v>191</v>
      </c>
      <c r="AU1945" s="244" t="s">
        <v>82</v>
      </c>
      <c r="AV1945" s="13" t="s">
        <v>82</v>
      </c>
      <c r="AW1945" s="13" t="s">
        <v>33</v>
      </c>
      <c r="AX1945" s="13" t="s">
        <v>72</v>
      </c>
      <c r="AY1945" s="244" t="s">
        <v>180</v>
      </c>
    </row>
    <row r="1946" s="13" customFormat="1">
      <c r="A1946" s="13"/>
      <c r="B1946" s="233"/>
      <c r="C1946" s="234"/>
      <c r="D1946" s="235" t="s">
        <v>191</v>
      </c>
      <c r="E1946" s="236" t="s">
        <v>19</v>
      </c>
      <c r="F1946" s="237" t="s">
        <v>1303</v>
      </c>
      <c r="G1946" s="234"/>
      <c r="H1946" s="238">
        <v>-3.3599999999999999</v>
      </c>
      <c r="I1946" s="239"/>
      <c r="J1946" s="234"/>
      <c r="K1946" s="234"/>
      <c r="L1946" s="240"/>
      <c r="M1946" s="241"/>
      <c r="N1946" s="242"/>
      <c r="O1946" s="242"/>
      <c r="P1946" s="242"/>
      <c r="Q1946" s="242"/>
      <c r="R1946" s="242"/>
      <c r="S1946" s="242"/>
      <c r="T1946" s="24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4" t="s">
        <v>191</v>
      </c>
      <c r="AU1946" s="244" t="s">
        <v>82</v>
      </c>
      <c r="AV1946" s="13" t="s">
        <v>82</v>
      </c>
      <c r="AW1946" s="13" t="s">
        <v>33</v>
      </c>
      <c r="AX1946" s="13" t="s">
        <v>72</v>
      </c>
      <c r="AY1946" s="244" t="s">
        <v>180</v>
      </c>
    </row>
    <row r="1947" s="14" customFormat="1">
      <c r="A1947" s="14"/>
      <c r="B1947" s="245"/>
      <c r="C1947" s="246"/>
      <c r="D1947" s="235" t="s">
        <v>191</v>
      </c>
      <c r="E1947" s="247" t="s">
        <v>19</v>
      </c>
      <c r="F1947" s="248" t="s">
        <v>2302</v>
      </c>
      <c r="G1947" s="246"/>
      <c r="H1947" s="247" t="s">
        <v>19</v>
      </c>
      <c r="I1947" s="249"/>
      <c r="J1947" s="246"/>
      <c r="K1947" s="246"/>
      <c r="L1947" s="250"/>
      <c r="M1947" s="251"/>
      <c r="N1947" s="252"/>
      <c r="O1947" s="252"/>
      <c r="P1947" s="252"/>
      <c r="Q1947" s="252"/>
      <c r="R1947" s="252"/>
      <c r="S1947" s="252"/>
      <c r="T1947" s="253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4" t="s">
        <v>191</v>
      </c>
      <c r="AU1947" s="254" t="s">
        <v>82</v>
      </c>
      <c r="AV1947" s="14" t="s">
        <v>80</v>
      </c>
      <c r="AW1947" s="14" t="s">
        <v>33</v>
      </c>
      <c r="AX1947" s="14" t="s">
        <v>72</v>
      </c>
      <c r="AY1947" s="254" t="s">
        <v>180</v>
      </c>
    </row>
    <row r="1948" s="14" customFormat="1">
      <c r="A1948" s="14"/>
      <c r="B1948" s="245"/>
      <c r="C1948" s="246"/>
      <c r="D1948" s="235" t="s">
        <v>191</v>
      </c>
      <c r="E1948" s="247" t="s">
        <v>19</v>
      </c>
      <c r="F1948" s="248" t="s">
        <v>2303</v>
      </c>
      <c r="G1948" s="246"/>
      <c r="H1948" s="247" t="s">
        <v>19</v>
      </c>
      <c r="I1948" s="249"/>
      <c r="J1948" s="246"/>
      <c r="K1948" s="246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191</v>
      </c>
      <c r="AU1948" s="254" t="s">
        <v>82</v>
      </c>
      <c r="AV1948" s="14" t="s">
        <v>80</v>
      </c>
      <c r="AW1948" s="14" t="s">
        <v>33</v>
      </c>
      <c r="AX1948" s="14" t="s">
        <v>72</v>
      </c>
      <c r="AY1948" s="254" t="s">
        <v>180</v>
      </c>
    </row>
    <row r="1949" s="13" customFormat="1">
      <c r="A1949" s="13"/>
      <c r="B1949" s="233"/>
      <c r="C1949" s="234"/>
      <c r="D1949" s="235" t="s">
        <v>191</v>
      </c>
      <c r="E1949" s="236" t="s">
        <v>19</v>
      </c>
      <c r="F1949" s="237" t="s">
        <v>2304</v>
      </c>
      <c r="G1949" s="234"/>
      <c r="H1949" s="238">
        <v>151.46299999999999</v>
      </c>
      <c r="I1949" s="239"/>
      <c r="J1949" s="234"/>
      <c r="K1949" s="234"/>
      <c r="L1949" s="240"/>
      <c r="M1949" s="241"/>
      <c r="N1949" s="242"/>
      <c r="O1949" s="242"/>
      <c r="P1949" s="242"/>
      <c r="Q1949" s="242"/>
      <c r="R1949" s="242"/>
      <c r="S1949" s="242"/>
      <c r="T1949" s="24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4" t="s">
        <v>191</v>
      </c>
      <c r="AU1949" s="244" t="s">
        <v>82</v>
      </c>
      <c r="AV1949" s="13" t="s">
        <v>82</v>
      </c>
      <c r="AW1949" s="13" t="s">
        <v>33</v>
      </c>
      <c r="AX1949" s="13" t="s">
        <v>72</v>
      </c>
      <c r="AY1949" s="244" t="s">
        <v>180</v>
      </c>
    </row>
    <row r="1950" s="13" customFormat="1">
      <c r="A1950" s="13"/>
      <c r="B1950" s="233"/>
      <c r="C1950" s="234"/>
      <c r="D1950" s="235" t="s">
        <v>191</v>
      </c>
      <c r="E1950" s="236" t="s">
        <v>19</v>
      </c>
      <c r="F1950" s="237" t="s">
        <v>1303</v>
      </c>
      <c r="G1950" s="234"/>
      <c r="H1950" s="238">
        <v>-3.3599999999999999</v>
      </c>
      <c r="I1950" s="239"/>
      <c r="J1950" s="234"/>
      <c r="K1950" s="234"/>
      <c r="L1950" s="240"/>
      <c r="M1950" s="241"/>
      <c r="N1950" s="242"/>
      <c r="O1950" s="242"/>
      <c r="P1950" s="242"/>
      <c r="Q1950" s="242"/>
      <c r="R1950" s="242"/>
      <c r="S1950" s="242"/>
      <c r="T1950" s="24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4" t="s">
        <v>191</v>
      </c>
      <c r="AU1950" s="244" t="s">
        <v>82</v>
      </c>
      <c r="AV1950" s="13" t="s">
        <v>82</v>
      </c>
      <c r="AW1950" s="13" t="s">
        <v>33</v>
      </c>
      <c r="AX1950" s="13" t="s">
        <v>72</v>
      </c>
      <c r="AY1950" s="244" t="s">
        <v>180</v>
      </c>
    </row>
    <row r="1951" s="13" customFormat="1">
      <c r="A1951" s="13"/>
      <c r="B1951" s="233"/>
      <c r="C1951" s="234"/>
      <c r="D1951" s="235" t="s">
        <v>191</v>
      </c>
      <c r="E1951" s="236" t="s">
        <v>19</v>
      </c>
      <c r="F1951" s="237" t="s">
        <v>2225</v>
      </c>
      <c r="G1951" s="234"/>
      <c r="H1951" s="238">
        <v>-5.8799999999999999</v>
      </c>
      <c r="I1951" s="239"/>
      <c r="J1951" s="234"/>
      <c r="K1951" s="234"/>
      <c r="L1951" s="240"/>
      <c r="M1951" s="241"/>
      <c r="N1951" s="242"/>
      <c r="O1951" s="242"/>
      <c r="P1951" s="242"/>
      <c r="Q1951" s="242"/>
      <c r="R1951" s="242"/>
      <c r="S1951" s="242"/>
      <c r="T1951" s="24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4" t="s">
        <v>191</v>
      </c>
      <c r="AU1951" s="244" t="s">
        <v>82</v>
      </c>
      <c r="AV1951" s="13" t="s">
        <v>82</v>
      </c>
      <c r="AW1951" s="13" t="s">
        <v>33</v>
      </c>
      <c r="AX1951" s="13" t="s">
        <v>72</v>
      </c>
      <c r="AY1951" s="244" t="s">
        <v>180</v>
      </c>
    </row>
    <row r="1952" s="14" customFormat="1">
      <c r="A1952" s="14"/>
      <c r="B1952" s="245"/>
      <c r="C1952" s="246"/>
      <c r="D1952" s="235" t="s">
        <v>191</v>
      </c>
      <c r="E1952" s="247" t="s">
        <v>19</v>
      </c>
      <c r="F1952" s="248" t="s">
        <v>2305</v>
      </c>
      <c r="G1952" s="246"/>
      <c r="H1952" s="247" t="s">
        <v>19</v>
      </c>
      <c r="I1952" s="249"/>
      <c r="J1952" s="246"/>
      <c r="K1952" s="246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191</v>
      </c>
      <c r="AU1952" s="254" t="s">
        <v>82</v>
      </c>
      <c r="AV1952" s="14" t="s">
        <v>80</v>
      </c>
      <c r="AW1952" s="14" t="s">
        <v>33</v>
      </c>
      <c r="AX1952" s="14" t="s">
        <v>72</v>
      </c>
      <c r="AY1952" s="254" t="s">
        <v>180</v>
      </c>
    </row>
    <row r="1953" s="13" customFormat="1">
      <c r="A1953" s="13"/>
      <c r="B1953" s="233"/>
      <c r="C1953" s="234"/>
      <c r="D1953" s="235" t="s">
        <v>191</v>
      </c>
      <c r="E1953" s="236" t="s">
        <v>19</v>
      </c>
      <c r="F1953" s="237" t="s">
        <v>2306</v>
      </c>
      <c r="G1953" s="234"/>
      <c r="H1953" s="238">
        <v>134.715</v>
      </c>
      <c r="I1953" s="239"/>
      <c r="J1953" s="234"/>
      <c r="K1953" s="234"/>
      <c r="L1953" s="240"/>
      <c r="M1953" s="241"/>
      <c r="N1953" s="242"/>
      <c r="O1953" s="242"/>
      <c r="P1953" s="242"/>
      <c r="Q1953" s="242"/>
      <c r="R1953" s="242"/>
      <c r="S1953" s="242"/>
      <c r="T1953" s="24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4" t="s">
        <v>191</v>
      </c>
      <c r="AU1953" s="244" t="s">
        <v>82</v>
      </c>
      <c r="AV1953" s="13" t="s">
        <v>82</v>
      </c>
      <c r="AW1953" s="13" t="s">
        <v>33</v>
      </c>
      <c r="AX1953" s="13" t="s">
        <v>72</v>
      </c>
      <c r="AY1953" s="244" t="s">
        <v>180</v>
      </c>
    </row>
    <row r="1954" s="13" customFormat="1">
      <c r="A1954" s="13"/>
      <c r="B1954" s="233"/>
      <c r="C1954" s="234"/>
      <c r="D1954" s="235" t="s">
        <v>191</v>
      </c>
      <c r="E1954" s="236" t="s">
        <v>19</v>
      </c>
      <c r="F1954" s="237" t="s">
        <v>2307</v>
      </c>
      <c r="G1954" s="234"/>
      <c r="H1954" s="238">
        <v>92.504999999999995</v>
      </c>
      <c r="I1954" s="239"/>
      <c r="J1954" s="234"/>
      <c r="K1954" s="234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191</v>
      </c>
      <c r="AU1954" s="244" t="s">
        <v>82</v>
      </c>
      <c r="AV1954" s="13" t="s">
        <v>82</v>
      </c>
      <c r="AW1954" s="13" t="s">
        <v>33</v>
      </c>
      <c r="AX1954" s="13" t="s">
        <v>72</v>
      </c>
      <c r="AY1954" s="244" t="s">
        <v>180</v>
      </c>
    </row>
    <row r="1955" s="13" customFormat="1">
      <c r="A1955" s="13"/>
      <c r="B1955" s="233"/>
      <c r="C1955" s="234"/>
      <c r="D1955" s="235" t="s">
        <v>191</v>
      </c>
      <c r="E1955" s="236" t="s">
        <v>19</v>
      </c>
      <c r="F1955" s="237" t="s">
        <v>2308</v>
      </c>
      <c r="G1955" s="234"/>
      <c r="H1955" s="238">
        <v>-6.7199999999999998</v>
      </c>
      <c r="I1955" s="239"/>
      <c r="J1955" s="234"/>
      <c r="K1955" s="234"/>
      <c r="L1955" s="240"/>
      <c r="M1955" s="241"/>
      <c r="N1955" s="242"/>
      <c r="O1955" s="242"/>
      <c r="P1955" s="242"/>
      <c r="Q1955" s="242"/>
      <c r="R1955" s="242"/>
      <c r="S1955" s="242"/>
      <c r="T1955" s="24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4" t="s">
        <v>191</v>
      </c>
      <c r="AU1955" s="244" t="s">
        <v>82</v>
      </c>
      <c r="AV1955" s="13" t="s">
        <v>82</v>
      </c>
      <c r="AW1955" s="13" t="s">
        <v>33</v>
      </c>
      <c r="AX1955" s="13" t="s">
        <v>72</v>
      </c>
      <c r="AY1955" s="244" t="s">
        <v>180</v>
      </c>
    </row>
    <row r="1956" s="13" customFormat="1">
      <c r="A1956" s="13"/>
      <c r="B1956" s="233"/>
      <c r="C1956" s="234"/>
      <c r="D1956" s="235" t="s">
        <v>191</v>
      </c>
      <c r="E1956" s="236" t="s">
        <v>19</v>
      </c>
      <c r="F1956" s="237" t="s">
        <v>2309</v>
      </c>
      <c r="G1956" s="234"/>
      <c r="H1956" s="238">
        <v>-5.5</v>
      </c>
      <c r="I1956" s="239"/>
      <c r="J1956" s="234"/>
      <c r="K1956" s="234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191</v>
      </c>
      <c r="AU1956" s="244" t="s">
        <v>82</v>
      </c>
      <c r="AV1956" s="13" t="s">
        <v>82</v>
      </c>
      <c r="AW1956" s="13" t="s">
        <v>33</v>
      </c>
      <c r="AX1956" s="13" t="s">
        <v>72</v>
      </c>
      <c r="AY1956" s="244" t="s">
        <v>180</v>
      </c>
    </row>
    <row r="1957" s="14" customFormat="1">
      <c r="A1957" s="14"/>
      <c r="B1957" s="245"/>
      <c r="C1957" s="246"/>
      <c r="D1957" s="235" t="s">
        <v>191</v>
      </c>
      <c r="E1957" s="247" t="s">
        <v>19</v>
      </c>
      <c r="F1957" s="248" t="s">
        <v>2310</v>
      </c>
      <c r="G1957" s="246"/>
      <c r="H1957" s="247" t="s">
        <v>19</v>
      </c>
      <c r="I1957" s="249"/>
      <c r="J1957" s="246"/>
      <c r="K1957" s="246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191</v>
      </c>
      <c r="AU1957" s="254" t="s">
        <v>82</v>
      </c>
      <c r="AV1957" s="14" t="s">
        <v>80</v>
      </c>
      <c r="AW1957" s="14" t="s">
        <v>33</v>
      </c>
      <c r="AX1957" s="14" t="s">
        <v>72</v>
      </c>
      <c r="AY1957" s="254" t="s">
        <v>180</v>
      </c>
    </row>
    <row r="1958" s="13" customFormat="1">
      <c r="A1958" s="13"/>
      <c r="B1958" s="233"/>
      <c r="C1958" s="234"/>
      <c r="D1958" s="235" t="s">
        <v>191</v>
      </c>
      <c r="E1958" s="236" t="s">
        <v>19</v>
      </c>
      <c r="F1958" s="237" t="s">
        <v>2311</v>
      </c>
      <c r="G1958" s="234"/>
      <c r="H1958" s="238">
        <v>28</v>
      </c>
      <c r="I1958" s="239"/>
      <c r="J1958" s="234"/>
      <c r="K1958" s="234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191</v>
      </c>
      <c r="AU1958" s="244" t="s">
        <v>82</v>
      </c>
      <c r="AV1958" s="13" t="s">
        <v>82</v>
      </c>
      <c r="AW1958" s="13" t="s">
        <v>33</v>
      </c>
      <c r="AX1958" s="13" t="s">
        <v>72</v>
      </c>
      <c r="AY1958" s="244" t="s">
        <v>180</v>
      </c>
    </row>
    <row r="1959" s="13" customFormat="1">
      <c r="A1959" s="13"/>
      <c r="B1959" s="233"/>
      <c r="C1959" s="234"/>
      <c r="D1959" s="235" t="s">
        <v>191</v>
      </c>
      <c r="E1959" s="236" t="s">
        <v>19</v>
      </c>
      <c r="F1959" s="237" t="s">
        <v>2312</v>
      </c>
      <c r="G1959" s="234"/>
      <c r="H1959" s="238">
        <v>135.27500000000001</v>
      </c>
      <c r="I1959" s="239"/>
      <c r="J1959" s="234"/>
      <c r="K1959" s="234"/>
      <c r="L1959" s="240"/>
      <c r="M1959" s="241"/>
      <c r="N1959" s="242"/>
      <c r="O1959" s="242"/>
      <c r="P1959" s="242"/>
      <c r="Q1959" s="242"/>
      <c r="R1959" s="242"/>
      <c r="S1959" s="242"/>
      <c r="T1959" s="24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4" t="s">
        <v>191</v>
      </c>
      <c r="AU1959" s="244" t="s">
        <v>82</v>
      </c>
      <c r="AV1959" s="13" t="s">
        <v>82</v>
      </c>
      <c r="AW1959" s="13" t="s">
        <v>33</v>
      </c>
      <c r="AX1959" s="13" t="s">
        <v>72</v>
      </c>
      <c r="AY1959" s="244" t="s">
        <v>180</v>
      </c>
    </row>
    <row r="1960" s="13" customFormat="1">
      <c r="A1960" s="13"/>
      <c r="B1960" s="233"/>
      <c r="C1960" s="234"/>
      <c r="D1960" s="235" t="s">
        <v>191</v>
      </c>
      <c r="E1960" s="236" t="s">
        <v>19</v>
      </c>
      <c r="F1960" s="237" t="s">
        <v>2313</v>
      </c>
      <c r="G1960" s="234"/>
      <c r="H1960" s="238">
        <v>12.757999999999999</v>
      </c>
      <c r="I1960" s="239"/>
      <c r="J1960" s="234"/>
      <c r="K1960" s="234"/>
      <c r="L1960" s="240"/>
      <c r="M1960" s="241"/>
      <c r="N1960" s="242"/>
      <c r="O1960" s="242"/>
      <c r="P1960" s="242"/>
      <c r="Q1960" s="242"/>
      <c r="R1960" s="242"/>
      <c r="S1960" s="242"/>
      <c r="T1960" s="24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4" t="s">
        <v>191</v>
      </c>
      <c r="AU1960" s="244" t="s">
        <v>82</v>
      </c>
      <c r="AV1960" s="13" t="s">
        <v>82</v>
      </c>
      <c r="AW1960" s="13" t="s">
        <v>33</v>
      </c>
      <c r="AX1960" s="13" t="s">
        <v>72</v>
      </c>
      <c r="AY1960" s="244" t="s">
        <v>180</v>
      </c>
    </row>
    <row r="1961" s="13" customFormat="1">
      <c r="A1961" s="13"/>
      <c r="B1961" s="233"/>
      <c r="C1961" s="234"/>
      <c r="D1961" s="235" t="s">
        <v>191</v>
      </c>
      <c r="E1961" s="236" t="s">
        <v>19</v>
      </c>
      <c r="F1961" s="237" t="s">
        <v>2314</v>
      </c>
      <c r="G1961" s="234"/>
      <c r="H1961" s="238">
        <v>-10.5</v>
      </c>
      <c r="I1961" s="239"/>
      <c r="J1961" s="234"/>
      <c r="K1961" s="234"/>
      <c r="L1961" s="240"/>
      <c r="M1961" s="241"/>
      <c r="N1961" s="242"/>
      <c r="O1961" s="242"/>
      <c r="P1961" s="242"/>
      <c r="Q1961" s="242"/>
      <c r="R1961" s="242"/>
      <c r="S1961" s="242"/>
      <c r="T1961" s="24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4" t="s">
        <v>191</v>
      </c>
      <c r="AU1961" s="244" t="s">
        <v>82</v>
      </c>
      <c r="AV1961" s="13" t="s">
        <v>82</v>
      </c>
      <c r="AW1961" s="13" t="s">
        <v>33</v>
      </c>
      <c r="AX1961" s="13" t="s">
        <v>72</v>
      </c>
      <c r="AY1961" s="244" t="s">
        <v>180</v>
      </c>
    </row>
    <row r="1962" s="14" customFormat="1">
      <c r="A1962" s="14"/>
      <c r="B1962" s="245"/>
      <c r="C1962" s="246"/>
      <c r="D1962" s="235" t="s">
        <v>191</v>
      </c>
      <c r="E1962" s="247" t="s">
        <v>19</v>
      </c>
      <c r="F1962" s="248" t="s">
        <v>2315</v>
      </c>
      <c r="G1962" s="246"/>
      <c r="H1962" s="247" t="s">
        <v>19</v>
      </c>
      <c r="I1962" s="249"/>
      <c r="J1962" s="246"/>
      <c r="K1962" s="246"/>
      <c r="L1962" s="250"/>
      <c r="M1962" s="251"/>
      <c r="N1962" s="252"/>
      <c r="O1962" s="252"/>
      <c r="P1962" s="252"/>
      <c r="Q1962" s="252"/>
      <c r="R1962" s="252"/>
      <c r="S1962" s="252"/>
      <c r="T1962" s="253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4" t="s">
        <v>191</v>
      </c>
      <c r="AU1962" s="254" t="s">
        <v>82</v>
      </c>
      <c r="AV1962" s="14" t="s">
        <v>80</v>
      </c>
      <c r="AW1962" s="14" t="s">
        <v>33</v>
      </c>
      <c r="AX1962" s="14" t="s">
        <v>72</v>
      </c>
      <c r="AY1962" s="254" t="s">
        <v>180</v>
      </c>
    </row>
    <row r="1963" s="13" customFormat="1">
      <c r="A1963" s="13"/>
      <c r="B1963" s="233"/>
      <c r="C1963" s="234"/>
      <c r="D1963" s="235" t="s">
        <v>191</v>
      </c>
      <c r="E1963" s="236" t="s">
        <v>19</v>
      </c>
      <c r="F1963" s="237" t="s">
        <v>2316</v>
      </c>
      <c r="G1963" s="234"/>
      <c r="H1963" s="238">
        <v>146.94800000000001</v>
      </c>
      <c r="I1963" s="239"/>
      <c r="J1963" s="234"/>
      <c r="K1963" s="234"/>
      <c r="L1963" s="240"/>
      <c r="M1963" s="241"/>
      <c r="N1963" s="242"/>
      <c r="O1963" s="242"/>
      <c r="P1963" s="242"/>
      <c r="Q1963" s="242"/>
      <c r="R1963" s="242"/>
      <c r="S1963" s="242"/>
      <c r="T1963" s="24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4" t="s">
        <v>191</v>
      </c>
      <c r="AU1963" s="244" t="s">
        <v>82</v>
      </c>
      <c r="AV1963" s="13" t="s">
        <v>82</v>
      </c>
      <c r="AW1963" s="13" t="s">
        <v>33</v>
      </c>
      <c r="AX1963" s="13" t="s">
        <v>72</v>
      </c>
      <c r="AY1963" s="244" t="s">
        <v>180</v>
      </c>
    </row>
    <row r="1964" s="14" customFormat="1">
      <c r="A1964" s="14"/>
      <c r="B1964" s="245"/>
      <c r="C1964" s="246"/>
      <c r="D1964" s="235" t="s">
        <v>191</v>
      </c>
      <c r="E1964" s="247" t="s">
        <v>19</v>
      </c>
      <c r="F1964" s="248" t="s">
        <v>1656</v>
      </c>
      <c r="G1964" s="246"/>
      <c r="H1964" s="247" t="s">
        <v>19</v>
      </c>
      <c r="I1964" s="249"/>
      <c r="J1964" s="246"/>
      <c r="K1964" s="246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4" t="s">
        <v>191</v>
      </c>
      <c r="AU1964" s="254" t="s">
        <v>82</v>
      </c>
      <c r="AV1964" s="14" t="s">
        <v>80</v>
      </c>
      <c r="AW1964" s="14" t="s">
        <v>33</v>
      </c>
      <c r="AX1964" s="14" t="s">
        <v>72</v>
      </c>
      <c r="AY1964" s="254" t="s">
        <v>180</v>
      </c>
    </row>
    <row r="1965" s="13" customFormat="1">
      <c r="A1965" s="13"/>
      <c r="B1965" s="233"/>
      <c r="C1965" s="234"/>
      <c r="D1965" s="235" t="s">
        <v>191</v>
      </c>
      <c r="E1965" s="236" t="s">
        <v>19</v>
      </c>
      <c r="F1965" s="237" t="s">
        <v>2317</v>
      </c>
      <c r="G1965" s="234"/>
      <c r="H1965" s="238">
        <v>10.199999999999999</v>
      </c>
      <c r="I1965" s="239"/>
      <c r="J1965" s="234"/>
      <c r="K1965" s="234"/>
      <c r="L1965" s="240"/>
      <c r="M1965" s="241"/>
      <c r="N1965" s="242"/>
      <c r="O1965" s="242"/>
      <c r="P1965" s="242"/>
      <c r="Q1965" s="242"/>
      <c r="R1965" s="242"/>
      <c r="S1965" s="242"/>
      <c r="T1965" s="24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4" t="s">
        <v>191</v>
      </c>
      <c r="AU1965" s="244" t="s">
        <v>82</v>
      </c>
      <c r="AV1965" s="13" t="s">
        <v>82</v>
      </c>
      <c r="AW1965" s="13" t="s">
        <v>33</v>
      </c>
      <c r="AX1965" s="13" t="s">
        <v>72</v>
      </c>
      <c r="AY1965" s="244" t="s">
        <v>180</v>
      </c>
    </row>
    <row r="1966" s="14" customFormat="1">
      <c r="A1966" s="14"/>
      <c r="B1966" s="245"/>
      <c r="C1966" s="246"/>
      <c r="D1966" s="235" t="s">
        <v>191</v>
      </c>
      <c r="E1966" s="247" t="s">
        <v>19</v>
      </c>
      <c r="F1966" s="248" t="s">
        <v>2318</v>
      </c>
      <c r="G1966" s="246"/>
      <c r="H1966" s="247" t="s">
        <v>19</v>
      </c>
      <c r="I1966" s="249"/>
      <c r="J1966" s="246"/>
      <c r="K1966" s="246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191</v>
      </c>
      <c r="AU1966" s="254" t="s">
        <v>82</v>
      </c>
      <c r="AV1966" s="14" t="s">
        <v>80</v>
      </c>
      <c r="AW1966" s="14" t="s">
        <v>33</v>
      </c>
      <c r="AX1966" s="14" t="s">
        <v>72</v>
      </c>
      <c r="AY1966" s="254" t="s">
        <v>180</v>
      </c>
    </row>
    <row r="1967" s="13" customFormat="1">
      <c r="A1967" s="13"/>
      <c r="B1967" s="233"/>
      <c r="C1967" s="234"/>
      <c r="D1967" s="235" t="s">
        <v>191</v>
      </c>
      <c r="E1967" s="236" t="s">
        <v>19</v>
      </c>
      <c r="F1967" s="237" t="s">
        <v>2319</v>
      </c>
      <c r="G1967" s="234"/>
      <c r="H1967" s="238">
        <v>-4.1779999999999999</v>
      </c>
      <c r="I1967" s="239"/>
      <c r="J1967" s="234"/>
      <c r="K1967" s="234"/>
      <c r="L1967" s="240"/>
      <c r="M1967" s="241"/>
      <c r="N1967" s="242"/>
      <c r="O1967" s="242"/>
      <c r="P1967" s="242"/>
      <c r="Q1967" s="242"/>
      <c r="R1967" s="242"/>
      <c r="S1967" s="242"/>
      <c r="T1967" s="24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4" t="s">
        <v>191</v>
      </c>
      <c r="AU1967" s="244" t="s">
        <v>82</v>
      </c>
      <c r="AV1967" s="13" t="s">
        <v>82</v>
      </c>
      <c r="AW1967" s="13" t="s">
        <v>33</v>
      </c>
      <c r="AX1967" s="13" t="s">
        <v>72</v>
      </c>
      <c r="AY1967" s="244" t="s">
        <v>180</v>
      </c>
    </row>
    <row r="1968" s="13" customFormat="1">
      <c r="A1968" s="13"/>
      <c r="B1968" s="233"/>
      <c r="C1968" s="234"/>
      <c r="D1968" s="235" t="s">
        <v>191</v>
      </c>
      <c r="E1968" s="236" t="s">
        <v>19</v>
      </c>
      <c r="F1968" s="237" t="s">
        <v>2320</v>
      </c>
      <c r="G1968" s="234"/>
      <c r="H1968" s="238">
        <v>-31.280000000000001</v>
      </c>
      <c r="I1968" s="239"/>
      <c r="J1968" s="234"/>
      <c r="K1968" s="234"/>
      <c r="L1968" s="240"/>
      <c r="M1968" s="241"/>
      <c r="N1968" s="242"/>
      <c r="O1968" s="242"/>
      <c r="P1968" s="242"/>
      <c r="Q1968" s="242"/>
      <c r="R1968" s="242"/>
      <c r="S1968" s="242"/>
      <c r="T1968" s="24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4" t="s">
        <v>191</v>
      </c>
      <c r="AU1968" s="244" t="s">
        <v>82</v>
      </c>
      <c r="AV1968" s="13" t="s">
        <v>82</v>
      </c>
      <c r="AW1968" s="13" t="s">
        <v>33</v>
      </c>
      <c r="AX1968" s="13" t="s">
        <v>72</v>
      </c>
      <c r="AY1968" s="244" t="s">
        <v>180</v>
      </c>
    </row>
    <row r="1969" s="13" customFormat="1">
      <c r="A1969" s="13"/>
      <c r="B1969" s="233"/>
      <c r="C1969" s="234"/>
      <c r="D1969" s="235" t="s">
        <v>191</v>
      </c>
      <c r="E1969" s="236" t="s">
        <v>19</v>
      </c>
      <c r="F1969" s="237" t="s">
        <v>2321</v>
      </c>
      <c r="G1969" s="234"/>
      <c r="H1969" s="238">
        <v>-2.6800000000000002</v>
      </c>
      <c r="I1969" s="239"/>
      <c r="J1969" s="234"/>
      <c r="K1969" s="234"/>
      <c r="L1969" s="240"/>
      <c r="M1969" s="241"/>
      <c r="N1969" s="242"/>
      <c r="O1969" s="242"/>
      <c r="P1969" s="242"/>
      <c r="Q1969" s="242"/>
      <c r="R1969" s="242"/>
      <c r="S1969" s="242"/>
      <c r="T1969" s="24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4" t="s">
        <v>191</v>
      </c>
      <c r="AU1969" s="244" t="s">
        <v>82</v>
      </c>
      <c r="AV1969" s="13" t="s">
        <v>82</v>
      </c>
      <c r="AW1969" s="13" t="s">
        <v>33</v>
      </c>
      <c r="AX1969" s="13" t="s">
        <v>72</v>
      </c>
      <c r="AY1969" s="244" t="s">
        <v>180</v>
      </c>
    </row>
    <row r="1970" s="14" customFormat="1">
      <c r="A1970" s="14"/>
      <c r="B1970" s="245"/>
      <c r="C1970" s="246"/>
      <c r="D1970" s="235" t="s">
        <v>191</v>
      </c>
      <c r="E1970" s="247" t="s">
        <v>19</v>
      </c>
      <c r="F1970" s="248" t="s">
        <v>1658</v>
      </c>
      <c r="G1970" s="246"/>
      <c r="H1970" s="247" t="s">
        <v>19</v>
      </c>
      <c r="I1970" s="249"/>
      <c r="J1970" s="246"/>
      <c r="K1970" s="246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191</v>
      </c>
      <c r="AU1970" s="254" t="s">
        <v>82</v>
      </c>
      <c r="AV1970" s="14" t="s">
        <v>80</v>
      </c>
      <c r="AW1970" s="14" t="s">
        <v>33</v>
      </c>
      <c r="AX1970" s="14" t="s">
        <v>72</v>
      </c>
      <c r="AY1970" s="254" t="s">
        <v>180</v>
      </c>
    </row>
    <row r="1971" s="13" customFormat="1">
      <c r="A1971" s="13"/>
      <c r="B1971" s="233"/>
      <c r="C1971" s="234"/>
      <c r="D1971" s="235" t="s">
        <v>191</v>
      </c>
      <c r="E1971" s="236" t="s">
        <v>19</v>
      </c>
      <c r="F1971" s="237" t="s">
        <v>2322</v>
      </c>
      <c r="G1971" s="234"/>
      <c r="H1971" s="238">
        <v>154.071</v>
      </c>
      <c r="I1971" s="239"/>
      <c r="J1971" s="234"/>
      <c r="K1971" s="234"/>
      <c r="L1971" s="240"/>
      <c r="M1971" s="241"/>
      <c r="N1971" s="242"/>
      <c r="O1971" s="242"/>
      <c r="P1971" s="242"/>
      <c r="Q1971" s="242"/>
      <c r="R1971" s="242"/>
      <c r="S1971" s="242"/>
      <c r="T1971" s="24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4" t="s">
        <v>191</v>
      </c>
      <c r="AU1971" s="244" t="s">
        <v>82</v>
      </c>
      <c r="AV1971" s="13" t="s">
        <v>82</v>
      </c>
      <c r="AW1971" s="13" t="s">
        <v>33</v>
      </c>
      <c r="AX1971" s="13" t="s">
        <v>72</v>
      </c>
      <c r="AY1971" s="244" t="s">
        <v>180</v>
      </c>
    </row>
    <row r="1972" s="13" customFormat="1">
      <c r="A1972" s="13"/>
      <c r="B1972" s="233"/>
      <c r="C1972" s="234"/>
      <c r="D1972" s="235" t="s">
        <v>191</v>
      </c>
      <c r="E1972" s="236" t="s">
        <v>19</v>
      </c>
      <c r="F1972" s="237" t="s">
        <v>2323</v>
      </c>
      <c r="G1972" s="234"/>
      <c r="H1972" s="238">
        <v>-1.329</v>
      </c>
      <c r="I1972" s="239"/>
      <c r="J1972" s="234"/>
      <c r="K1972" s="234"/>
      <c r="L1972" s="240"/>
      <c r="M1972" s="241"/>
      <c r="N1972" s="242"/>
      <c r="O1972" s="242"/>
      <c r="P1972" s="242"/>
      <c r="Q1972" s="242"/>
      <c r="R1972" s="242"/>
      <c r="S1972" s="242"/>
      <c r="T1972" s="24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4" t="s">
        <v>191</v>
      </c>
      <c r="AU1972" s="244" t="s">
        <v>82</v>
      </c>
      <c r="AV1972" s="13" t="s">
        <v>82</v>
      </c>
      <c r="AW1972" s="13" t="s">
        <v>33</v>
      </c>
      <c r="AX1972" s="13" t="s">
        <v>72</v>
      </c>
      <c r="AY1972" s="244" t="s">
        <v>180</v>
      </c>
    </row>
    <row r="1973" s="13" customFormat="1">
      <c r="A1973" s="13"/>
      <c r="B1973" s="233"/>
      <c r="C1973" s="234"/>
      <c r="D1973" s="235" t="s">
        <v>191</v>
      </c>
      <c r="E1973" s="236" t="s">
        <v>19</v>
      </c>
      <c r="F1973" s="237" t="s">
        <v>2308</v>
      </c>
      <c r="G1973" s="234"/>
      <c r="H1973" s="238">
        <v>-6.7199999999999998</v>
      </c>
      <c r="I1973" s="239"/>
      <c r="J1973" s="234"/>
      <c r="K1973" s="234"/>
      <c r="L1973" s="240"/>
      <c r="M1973" s="241"/>
      <c r="N1973" s="242"/>
      <c r="O1973" s="242"/>
      <c r="P1973" s="242"/>
      <c r="Q1973" s="242"/>
      <c r="R1973" s="242"/>
      <c r="S1973" s="242"/>
      <c r="T1973" s="24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4" t="s">
        <v>191</v>
      </c>
      <c r="AU1973" s="244" t="s">
        <v>82</v>
      </c>
      <c r="AV1973" s="13" t="s">
        <v>82</v>
      </c>
      <c r="AW1973" s="13" t="s">
        <v>33</v>
      </c>
      <c r="AX1973" s="13" t="s">
        <v>72</v>
      </c>
      <c r="AY1973" s="244" t="s">
        <v>180</v>
      </c>
    </row>
    <row r="1974" s="13" customFormat="1">
      <c r="A1974" s="13"/>
      <c r="B1974" s="233"/>
      <c r="C1974" s="234"/>
      <c r="D1974" s="235" t="s">
        <v>191</v>
      </c>
      <c r="E1974" s="236" t="s">
        <v>19</v>
      </c>
      <c r="F1974" s="237" t="s">
        <v>2324</v>
      </c>
      <c r="G1974" s="234"/>
      <c r="H1974" s="238">
        <v>-14.699999999999999</v>
      </c>
      <c r="I1974" s="239"/>
      <c r="J1974" s="234"/>
      <c r="K1974" s="234"/>
      <c r="L1974" s="240"/>
      <c r="M1974" s="241"/>
      <c r="N1974" s="242"/>
      <c r="O1974" s="242"/>
      <c r="P1974" s="242"/>
      <c r="Q1974" s="242"/>
      <c r="R1974" s="242"/>
      <c r="S1974" s="242"/>
      <c r="T1974" s="24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4" t="s">
        <v>191</v>
      </c>
      <c r="AU1974" s="244" t="s">
        <v>82</v>
      </c>
      <c r="AV1974" s="13" t="s">
        <v>82</v>
      </c>
      <c r="AW1974" s="13" t="s">
        <v>33</v>
      </c>
      <c r="AX1974" s="13" t="s">
        <v>72</v>
      </c>
      <c r="AY1974" s="244" t="s">
        <v>180</v>
      </c>
    </row>
    <row r="1975" s="16" customFormat="1">
      <c r="A1975" s="16"/>
      <c r="B1975" s="266"/>
      <c r="C1975" s="267"/>
      <c r="D1975" s="235" t="s">
        <v>191</v>
      </c>
      <c r="E1975" s="268" t="s">
        <v>19</v>
      </c>
      <c r="F1975" s="269" t="s">
        <v>436</v>
      </c>
      <c r="G1975" s="267"/>
      <c r="H1975" s="270">
        <v>1736.5589999999997</v>
      </c>
      <c r="I1975" s="271"/>
      <c r="J1975" s="267"/>
      <c r="K1975" s="267"/>
      <c r="L1975" s="272"/>
      <c r="M1975" s="273"/>
      <c r="N1975" s="274"/>
      <c r="O1975" s="274"/>
      <c r="P1975" s="274"/>
      <c r="Q1975" s="274"/>
      <c r="R1975" s="274"/>
      <c r="S1975" s="274"/>
      <c r="T1975" s="275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276" t="s">
        <v>191</v>
      </c>
      <c r="AU1975" s="276" t="s">
        <v>82</v>
      </c>
      <c r="AV1975" s="16" t="s">
        <v>100</v>
      </c>
      <c r="AW1975" s="16" t="s">
        <v>33</v>
      </c>
      <c r="AX1975" s="16" t="s">
        <v>72</v>
      </c>
      <c r="AY1975" s="276" t="s">
        <v>180</v>
      </c>
    </row>
    <row r="1976" s="15" customFormat="1">
      <c r="A1976" s="15"/>
      <c r="B1976" s="255"/>
      <c r="C1976" s="256"/>
      <c r="D1976" s="235" t="s">
        <v>191</v>
      </c>
      <c r="E1976" s="257" t="s">
        <v>19</v>
      </c>
      <c r="F1976" s="258" t="s">
        <v>327</v>
      </c>
      <c r="G1976" s="256"/>
      <c r="H1976" s="259">
        <v>2871.4430000000002</v>
      </c>
      <c r="I1976" s="260"/>
      <c r="J1976" s="256"/>
      <c r="K1976" s="256"/>
      <c r="L1976" s="261"/>
      <c r="M1976" s="262"/>
      <c r="N1976" s="263"/>
      <c r="O1976" s="263"/>
      <c r="P1976" s="263"/>
      <c r="Q1976" s="263"/>
      <c r="R1976" s="263"/>
      <c r="S1976" s="263"/>
      <c r="T1976" s="264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65" t="s">
        <v>191</v>
      </c>
      <c r="AU1976" s="265" t="s">
        <v>82</v>
      </c>
      <c r="AV1976" s="15" t="s">
        <v>187</v>
      </c>
      <c r="AW1976" s="15" t="s">
        <v>33</v>
      </c>
      <c r="AX1976" s="15" t="s">
        <v>80</v>
      </c>
      <c r="AY1976" s="265" t="s">
        <v>180</v>
      </c>
    </row>
    <row r="1977" s="2" customFormat="1" ht="24.15" customHeight="1">
      <c r="A1977" s="40"/>
      <c r="B1977" s="41"/>
      <c r="C1977" s="215" t="s">
        <v>2325</v>
      </c>
      <c r="D1977" s="215" t="s">
        <v>182</v>
      </c>
      <c r="E1977" s="216" t="s">
        <v>2326</v>
      </c>
      <c r="F1977" s="217" t="s">
        <v>2327</v>
      </c>
      <c r="G1977" s="218" t="s">
        <v>185</v>
      </c>
      <c r="H1977" s="219">
        <v>288.10000000000002</v>
      </c>
      <c r="I1977" s="220"/>
      <c r="J1977" s="221">
        <f>ROUND(I1977*H1977,2)</f>
        <v>0</v>
      </c>
      <c r="K1977" s="217" t="s">
        <v>186</v>
      </c>
      <c r="L1977" s="46"/>
      <c r="M1977" s="222" t="s">
        <v>19</v>
      </c>
      <c r="N1977" s="223" t="s">
        <v>43</v>
      </c>
      <c r="O1977" s="86"/>
      <c r="P1977" s="224">
        <f>O1977*H1977</f>
        <v>0</v>
      </c>
      <c r="Q1977" s="224">
        <v>0.0043800000000000002</v>
      </c>
      <c r="R1977" s="224">
        <f>Q1977*H1977</f>
        <v>1.2618780000000001</v>
      </c>
      <c r="S1977" s="224">
        <v>0</v>
      </c>
      <c r="T1977" s="225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26" t="s">
        <v>187</v>
      </c>
      <c r="AT1977" s="226" t="s">
        <v>182</v>
      </c>
      <c r="AU1977" s="226" t="s">
        <v>82</v>
      </c>
      <c r="AY1977" s="19" t="s">
        <v>180</v>
      </c>
      <c r="BE1977" s="227">
        <f>IF(N1977="základní",J1977,0)</f>
        <v>0</v>
      </c>
      <c r="BF1977" s="227">
        <f>IF(N1977="snížená",J1977,0)</f>
        <v>0</v>
      </c>
      <c r="BG1977" s="227">
        <f>IF(N1977="zákl. přenesená",J1977,0)</f>
        <v>0</v>
      </c>
      <c r="BH1977" s="227">
        <f>IF(N1977="sníž. přenesená",J1977,0)</f>
        <v>0</v>
      </c>
      <c r="BI1977" s="227">
        <f>IF(N1977="nulová",J1977,0)</f>
        <v>0</v>
      </c>
      <c r="BJ1977" s="19" t="s">
        <v>80</v>
      </c>
      <c r="BK1977" s="227">
        <f>ROUND(I1977*H1977,2)</f>
        <v>0</v>
      </c>
      <c r="BL1977" s="19" t="s">
        <v>187</v>
      </c>
      <c r="BM1977" s="226" t="s">
        <v>2328</v>
      </c>
    </row>
    <row r="1978" s="2" customFormat="1">
      <c r="A1978" s="40"/>
      <c r="B1978" s="41"/>
      <c r="C1978" s="42"/>
      <c r="D1978" s="228" t="s">
        <v>189</v>
      </c>
      <c r="E1978" s="42"/>
      <c r="F1978" s="229" t="s">
        <v>2329</v>
      </c>
      <c r="G1978" s="42"/>
      <c r="H1978" s="42"/>
      <c r="I1978" s="230"/>
      <c r="J1978" s="42"/>
      <c r="K1978" s="42"/>
      <c r="L1978" s="46"/>
      <c r="M1978" s="231"/>
      <c r="N1978" s="232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189</v>
      </c>
      <c r="AU1978" s="19" t="s">
        <v>82</v>
      </c>
    </row>
    <row r="1979" s="14" customFormat="1">
      <c r="A1979" s="14"/>
      <c r="B1979" s="245"/>
      <c r="C1979" s="246"/>
      <c r="D1979" s="235" t="s">
        <v>191</v>
      </c>
      <c r="E1979" s="247" t="s">
        <v>19</v>
      </c>
      <c r="F1979" s="248" t="s">
        <v>1666</v>
      </c>
      <c r="G1979" s="246"/>
      <c r="H1979" s="247" t="s">
        <v>19</v>
      </c>
      <c r="I1979" s="249"/>
      <c r="J1979" s="246"/>
      <c r="K1979" s="246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191</v>
      </c>
      <c r="AU1979" s="254" t="s">
        <v>82</v>
      </c>
      <c r="AV1979" s="14" t="s">
        <v>80</v>
      </c>
      <c r="AW1979" s="14" t="s">
        <v>33</v>
      </c>
      <c r="AX1979" s="14" t="s">
        <v>72</v>
      </c>
      <c r="AY1979" s="254" t="s">
        <v>180</v>
      </c>
    </row>
    <row r="1980" s="13" customFormat="1">
      <c r="A1980" s="13"/>
      <c r="B1980" s="233"/>
      <c r="C1980" s="234"/>
      <c r="D1980" s="235" t="s">
        <v>191</v>
      </c>
      <c r="E1980" s="236" t="s">
        <v>19</v>
      </c>
      <c r="F1980" s="237" t="s">
        <v>2330</v>
      </c>
      <c r="G1980" s="234"/>
      <c r="H1980" s="238">
        <v>1</v>
      </c>
      <c r="I1980" s="239"/>
      <c r="J1980" s="234"/>
      <c r="K1980" s="234"/>
      <c r="L1980" s="240"/>
      <c r="M1980" s="241"/>
      <c r="N1980" s="242"/>
      <c r="O1980" s="242"/>
      <c r="P1980" s="242"/>
      <c r="Q1980" s="242"/>
      <c r="R1980" s="242"/>
      <c r="S1980" s="242"/>
      <c r="T1980" s="24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4" t="s">
        <v>191</v>
      </c>
      <c r="AU1980" s="244" t="s">
        <v>82</v>
      </c>
      <c r="AV1980" s="13" t="s">
        <v>82</v>
      </c>
      <c r="AW1980" s="13" t="s">
        <v>33</v>
      </c>
      <c r="AX1980" s="13" t="s">
        <v>72</v>
      </c>
      <c r="AY1980" s="244" t="s">
        <v>180</v>
      </c>
    </row>
    <row r="1981" s="14" customFormat="1">
      <c r="A1981" s="14"/>
      <c r="B1981" s="245"/>
      <c r="C1981" s="246"/>
      <c r="D1981" s="235" t="s">
        <v>191</v>
      </c>
      <c r="E1981" s="247" t="s">
        <v>19</v>
      </c>
      <c r="F1981" s="248" t="s">
        <v>2331</v>
      </c>
      <c r="G1981" s="246"/>
      <c r="H1981" s="247" t="s">
        <v>19</v>
      </c>
      <c r="I1981" s="249"/>
      <c r="J1981" s="246"/>
      <c r="K1981" s="246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191</v>
      </c>
      <c r="AU1981" s="254" t="s">
        <v>82</v>
      </c>
      <c r="AV1981" s="14" t="s">
        <v>80</v>
      </c>
      <c r="AW1981" s="14" t="s">
        <v>33</v>
      </c>
      <c r="AX1981" s="14" t="s">
        <v>72</v>
      </c>
      <c r="AY1981" s="254" t="s">
        <v>180</v>
      </c>
    </row>
    <row r="1982" s="14" customFormat="1">
      <c r="A1982" s="14"/>
      <c r="B1982" s="245"/>
      <c r="C1982" s="246"/>
      <c r="D1982" s="235" t="s">
        <v>191</v>
      </c>
      <c r="E1982" s="247" t="s">
        <v>19</v>
      </c>
      <c r="F1982" s="248" t="s">
        <v>2332</v>
      </c>
      <c r="G1982" s="246"/>
      <c r="H1982" s="247" t="s">
        <v>19</v>
      </c>
      <c r="I1982" s="249"/>
      <c r="J1982" s="246"/>
      <c r="K1982" s="246"/>
      <c r="L1982" s="250"/>
      <c r="M1982" s="251"/>
      <c r="N1982" s="252"/>
      <c r="O1982" s="252"/>
      <c r="P1982" s="252"/>
      <c r="Q1982" s="252"/>
      <c r="R1982" s="252"/>
      <c r="S1982" s="252"/>
      <c r="T1982" s="25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4" t="s">
        <v>191</v>
      </c>
      <c r="AU1982" s="254" t="s">
        <v>82</v>
      </c>
      <c r="AV1982" s="14" t="s">
        <v>80</v>
      </c>
      <c r="AW1982" s="14" t="s">
        <v>33</v>
      </c>
      <c r="AX1982" s="14" t="s">
        <v>72</v>
      </c>
      <c r="AY1982" s="254" t="s">
        <v>180</v>
      </c>
    </row>
    <row r="1983" s="13" customFormat="1">
      <c r="A1983" s="13"/>
      <c r="B1983" s="233"/>
      <c r="C1983" s="234"/>
      <c r="D1983" s="235" t="s">
        <v>191</v>
      </c>
      <c r="E1983" s="236" t="s">
        <v>19</v>
      </c>
      <c r="F1983" s="237" t="s">
        <v>2333</v>
      </c>
      <c r="G1983" s="234"/>
      <c r="H1983" s="238">
        <v>287.10000000000002</v>
      </c>
      <c r="I1983" s="239"/>
      <c r="J1983" s="234"/>
      <c r="K1983" s="234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191</v>
      </c>
      <c r="AU1983" s="244" t="s">
        <v>82</v>
      </c>
      <c r="AV1983" s="13" t="s">
        <v>82</v>
      </c>
      <c r="AW1983" s="13" t="s">
        <v>33</v>
      </c>
      <c r="AX1983" s="13" t="s">
        <v>72</v>
      </c>
      <c r="AY1983" s="244" t="s">
        <v>180</v>
      </c>
    </row>
    <row r="1984" s="15" customFormat="1">
      <c r="A1984" s="15"/>
      <c r="B1984" s="255"/>
      <c r="C1984" s="256"/>
      <c r="D1984" s="235" t="s">
        <v>191</v>
      </c>
      <c r="E1984" s="257" t="s">
        <v>19</v>
      </c>
      <c r="F1984" s="258" t="s">
        <v>327</v>
      </c>
      <c r="G1984" s="256"/>
      <c r="H1984" s="259">
        <v>288.10000000000002</v>
      </c>
      <c r="I1984" s="260"/>
      <c r="J1984" s="256"/>
      <c r="K1984" s="256"/>
      <c r="L1984" s="261"/>
      <c r="M1984" s="262"/>
      <c r="N1984" s="263"/>
      <c r="O1984" s="263"/>
      <c r="P1984" s="263"/>
      <c r="Q1984" s="263"/>
      <c r="R1984" s="263"/>
      <c r="S1984" s="263"/>
      <c r="T1984" s="264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65" t="s">
        <v>191</v>
      </c>
      <c r="AU1984" s="265" t="s">
        <v>82</v>
      </c>
      <c r="AV1984" s="15" t="s">
        <v>187</v>
      </c>
      <c r="AW1984" s="15" t="s">
        <v>33</v>
      </c>
      <c r="AX1984" s="15" t="s">
        <v>80</v>
      </c>
      <c r="AY1984" s="265" t="s">
        <v>180</v>
      </c>
    </row>
    <row r="1985" s="2" customFormat="1" ht="24.15" customHeight="1">
      <c r="A1985" s="40"/>
      <c r="B1985" s="41"/>
      <c r="C1985" s="215" t="s">
        <v>2334</v>
      </c>
      <c r="D1985" s="215" t="s">
        <v>182</v>
      </c>
      <c r="E1985" s="216" t="s">
        <v>2335</v>
      </c>
      <c r="F1985" s="217" t="s">
        <v>2336</v>
      </c>
      <c r="G1985" s="218" t="s">
        <v>185</v>
      </c>
      <c r="H1985" s="219">
        <v>2452</v>
      </c>
      <c r="I1985" s="220"/>
      <c r="J1985" s="221">
        <f>ROUND(I1985*H1985,2)</f>
        <v>0</v>
      </c>
      <c r="K1985" s="217" t="s">
        <v>186</v>
      </c>
      <c r="L1985" s="46"/>
      <c r="M1985" s="222" t="s">
        <v>19</v>
      </c>
      <c r="N1985" s="223" t="s">
        <v>43</v>
      </c>
      <c r="O1985" s="86"/>
      <c r="P1985" s="224">
        <f>O1985*H1985</f>
        <v>0</v>
      </c>
      <c r="Q1985" s="224">
        <v>0.016279999999999999</v>
      </c>
      <c r="R1985" s="224">
        <f>Q1985*H1985</f>
        <v>39.918559999999999</v>
      </c>
      <c r="S1985" s="224">
        <v>0</v>
      </c>
      <c r="T1985" s="225">
        <f>S1985*H1985</f>
        <v>0</v>
      </c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R1985" s="226" t="s">
        <v>187</v>
      </c>
      <c r="AT1985" s="226" t="s">
        <v>182</v>
      </c>
      <c r="AU1985" s="226" t="s">
        <v>82</v>
      </c>
      <c r="AY1985" s="19" t="s">
        <v>180</v>
      </c>
      <c r="BE1985" s="227">
        <f>IF(N1985="základní",J1985,0)</f>
        <v>0</v>
      </c>
      <c r="BF1985" s="227">
        <f>IF(N1985="snížená",J1985,0)</f>
        <v>0</v>
      </c>
      <c r="BG1985" s="227">
        <f>IF(N1985="zákl. přenesená",J1985,0)</f>
        <v>0</v>
      </c>
      <c r="BH1985" s="227">
        <f>IF(N1985="sníž. přenesená",J1985,0)</f>
        <v>0</v>
      </c>
      <c r="BI1985" s="227">
        <f>IF(N1985="nulová",J1985,0)</f>
        <v>0</v>
      </c>
      <c r="BJ1985" s="19" t="s">
        <v>80</v>
      </c>
      <c r="BK1985" s="227">
        <f>ROUND(I1985*H1985,2)</f>
        <v>0</v>
      </c>
      <c r="BL1985" s="19" t="s">
        <v>187</v>
      </c>
      <c r="BM1985" s="226" t="s">
        <v>2337</v>
      </c>
    </row>
    <row r="1986" s="2" customFormat="1">
      <c r="A1986" s="40"/>
      <c r="B1986" s="41"/>
      <c r="C1986" s="42"/>
      <c r="D1986" s="228" t="s">
        <v>189</v>
      </c>
      <c r="E1986" s="42"/>
      <c r="F1986" s="229" t="s">
        <v>2338</v>
      </c>
      <c r="G1986" s="42"/>
      <c r="H1986" s="42"/>
      <c r="I1986" s="230"/>
      <c r="J1986" s="42"/>
      <c r="K1986" s="42"/>
      <c r="L1986" s="46"/>
      <c r="M1986" s="231"/>
      <c r="N1986" s="232"/>
      <c r="O1986" s="86"/>
      <c r="P1986" s="86"/>
      <c r="Q1986" s="86"/>
      <c r="R1986" s="86"/>
      <c r="S1986" s="86"/>
      <c r="T1986" s="87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T1986" s="19" t="s">
        <v>189</v>
      </c>
      <c r="AU1986" s="19" t="s">
        <v>82</v>
      </c>
    </row>
    <row r="1987" s="14" customFormat="1">
      <c r="A1987" s="14"/>
      <c r="B1987" s="245"/>
      <c r="C1987" s="246"/>
      <c r="D1987" s="235" t="s">
        <v>191</v>
      </c>
      <c r="E1987" s="247" t="s">
        <v>19</v>
      </c>
      <c r="F1987" s="248" t="s">
        <v>2339</v>
      </c>
      <c r="G1987" s="246"/>
      <c r="H1987" s="247" t="s">
        <v>19</v>
      </c>
      <c r="I1987" s="249"/>
      <c r="J1987" s="246"/>
      <c r="K1987" s="246"/>
      <c r="L1987" s="250"/>
      <c r="M1987" s="251"/>
      <c r="N1987" s="252"/>
      <c r="O1987" s="252"/>
      <c r="P1987" s="252"/>
      <c r="Q1987" s="252"/>
      <c r="R1987" s="252"/>
      <c r="S1987" s="252"/>
      <c r="T1987" s="253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4" t="s">
        <v>191</v>
      </c>
      <c r="AU1987" s="254" t="s">
        <v>82</v>
      </c>
      <c r="AV1987" s="14" t="s">
        <v>80</v>
      </c>
      <c r="AW1987" s="14" t="s">
        <v>33</v>
      </c>
      <c r="AX1987" s="14" t="s">
        <v>72</v>
      </c>
      <c r="AY1987" s="254" t="s">
        <v>180</v>
      </c>
    </row>
    <row r="1988" s="13" customFormat="1">
      <c r="A1988" s="13"/>
      <c r="B1988" s="233"/>
      <c r="C1988" s="234"/>
      <c r="D1988" s="235" t="s">
        <v>191</v>
      </c>
      <c r="E1988" s="236" t="s">
        <v>19</v>
      </c>
      <c r="F1988" s="237" t="s">
        <v>2340</v>
      </c>
      <c r="G1988" s="234"/>
      <c r="H1988" s="238">
        <v>2872</v>
      </c>
      <c r="I1988" s="239"/>
      <c r="J1988" s="234"/>
      <c r="K1988" s="234"/>
      <c r="L1988" s="240"/>
      <c r="M1988" s="241"/>
      <c r="N1988" s="242"/>
      <c r="O1988" s="242"/>
      <c r="P1988" s="242"/>
      <c r="Q1988" s="242"/>
      <c r="R1988" s="242"/>
      <c r="S1988" s="242"/>
      <c r="T1988" s="24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4" t="s">
        <v>191</v>
      </c>
      <c r="AU1988" s="244" t="s">
        <v>82</v>
      </c>
      <c r="AV1988" s="13" t="s">
        <v>82</v>
      </c>
      <c r="AW1988" s="13" t="s">
        <v>33</v>
      </c>
      <c r="AX1988" s="13" t="s">
        <v>72</v>
      </c>
      <c r="AY1988" s="244" t="s">
        <v>180</v>
      </c>
    </row>
    <row r="1989" s="14" customFormat="1">
      <c r="A1989" s="14"/>
      <c r="B1989" s="245"/>
      <c r="C1989" s="246"/>
      <c r="D1989" s="235" t="s">
        <v>191</v>
      </c>
      <c r="E1989" s="247" t="s">
        <v>19</v>
      </c>
      <c r="F1989" s="248" t="s">
        <v>2341</v>
      </c>
      <c r="G1989" s="246"/>
      <c r="H1989" s="247" t="s">
        <v>19</v>
      </c>
      <c r="I1989" s="249"/>
      <c r="J1989" s="246"/>
      <c r="K1989" s="246"/>
      <c r="L1989" s="250"/>
      <c r="M1989" s="251"/>
      <c r="N1989" s="252"/>
      <c r="O1989" s="252"/>
      <c r="P1989" s="252"/>
      <c r="Q1989" s="252"/>
      <c r="R1989" s="252"/>
      <c r="S1989" s="252"/>
      <c r="T1989" s="253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4" t="s">
        <v>191</v>
      </c>
      <c r="AU1989" s="254" t="s">
        <v>82</v>
      </c>
      <c r="AV1989" s="14" t="s">
        <v>80</v>
      </c>
      <c r="AW1989" s="14" t="s">
        <v>33</v>
      </c>
      <c r="AX1989" s="14" t="s">
        <v>72</v>
      </c>
      <c r="AY1989" s="254" t="s">
        <v>180</v>
      </c>
    </row>
    <row r="1990" s="13" customFormat="1">
      <c r="A1990" s="13"/>
      <c r="B1990" s="233"/>
      <c r="C1990" s="234"/>
      <c r="D1990" s="235" t="s">
        <v>191</v>
      </c>
      <c r="E1990" s="236" t="s">
        <v>19</v>
      </c>
      <c r="F1990" s="237" t="s">
        <v>2342</v>
      </c>
      <c r="G1990" s="234"/>
      <c r="H1990" s="238">
        <v>-420</v>
      </c>
      <c r="I1990" s="239"/>
      <c r="J1990" s="234"/>
      <c r="K1990" s="234"/>
      <c r="L1990" s="240"/>
      <c r="M1990" s="241"/>
      <c r="N1990" s="242"/>
      <c r="O1990" s="242"/>
      <c r="P1990" s="242"/>
      <c r="Q1990" s="242"/>
      <c r="R1990" s="242"/>
      <c r="S1990" s="242"/>
      <c r="T1990" s="24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4" t="s">
        <v>191</v>
      </c>
      <c r="AU1990" s="244" t="s">
        <v>82</v>
      </c>
      <c r="AV1990" s="13" t="s">
        <v>82</v>
      </c>
      <c r="AW1990" s="13" t="s">
        <v>33</v>
      </c>
      <c r="AX1990" s="13" t="s">
        <v>72</v>
      </c>
      <c r="AY1990" s="244" t="s">
        <v>180</v>
      </c>
    </row>
    <row r="1991" s="15" customFormat="1">
      <c r="A1991" s="15"/>
      <c r="B1991" s="255"/>
      <c r="C1991" s="256"/>
      <c r="D1991" s="235" t="s">
        <v>191</v>
      </c>
      <c r="E1991" s="257" t="s">
        <v>19</v>
      </c>
      <c r="F1991" s="258" t="s">
        <v>327</v>
      </c>
      <c r="G1991" s="256"/>
      <c r="H1991" s="259">
        <v>2452</v>
      </c>
      <c r="I1991" s="260"/>
      <c r="J1991" s="256"/>
      <c r="K1991" s="256"/>
      <c r="L1991" s="261"/>
      <c r="M1991" s="262"/>
      <c r="N1991" s="263"/>
      <c r="O1991" s="263"/>
      <c r="P1991" s="263"/>
      <c r="Q1991" s="263"/>
      <c r="R1991" s="263"/>
      <c r="S1991" s="263"/>
      <c r="T1991" s="264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5" t="s">
        <v>191</v>
      </c>
      <c r="AU1991" s="265" t="s">
        <v>82</v>
      </c>
      <c r="AV1991" s="15" t="s">
        <v>187</v>
      </c>
      <c r="AW1991" s="15" t="s">
        <v>33</v>
      </c>
      <c r="AX1991" s="15" t="s">
        <v>80</v>
      </c>
      <c r="AY1991" s="265" t="s">
        <v>180</v>
      </c>
    </row>
    <row r="1992" s="2" customFormat="1" ht="24.15" customHeight="1">
      <c r="A1992" s="40"/>
      <c r="B1992" s="41"/>
      <c r="C1992" s="215" t="s">
        <v>2343</v>
      </c>
      <c r="D1992" s="215" t="s">
        <v>182</v>
      </c>
      <c r="E1992" s="216" t="s">
        <v>2344</v>
      </c>
      <c r="F1992" s="217" t="s">
        <v>2345</v>
      </c>
      <c r="G1992" s="218" t="s">
        <v>185</v>
      </c>
      <c r="H1992" s="219">
        <v>420</v>
      </c>
      <c r="I1992" s="220"/>
      <c r="J1992" s="221">
        <f>ROUND(I1992*H1992,2)</f>
        <v>0</v>
      </c>
      <c r="K1992" s="217" t="s">
        <v>186</v>
      </c>
      <c r="L1992" s="46"/>
      <c r="M1992" s="222" t="s">
        <v>19</v>
      </c>
      <c r="N1992" s="223" t="s">
        <v>43</v>
      </c>
      <c r="O1992" s="86"/>
      <c r="P1992" s="224">
        <f>O1992*H1992</f>
        <v>0</v>
      </c>
      <c r="Q1992" s="224">
        <v>0.021000000000000001</v>
      </c>
      <c r="R1992" s="224">
        <f>Q1992*H1992</f>
        <v>8.8200000000000003</v>
      </c>
      <c r="S1992" s="224">
        <v>0</v>
      </c>
      <c r="T1992" s="225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26" t="s">
        <v>187</v>
      </c>
      <c r="AT1992" s="226" t="s">
        <v>182</v>
      </c>
      <c r="AU1992" s="226" t="s">
        <v>82</v>
      </c>
      <c r="AY1992" s="19" t="s">
        <v>180</v>
      </c>
      <c r="BE1992" s="227">
        <f>IF(N1992="základní",J1992,0)</f>
        <v>0</v>
      </c>
      <c r="BF1992" s="227">
        <f>IF(N1992="snížená",J1992,0)</f>
        <v>0</v>
      </c>
      <c r="BG1992" s="227">
        <f>IF(N1992="zákl. přenesená",J1992,0)</f>
        <v>0</v>
      </c>
      <c r="BH1992" s="227">
        <f>IF(N1992="sníž. přenesená",J1992,0)</f>
        <v>0</v>
      </c>
      <c r="BI1992" s="227">
        <f>IF(N1992="nulová",J1992,0)</f>
        <v>0</v>
      </c>
      <c r="BJ1992" s="19" t="s">
        <v>80</v>
      </c>
      <c r="BK1992" s="227">
        <f>ROUND(I1992*H1992,2)</f>
        <v>0</v>
      </c>
      <c r="BL1992" s="19" t="s">
        <v>187</v>
      </c>
      <c r="BM1992" s="226" t="s">
        <v>2346</v>
      </c>
    </row>
    <row r="1993" s="2" customFormat="1">
      <c r="A1993" s="40"/>
      <c r="B1993" s="41"/>
      <c r="C1993" s="42"/>
      <c r="D1993" s="228" t="s">
        <v>189</v>
      </c>
      <c r="E1993" s="42"/>
      <c r="F1993" s="229" t="s">
        <v>2347</v>
      </c>
      <c r="G1993" s="42"/>
      <c r="H1993" s="42"/>
      <c r="I1993" s="230"/>
      <c r="J1993" s="42"/>
      <c r="K1993" s="42"/>
      <c r="L1993" s="46"/>
      <c r="M1993" s="231"/>
      <c r="N1993" s="232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189</v>
      </c>
      <c r="AU1993" s="19" t="s">
        <v>82</v>
      </c>
    </row>
    <row r="1994" s="14" customFormat="1">
      <c r="A1994" s="14"/>
      <c r="B1994" s="245"/>
      <c r="C1994" s="246"/>
      <c r="D1994" s="235" t="s">
        <v>191</v>
      </c>
      <c r="E1994" s="247" t="s">
        <v>19</v>
      </c>
      <c r="F1994" s="248" t="s">
        <v>2339</v>
      </c>
      <c r="G1994" s="246"/>
      <c r="H1994" s="247" t="s">
        <v>19</v>
      </c>
      <c r="I1994" s="249"/>
      <c r="J1994" s="246"/>
      <c r="K1994" s="246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4" t="s">
        <v>191</v>
      </c>
      <c r="AU1994" s="254" t="s">
        <v>82</v>
      </c>
      <c r="AV1994" s="14" t="s">
        <v>80</v>
      </c>
      <c r="AW1994" s="14" t="s">
        <v>33</v>
      </c>
      <c r="AX1994" s="14" t="s">
        <v>72</v>
      </c>
      <c r="AY1994" s="254" t="s">
        <v>180</v>
      </c>
    </row>
    <row r="1995" s="13" customFormat="1">
      <c r="A1995" s="13"/>
      <c r="B1995" s="233"/>
      <c r="C1995" s="234"/>
      <c r="D1995" s="235" t="s">
        <v>191</v>
      </c>
      <c r="E1995" s="236" t="s">
        <v>19</v>
      </c>
      <c r="F1995" s="237" t="s">
        <v>2348</v>
      </c>
      <c r="G1995" s="234"/>
      <c r="H1995" s="238">
        <v>420</v>
      </c>
      <c r="I1995" s="239"/>
      <c r="J1995" s="234"/>
      <c r="K1995" s="234"/>
      <c r="L1995" s="240"/>
      <c r="M1995" s="241"/>
      <c r="N1995" s="242"/>
      <c r="O1995" s="242"/>
      <c r="P1995" s="242"/>
      <c r="Q1995" s="242"/>
      <c r="R1995" s="242"/>
      <c r="S1995" s="242"/>
      <c r="T1995" s="24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4" t="s">
        <v>191</v>
      </c>
      <c r="AU1995" s="244" t="s">
        <v>82</v>
      </c>
      <c r="AV1995" s="13" t="s">
        <v>82</v>
      </c>
      <c r="AW1995" s="13" t="s">
        <v>33</v>
      </c>
      <c r="AX1995" s="13" t="s">
        <v>80</v>
      </c>
      <c r="AY1995" s="244" t="s">
        <v>180</v>
      </c>
    </row>
    <row r="1996" s="2" customFormat="1" ht="24.15" customHeight="1">
      <c r="A1996" s="40"/>
      <c r="B1996" s="41"/>
      <c r="C1996" s="215" t="s">
        <v>2349</v>
      </c>
      <c r="D1996" s="215" t="s">
        <v>182</v>
      </c>
      <c r="E1996" s="216" t="s">
        <v>2350</v>
      </c>
      <c r="F1996" s="217" t="s">
        <v>2351</v>
      </c>
      <c r="G1996" s="218" t="s">
        <v>185</v>
      </c>
      <c r="H1996" s="219">
        <v>1</v>
      </c>
      <c r="I1996" s="220"/>
      <c r="J1996" s="221">
        <f>ROUND(I1996*H1996,2)</f>
        <v>0</v>
      </c>
      <c r="K1996" s="217" t="s">
        <v>186</v>
      </c>
      <c r="L1996" s="46"/>
      <c r="M1996" s="222" t="s">
        <v>19</v>
      </c>
      <c r="N1996" s="223" t="s">
        <v>43</v>
      </c>
      <c r="O1996" s="86"/>
      <c r="P1996" s="224">
        <f>O1996*H1996</f>
        <v>0</v>
      </c>
      <c r="Q1996" s="224">
        <v>0.021000000000000001</v>
      </c>
      <c r="R1996" s="224">
        <f>Q1996*H1996</f>
        <v>0.021000000000000001</v>
      </c>
      <c r="S1996" s="224">
        <v>0</v>
      </c>
      <c r="T1996" s="225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26" t="s">
        <v>187</v>
      </c>
      <c r="AT1996" s="226" t="s">
        <v>182</v>
      </c>
      <c r="AU1996" s="226" t="s">
        <v>82</v>
      </c>
      <c r="AY1996" s="19" t="s">
        <v>180</v>
      </c>
      <c r="BE1996" s="227">
        <f>IF(N1996="základní",J1996,0)</f>
        <v>0</v>
      </c>
      <c r="BF1996" s="227">
        <f>IF(N1996="snížená",J1996,0)</f>
        <v>0</v>
      </c>
      <c r="BG1996" s="227">
        <f>IF(N1996="zákl. přenesená",J1996,0)</f>
        <v>0</v>
      </c>
      <c r="BH1996" s="227">
        <f>IF(N1996="sníž. přenesená",J1996,0)</f>
        <v>0</v>
      </c>
      <c r="BI1996" s="227">
        <f>IF(N1996="nulová",J1996,0)</f>
        <v>0</v>
      </c>
      <c r="BJ1996" s="19" t="s">
        <v>80</v>
      </c>
      <c r="BK1996" s="227">
        <f>ROUND(I1996*H1996,2)</f>
        <v>0</v>
      </c>
      <c r="BL1996" s="19" t="s">
        <v>187</v>
      </c>
      <c r="BM1996" s="226" t="s">
        <v>2352</v>
      </c>
    </row>
    <row r="1997" s="2" customFormat="1">
      <c r="A1997" s="40"/>
      <c r="B1997" s="41"/>
      <c r="C1997" s="42"/>
      <c r="D1997" s="228" t="s">
        <v>189</v>
      </c>
      <c r="E1997" s="42"/>
      <c r="F1997" s="229" t="s">
        <v>2353</v>
      </c>
      <c r="G1997" s="42"/>
      <c r="H1997" s="42"/>
      <c r="I1997" s="230"/>
      <c r="J1997" s="42"/>
      <c r="K1997" s="42"/>
      <c r="L1997" s="46"/>
      <c r="M1997" s="231"/>
      <c r="N1997" s="232"/>
      <c r="O1997" s="86"/>
      <c r="P1997" s="86"/>
      <c r="Q1997" s="86"/>
      <c r="R1997" s="86"/>
      <c r="S1997" s="86"/>
      <c r="T1997" s="87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T1997" s="19" t="s">
        <v>189</v>
      </c>
      <c r="AU1997" s="19" t="s">
        <v>82</v>
      </c>
    </row>
    <row r="1998" s="14" customFormat="1">
      <c r="A1998" s="14"/>
      <c r="B1998" s="245"/>
      <c r="C1998" s="246"/>
      <c r="D1998" s="235" t="s">
        <v>191</v>
      </c>
      <c r="E1998" s="247" t="s">
        <v>19</v>
      </c>
      <c r="F1998" s="248" t="s">
        <v>1666</v>
      </c>
      <c r="G1998" s="246"/>
      <c r="H1998" s="247" t="s">
        <v>19</v>
      </c>
      <c r="I1998" s="249"/>
      <c r="J1998" s="246"/>
      <c r="K1998" s="246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191</v>
      </c>
      <c r="AU1998" s="254" t="s">
        <v>82</v>
      </c>
      <c r="AV1998" s="14" t="s">
        <v>80</v>
      </c>
      <c r="AW1998" s="14" t="s">
        <v>33</v>
      </c>
      <c r="AX1998" s="14" t="s">
        <v>72</v>
      </c>
      <c r="AY1998" s="254" t="s">
        <v>180</v>
      </c>
    </row>
    <row r="1999" s="13" customFormat="1">
      <c r="A1999" s="13"/>
      <c r="B1999" s="233"/>
      <c r="C1999" s="234"/>
      <c r="D1999" s="235" t="s">
        <v>191</v>
      </c>
      <c r="E1999" s="236" t="s">
        <v>19</v>
      </c>
      <c r="F1999" s="237" t="s">
        <v>2330</v>
      </c>
      <c r="G1999" s="234"/>
      <c r="H1999" s="238">
        <v>1</v>
      </c>
      <c r="I1999" s="239"/>
      <c r="J1999" s="234"/>
      <c r="K1999" s="234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191</v>
      </c>
      <c r="AU1999" s="244" t="s">
        <v>82</v>
      </c>
      <c r="AV1999" s="13" t="s">
        <v>82</v>
      </c>
      <c r="AW1999" s="13" t="s">
        <v>33</v>
      </c>
      <c r="AX1999" s="13" t="s">
        <v>80</v>
      </c>
      <c r="AY1999" s="244" t="s">
        <v>180</v>
      </c>
    </row>
    <row r="2000" s="2" customFormat="1" ht="16.5" customHeight="1">
      <c r="A2000" s="40"/>
      <c r="B2000" s="41"/>
      <c r="C2000" s="215" t="s">
        <v>2354</v>
      </c>
      <c r="D2000" s="215" t="s">
        <v>182</v>
      </c>
      <c r="E2000" s="216" t="s">
        <v>2355</v>
      </c>
      <c r="F2000" s="217" t="s">
        <v>2356</v>
      </c>
      <c r="G2000" s="218" t="s">
        <v>185</v>
      </c>
      <c r="H2000" s="219">
        <v>123</v>
      </c>
      <c r="I2000" s="220"/>
      <c r="J2000" s="221">
        <f>ROUND(I2000*H2000,2)</f>
        <v>0</v>
      </c>
      <c r="K2000" s="217" t="s">
        <v>186</v>
      </c>
      <c r="L2000" s="46"/>
      <c r="M2000" s="222" t="s">
        <v>19</v>
      </c>
      <c r="N2000" s="223" t="s">
        <v>43</v>
      </c>
      <c r="O2000" s="86"/>
      <c r="P2000" s="224">
        <f>O2000*H2000</f>
        <v>0</v>
      </c>
      <c r="Q2000" s="224">
        <v>0.00013999999999999999</v>
      </c>
      <c r="R2000" s="224">
        <f>Q2000*H2000</f>
        <v>0.017219999999999999</v>
      </c>
      <c r="S2000" s="224">
        <v>0</v>
      </c>
      <c r="T2000" s="225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26" t="s">
        <v>187</v>
      </c>
      <c r="AT2000" s="226" t="s">
        <v>182</v>
      </c>
      <c r="AU2000" s="226" t="s">
        <v>82</v>
      </c>
      <c r="AY2000" s="19" t="s">
        <v>180</v>
      </c>
      <c r="BE2000" s="227">
        <f>IF(N2000="základní",J2000,0)</f>
        <v>0</v>
      </c>
      <c r="BF2000" s="227">
        <f>IF(N2000="snížená",J2000,0)</f>
        <v>0</v>
      </c>
      <c r="BG2000" s="227">
        <f>IF(N2000="zákl. přenesená",J2000,0)</f>
        <v>0</v>
      </c>
      <c r="BH2000" s="227">
        <f>IF(N2000="sníž. přenesená",J2000,0)</f>
        <v>0</v>
      </c>
      <c r="BI2000" s="227">
        <f>IF(N2000="nulová",J2000,0)</f>
        <v>0</v>
      </c>
      <c r="BJ2000" s="19" t="s">
        <v>80</v>
      </c>
      <c r="BK2000" s="227">
        <f>ROUND(I2000*H2000,2)</f>
        <v>0</v>
      </c>
      <c r="BL2000" s="19" t="s">
        <v>187</v>
      </c>
      <c r="BM2000" s="226" t="s">
        <v>2357</v>
      </c>
    </row>
    <row r="2001" s="2" customFormat="1">
      <c r="A2001" s="40"/>
      <c r="B2001" s="41"/>
      <c r="C2001" s="42"/>
      <c r="D2001" s="228" t="s">
        <v>189</v>
      </c>
      <c r="E2001" s="42"/>
      <c r="F2001" s="229" t="s">
        <v>2358</v>
      </c>
      <c r="G2001" s="42"/>
      <c r="H2001" s="42"/>
      <c r="I2001" s="230"/>
      <c r="J2001" s="42"/>
      <c r="K2001" s="42"/>
      <c r="L2001" s="46"/>
      <c r="M2001" s="231"/>
      <c r="N2001" s="232"/>
      <c r="O2001" s="86"/>
      <c r="P2001" s="86"/>
      <c r="Q2001" s="86"/>
      <c r="R2001" s="86"/>
      <c r="S2001" s="86"/>
      <c r="T2001" s="87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9" t="s">
        <v>189</v>
      </c>
      <c r="AU2001" s="19" t="s">
        <v>82</v>
      </c>
    </row>
    <row r="2002" s="14" customFormat="1">
      <c r="A2002" s="14"/>
      <c r="B2002" s="245"/>
      <c r="C2002" s="246"/>
      <c r="D2002" s="235" t="s">
        <v>191</v>
      </c>
      <c r="E2002" s="247" t="s">
        <v>19</v>
      </c>
      <c r="F2002" s="248" t="s">
        <v>2359</v>
      </c>
      <c r="G2002" s="246"/>
      <c r="H2002" s="247" t="s">
        <v>19</v>
      </c>
      <c r="I2002" s="249"/>
      <c r="J2002" s="246"/>
      <c r="K2002" s="246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191</v>
      </c>
      <c r="AU2002" s="254" t="s">
        <v>82</v>
      </c>
      <c r="AV2002" s="14" t="s">
        <v>80</v>
      </c>
      <c r="AW2002" s="14" t="s">
        <v>33</v>
      </c>
      <c r="AX2002" s="14" t="s">
        <v>72</v>
      </c>
      <c r="AY2002" s="254" t="s">
        <v>180</v>
      </c>
    </row>
    <row r="2003" s="13" customFormat="1">
      <c r="A2003" s="13"/>
      <c r="B2003" s="233"/>
      <c r="C2003" s="234"/>
      <c r="D2003" s="235" t="s">
        <v>191</v>
      </c>
      <c r="E2003" s="236" t="s">
        <v>19</v>
      </c>
      <c r="F2003" s="237" t="s">
        <v>1765</v>
      </c>
      <c r="G2003" s="234"/>
      <c r="H2003" s="238">
        <v>123</v>
      </c>
      <c r="I2003" s="239"/>
      <c r="J2003" s="234"/>
      <c r="K2003" s="234"/>
      <c r="L2003" s="240"/>
      <c r="M2003" s="241"/>
      <c r="N2003" s="242"/>
      <c r="O2003" s="242"/>
      <c r="P2003" s="242"/>
      <c r="Q2003" s="242"/>
      <c r="R2003" s="242"/>
      <c r="S2003" s="242"/>
      <c r="T2003" s="24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4" t="s">
        <v>191</v>
      </c>
      <c r="AU2003" s="244" t="s">
        <v>82</v>
      </c>
      <c r="AV2003" s="13" t="s">
        <v>82</v>
      </c>
      <c r="AW2003" s="13" t="s">
        <v>33</v>
      </c>
      <c r="AX2003" s="13" t="s">
        <v>80</v>
      </c>
      <c r="AY2003" s="244" t="s">
        <v>180</v>
      </c>
    </row>
    <row r="2004" s="2" customFormat="1" ht="37.8" customHeight="1">
      <c r="A2004" s="40"/>
      <c r="B2004" s="41"/>
      <c r="C2004" s="215" t="s">
        <v>2360</v>
      </c>
      <c r="D2004" s="215" t="s">
        <v>182</v>
      </c>
      <c r="E2004" s="216" t="s">
        <v>2361</v>
      </c>
      <c r="F2004" s="217" t="s">
        <v>2362</v>
      </c>
      <c r="G2004" s="218" t="s">
        <v>185</v>
      </c>
      <c r="H2004" s="219">
        <v>122.71599999999999</v>
      </c>
      <c r="I2004" s="220"/>
      <c r="J2004" s="221">
        <f>ROUND(I2004*H2004,2)</f>
        <v>0</v>
      </c>
      <c r="K2004" s="217" t="s">
        <v>186</v>
      </c>
      <c r="L2004" s="46"/>
      <c r="M2004" s="222" t="s">
        <v>19</v>
      </c>
      <c r="N2004" s="223" t="s">
        <v>43</v>
      </c>
      <c r="O2004" s="86"/>
      <c r="P2004" s="224">
        <f>O2004*H2004</f>
        <v>0</v>
      </c>
      <c r="Q2004" s="224">
        <v>0.0089999999999999993</v>
      </c>
      <c r="R2004" s="224">
        <f>Q2004*H2004</f>
        <v>1.1044439999999998</v>
      </c>
      <c r="S2004" s="224">
        <v>0</v>
      </c>
      <c r="T2004" s="225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26" t="s">
        <v>187</v>
      </c>
      <c r="AT2004" s="226" t="s">
        <v>182</v>
      </c>
      <c r="AU2004" s="226" t="s">
        <v>82</v>
      </c>
      <c r="AY2004" s="19" t="s">
        <v>180</v>
      </c>
      <c r="BE2004" s="227">
        <f>IF(N2004="základní",J2004,0)</f>
        <v>0</v>
      </c>
      <c r="BF2004" s="227">
        <f>IF(N2004="snížená",J2004,0)</f>
        <v>0</v>
      </c>
      <c r="BG2004" s="227">
        <f>IF(N2004="zákl. přenesená",J2004,0)</f>
        <v>0</v>
      </c>
      <c r="BH2004" s="227">
        <f>IF(N2004="sníž. přenesená",J2004,0)</f>
        <v>0</v>
      </c>
      <c r="BI2004" s="227">
        <f>IF(N2004="nulová",J2004,0)</f>
        <v>0</v>
      </c>
      <c r="BJ2004" s="19" t="s">
        <v>80</v>
      </c>
      <c r="BK2004" s="227">
        <f>ROUND(I2004*H2004,2)</f>
        <v>0</v>
      </c>
      <c r="BL2004" s="19" t="s">
        <v>187</v>
      </c>
      <c r="BM2004" s="226" t="s">
        <v>2363</v>
      </c>
    </row>
    <row r="2005" s="2" customFormat="1">
      <c r="A2005" s="40"/>
      <c r="B2005" s="41"/>
      <c r="C2005" s="42"/>
      <c r="D2005" s="228" t="s">
        <v>189</v>
      </c>
      <c r="E2005" s="42"/>
      <c r="F2005" s="229" t="s">
        <v>2364</v>
      </c>
      <c r="G2005" s="42"/>
      <c r="H2005" s="42"/>
      <c r="I2005" s="230"/>
      <c r="J2005" s="42"/>
      <c r="K2005" s="42"/>
      <c r="L2005" s="46"/>
      <c r="M2005" s="231"/>
      <c r="N2005" s="232"/>
      <c r="O2005" s="86"/>
      <c r="P2005" s="86"/>
      <c r="Q2005" s="86"/>
      <c r="R2005" s="86"/>
      <c r="S2005" s="86"/>
      <c r="T2005" s="87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189</v>
      </c>
      <c r="AU2005" s="19" t="s">
        <v>82</v>
      </c>
    </row>
    <row r="2006" s="14" customFormat="1">
      <c r="A2006" s="14"/>
      <c r="B2006" s="245"/>
      <c r="C2006" s="246"/>
      <c r="D2006" s="235" t="s">
        <v>191</v>
      </c>
      <c r="E2006" s="247" t="s">
        <v>19</v>
      </c>
      <c r="F2006" s="248" t="s">
        <v>2365</v>
      </c>
      <c r="G2006" s="246"/>
      <c r="H2006" s="247" t="s">
        <v>19</v>
      </c>
      <c r="I2006" s="249"/>
      <c r="J2006" s="246"/>
      <c r="K2006" s="246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191</v>
      </c>
      <c r="AU2006" s="254" t="s">
        <v>82</v>
      </c>
      <c r="AV2006" s="14" t="s">
        <v>80</v>
      </c>
      <c r="AW2006" s="14" t="s">
        <v>33</v>
      </c>
      <c r="AX2006" s="14" t="s">
        <v>72</v>
      </c>
      <c r="AY2006" s="254" t="s">
        <v>180</v>
      </c>
    </row>
    <row r="2007" s="13" customFormat="1">
      <c r="A2007" s="13"/>
      <c r="B2007" s="233"/>
      <c r="C2007" s="234"/>
      <c r="D2007" s="235" t="s">
        <v>191</v>
      </c>
      <c r="E2007" s="236" t="s">
        <v>19</v>
      </c>
      <c r="F2007" s="237" t="s">
        <v>2366</v>
      </c>
      <c r="G2007" s="234"/>
      <c r="H2007" s="238">
        <v>7.8220000000000001</v>
      </c>
      <c r="I2007" s="239"/>
      <c r="J2007" s="234"/>
      <c r="K2007" s="234"/>
      <c r="L2007" s="240"/>
      <c r="M2007" s="241"/>
      <c r="N2007" s="242"/>
      <c r="O2007" s="242"/>
      <c r="P2007" s="242"/>
      <c r="Q2007" s="242"/>
      <c r="R2007" s="242"/>
      <c r="S2007" s="242"/>
      <c r="T2007" s="24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4" t="s">
        <v>191</v>
      </c>
      <c r="AU2007" s="244" t="s">
        <v>82</v>
      </c>
      <c r="AV2007" s="13" t="s">
        <v>82</v>
      </c>
      <c r="AW2007" s="13" t="s">
        <v>33</v>
      </c>
      <c r="AX2007" s="13" t="s">
        <v>72</v>
      </c>
      <c r="AY2007" s="244" t="s">
        <v>180</v>
      </c>
    </row>
    <row r="2008" s="13" customFormat="1">
      <c r="A2008" s="13"/>
      <c r="B2008" s="233"/>
      <c r="C2008" s="234"/>
      <c r="D2008" s="235" t="s">
        <v>191</v>
      </c>
      <c r="E2008" s="236" t="s">
        <v>19</v>
      </c>
      <c r="F2008" s="237" t="s">
        <v>2367</v>
      </c>
      <c r="G2008" s="234"/>
      <c r="H2008" s="238">
        <v>25.420999999999999</v>
      </c>
      <c r="I2008" s="239"/>
      <c r="J2008" s="234"/>
      <c r="K2008" s="234"/>
      <c r="L2008" s="240"/>
      <c r="M2008" s="241"/>
      <c r="N2008" s="242"/>
      <c r="O2008" s="242"/>
      <c r="P2008" s="242"/>
      <c r="Q2008" s="242"/>
      <c r="R2008" s="242"/>
      <c r="S2008" s="242"/>
      <c r="T2008" s="24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4" t="s">
        <v>191</v>
      </c>
      <c r="AU2008" s="244" t="s">
        <v>82</v>
      </c>
      <c r="AV2008" s="13" t="s">
        <v>82</v>
      </c>
      <c r="AW2008" s="13" t="s">
        <v>33</v>
      </c>
      <c r="AX2008" s="13" t="s">
        <v>72</v>
      </c>
      <c r="AY2008" s="244" t="s">
        <v>180</v>
      </c>
    </row>
    <row r="2009" s="14" customFormat="1">
      <c r="A2009" s="14"/>
      <c r="B2009" s="245"/>
      <c r="C2009" s="246"/>
      <c r="D2009" s="235" t="s">
        <v>191</v>
      </c>
      <c r="E2009" s="247" t="s">
        <v>19</v>
      </c>
      <c r="F2009" s="248" t="s">
        <v>2368</v>
      </c>
      <c r="G2009" s="246"/>
      <c r="H2009" s="247" t="s">
        <v>19</v>
      </c>
      <c r="I2009" s="249"/>
      <c r="J2009" s="246"/>
      <c r="K2009" s="246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191</v>
      </c>
      <c r="AU2009" s="254" t="s">
        <v>82</v>
      </c>
      <c r="AV2009" s="14" t="s">
        <v>80</v>
      </c>
      <c r="AW2009" s="14" t="s">
        <v>33</v>
      </c>
      <c r="AX2009" s="14" t="s">
        <v>72</v>
      </c>
      <c r="AY2009" s="254" t="s">
        <v>180</v>
      </c>
    </row>
    <row r="2010" s="13" customFormat="1">
      <c r="A2010" s="13"/>
      <c r="B2010" s="233"/>
      <c r="C2010" s="234"/>
      <c r="D2010" s="235" t="s">
        <v>191</v>
      </c>
      <c r="E2010" s="236" t="s">
        <v>19</v>
      </c>
      <c r="F2010" s="237" t="s">
        <v>2369</v>
      </c>
      <c r="G2010" s="234"/>
      <c r="H2010" s="238">
        <v>31.396000000000001</v>
      </c>
      <c r="I2010" s="239"/>
      <c r="J2010" s="234"/>
      <c r="K2010" s="234"/>
      <c r="L2010" s="240"/>
      <c r="M2010" s="241"/>
      <c r="N2010" s="242"/>
      <c r="O2010" s="242"/>
      <c r="P2010" s="242"/>
      <c r="Q2010" s="242"/>
      <c r="R2010" s="242"/>
      <c r="S2010" s="242"/>
      <c r="T2010" s="24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4" t="s">
        <v>191</v>
      </c>
      <c r="AU2010" s="244" t="s">
        <v>82</v>
      </c>
      <c r="AV2010" s="13" t="s">
        <v>82</v>
      </c>
      <c r="AW2010" s="13" t="s">
        <v>33</v>
      </c>
      <c r="AX2010" s="13" t="s">
        <v>72</v>
      </c>
      <c r="AY2010" s="244" t="s">
        <v>180</v>
      </c>
    </row>
    <row r="2011" s="16" customFormat="1">
      <c r="A2011" s="16"/>
      <c r="B2011" s="266"/>
      <c r="C2011" s="267"/>
      <c r="D2011" s="235" t="s">
        <v>191</v>
      </c>
      <c r="E2011" s="268" t="s">
        <v>19</v>
      </c>
      <c r="F2011" s="269" t="s">
        <v>436</v>
      </c>
      <c r="G2011" s="267"/>
      <c r="H2011" s="270">
        <v>64.638999999999996</v>
      </c>
      <c r="I2011" s="271"/>
      <c r="J2011" s="267"/>
      <c r="K2011" s="267"/>
      <c r="L2011" s="272"/>
      <c r="M2011" s="273"/>
      <c r="N2011" s="274"/>
      <c r="O2011" s="274"/>
      <c r="P2011" s="274"/>
      <c r="Q2011" s="274"/>
      <c r="R2011" s="274"/>
      <c r="S2011" s="274"/>
      <c r="T2011" s="275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T2011" s="276" t="s">
        <v>191</v>
      </c>
      <c r="AU2011" s="276" t="s">
        <v>82</v>
      </c>
      <c r="AV2011" s="16" t="s">
        <v>100</v>
      </c>
      <c r="AW2011" s="16" t="s">
        <v>33</v>
      </c>
      <c r="AX2011" s="16" t="s">
        <v>72</v>
      </c>
      <c r="AY2011" s="276" t="s">
        <v>180</v>
      </c>
    </row>
    <row r="2012" s="14" customFormat="1">
      <c r="A2012" s="14"/>
      <c r="B2012" s="245"/>
      <c r="C2012" s="246"/>
      <c r="D2012" s="235" t="s">
        <v>191</v>
      </c>
      <c r="E2012" s="247" t="s">
        <v>19</v>
      </c>
      <c r="F2012" s="248" t="s">
        <v>2370</v>
      </c>
      <c r="G2012" s="246"/>
      <c r="H2012" s="247" t="s">
        <v>19</v>
      </c>
      <c r="I2012" s="249"/>
      <c r="J2012" s="246"/>
      <c r="K2012" s="246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191</v>
      </c>
      <c r="AU2012" s="254" t="s">
        <v>82</v>
      </c>
      <c r="AV2012" s="14" t="s">
        <v>80</v>
      </c>
      <c r="AW2012" s="14" t="s">
        <v>33</v>
      </c>
      <c r="AX2012" s="14" t="s">
        <v>72</v>
      </c>
      <c r="AY2012" s="254" t="s">
        <v>180</v>
      </c>
    </row>
    <row r="2013" s="13" customFormat="1">
      <c r="A2013" s="13"/>
      <c r="B2013" s="233"/>
      <c r="C2013" s="234"/>
      <c r="D2013" s="235" t="s">
        <v>191</v>
      </c>
      <c r="E2013" s="236" t="s">
        <v>19</v>
      </c>
      <c r="F2013" s="237" t="s">
        <v>2371</v>
      </c>
      <c r="G2013" s="234"/>
      <c r="H2013" s="238">
        <v>28.308</v>
      </c>
      <c r="I2013" s="239"/>
      <c r="J2013" s="234"/>
      <c r="K2013" s="234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191</v>
      </c>
      <c r="AU2013" s="244" t="s">
        <v>82</v>
      </c>
      <c r="AV2013" s="13" t="s">
        <v>82</v>
      </c>
      <c r="AW2013" s="13" t="s">
        <v>33</v>
      </c>
      <c r="AX2013" s="13" t="s">
        <v>72</v>
      </c>
      <c r="AY2013" s="244" t="s">
        <v>180</v>
      </c>
    </row>
    <row r="2014" s="14" customFormat="1">
      <c r="A2014" s="14"/>
      <c r="B2014" s="245"/>
      <c r="C2014" s="246"/>
      <c r="D2014" s="235" t="s">
        <v>191</v>
      </c>
      <c r="E2014" s="247" t="s">
        <v>19</v>
      </c>
      <c r="F2014" s="248" t="s">
        <v>2372</v>
      </c>
      <c r="G2014" s="246"/>
      <c r="H2014" s="247" t="s">
        <v>19</v>
      </c>
      <c r="I2014" s="249"/>
      <c r="J2014" s="246"/>
      <c r="K2014" s="246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191</v>
      </c>
      <c r="AU2014" s="254" t="s">
        <v>82</v>
      </c>
      <c r="AV2014" s="14" t="s">
        <v>80</v>
      </c>
      <c r="AW2014" s="14" t="s">
        <v>33</v>
      </c>
      <c r="AX2014" s="14" t="s">
        <v>72</v>
      </c>
      <c r="AY2014" s="254" t="s">
        <v>180</v>
      </c>
    </row>
    <row r="2015" s="13" customFormat="1">
      <c r="A2015" s="13"/>
      <c r="B2015" s="233"/>
      <c r="C2015" s="234"/>
      <c r="D2015" s="235" t="s">
        <v>191</v>
      </c>
      <c r="E2015" s="236" t="s">
        <v>19</v>
      </c>
      <c r="F2015" s="237" t="s">
        <v>2373</v>
      </c>
      <c r="G2015" s="234"/>
      <c r="H2015" s="238">
        <v>29.768999999999998</v>
      </c>
      <c r="I2015" s="239"/>
      <c r="J2015" s="234"/>
      <c r="K2015" s="234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191</v>
      </c>
      <c r="AU2015" s="244" t="s">
        <v>82</v>
      </c>
      <c r="AV2015" s="13" t="s">
        <v>82</v>
      </c>
      <c r="AW2015" s="13" t="s">
        <v>33</v>
      </c>
      <c r="AX2015" s="13" t="s">
        <v>72</v>
      </c>
      <c r="AY2015" s="244" t="s">
        <v>180</v>
      </c>
    </row>
    <row r="2016" s="16" customFormat="1">
      <c r="A2016" s="16"/>
      <c r="B2016" s="266"/>
      <c r="C2016" s="267"/>
      <c r="D2016" s="235" t="s">
        <v>191</v>
      </c>
      <c r="E2016" s="268" t="s">
        <v>19</v>
      </c>
      <c r="F2016" s="269" t="s">
        <v>436</v>
      </c>
      <c r="G2016" s="267"/>
      <c r="H2016" s="270">
        <v>58.076999999999998</v>
      </c>
      <c r="I2016" s="271"/>
      <c r="J2016" s="267"/>
      <c r="K2016" s="267"/>
      <c r="L2016" s="272"/>
      <c r="M2016" s="273"/>
      <c r="N2016" s="274"/>
      <c r="O2016" s="274"/>
      <c r="P2016" s="274"/>
      <c r="Q2016" s="274"/>
      <c r="R2016" s="274"/>
      <c r="S2016" s="274"/>
      <c r="T2016" s="275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T2016" s="276" t="s">
        <v>191</v>
      </c>
      <c r="AU2016" s="276" t="s">
        <v>82</v>
      </c>
      <c r="AV2016" s="16" t="s">
        <v>100</v>
      </c>
      <c r="AW2016" s="16" t="s">
        <v>33</v>
      </c>
      <c r="AX2016" s="16" t="s">
        <v>72</v>
      </c>
      <c r="AY2016" s="276" t="s">
        <v>180</v>
      </c>
    </row>
    <row r="2017" s="15" customFormat="1">
      <c r="A2017" s="15"/>
      <c r="B2017" s="255"/>
      <c r="C2017" s="256"/>
      <c r="D2017" s="235" t="s">
        <v>191</v>
      </c>
      <c r="E2017" s="257" t="s">
        <v>19</v>
      </c>
      <c r="F2017" s="258" t="s">
        <v>327</v>
      </c>
      <c r="G2017" s="256"/>
      <c r="H2017" s="259">
        <v>122.71599999999999</v>
      </c>
      <c r="I2017" s="260"/>
      <c r="J2017" s="256"/>
      <c r="K2017" s="256"/>
      <c r="L2017" s="261"/>
      <c r="M2017" s="262"/>
      <c r="N2017" s="263"/>
      <c r="O2017" s="263"/>
      <c r="P2017" s="263"/>
      <c r="Q2017" s="263"/>
      <c r="R2017" s="263"/>
      <c r="S2017" s="263"/>
      <c r="T2017" s="264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5" t="s">
        <v>191</v>
      </c>
      <c r="AU2017" s="265" t="s">
        <v>82</v>
      </c>
      <c r="AV2017" s="15" t="s">
        <v>187</v>
      </c>
      <c r="AW2017" s="15" t="s">
        <v>33</v>
      </c>
      <c r="AX2017" s="15" t="s">
        <v>80</v>
      </c>
      <c r="AY2017" s="265" t="s">
        <v>180</v>
      </c>
    </row>
    <row r="2018" s="2" customFormat="1" ht="16.5" customHeight="1">
      <c r="A2018" s="40"/>
      <c r="B2018" s="41"/>
      <c r="C2018" s="281" t="s">
        <v>2374</v>
      </c>
      <c r="D2018" s="281" t="s">
        <v>702</v>
      </c>
      <c r="E2018" s="282" t="s">
        <v>2375</v>
      </c>
      <c r="F2018" s="283" t="s">
        <v>2376</v>
      </c>
      <c r="G2018" s="284" t="s">
        <v>185</v>
      </c>
      <c r="H2018" s="285">
        <v>128.852</v>
      </c>
      <c r="I2018" s="286"/>
      <c r="J2018" s="287">
        <f>ROUND(I2018*H2018,2)</f>
        <v>0</v>
      </c>
      <c r="K2018" s="283" t="s">
        <v>186</v>
      </c>
      <c r="L2018" s="288"/>
      <c r="M2018" s="289" t="s">
        <v>19</v>
      </c>
      <c r="N2018" s="290" t="s">
        <v>43</v>
      </c>
      <c r="O2018" s="86"/>
      <c r="P2018" s="224">
        <f>O2018*H2018</f>
        <v>0</v>
      </c>
      <c r="Q2018" s="224">
        <v>0.0044999999999999997</v>
      </c>
      <c r="R2018" s="224">
        <f>Q2018*H2018</f>
        <v>0.57983399999999996</v>
      </c>
      <c r="S2018" s="224">
        <v>0</v>
      </c>
      <c r="T2018" s="225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6" t="s">
        <v>224</v>
      </c>
      <c r="AT2018" s="226" t="s">
        <v>702</v>
      </c>
      <c r="AU2018" s="226" t="s">
        <v>82</v>
      </c>
      <c r="AY2018" s="19" t="s">
        <v>180</v>
      </c>
      <c r="BE2018" s="227">
        <f>IF(N2018="základní",J2018,0)</f>
        <v>0</v>
      </c>
      <c r="BF2018" s="227">
        <f>IF(N2018="snížená",J2018,0)</f>
        <v>0</v>
      </c>
      <c r="BG2018" s="227">
        <f>IF(N2018="zákl. přenesená",J2018,0)</f>
        <v>0</v>
      </c>
      <c r="BH2018" s="227">
        <f>IF(N2018="sníž. přenesená",J2018,0)</f>
        <v>0</v>
      </c>
      <c r="BI2018" s="227">
        <f>IF(N2018="nulová",J2018,0)</f>
        <v>0</v>
      </c>
      <c r="BJ2018" s="19" t="s">
        <v>80</v>
      </c>
      <c r="BK2018" s="227">
        <f>ROUND(I2018*H2018,2)</f>
        <v>0</v>
      </c>
      <c r="BL2018" s="19" t="s">
        <v>187</v>
      </c>
      <c r="BM2018" s="226" t="s">
        <v>2377</v>
      </c>
    </row>
    <row r="2019" s="13" customFormat="1">
      <c r="A2019" s="13"/>
      <c r="B2019" s="233"/>
      <c r="C2019" s="234"/>
      <c r="D2019" s="235" t="s">
        <v>191</v>
      </c>
      <c r="E2019" s="234"/>
      <c r="F2019" s="237" t="s">
        <v>2378</v>
      </c>
      <c r="G2019" s="234"/>
      <c r="H2019" s="238">
        <v>128.852</v>
      </c>
      <c r="I2019" s="239"/>
      <c r="J2019" s="234"/>
      <c r="K2019" s="234"/>
      <c r="L2019" s="240"/>
      <c r="M2019" s="241"/>
      <c r="N2019" s="242"/>
      <c r="O2019" s="242"/>
      <c r="P2019" s="242"/>
      <c r="Q2019" s="242"/>
      <c r="R2019" s="242"/>
      <c r="S2019" s="242"/>
      <c r="T2019" s="24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4" t="s">
        <v>191</v>
      </c>
      <c r="AU2019" s="244" t="s">
        <v>82</v>
      </c>
      <c r="AV2019" s="13" t="s">
        <v>82</v>
      </c>
      <c r="AW2019" s="13" t="s">
        <v>4</v>
      </c>
      <c r="AX2019" s="13" t="s">
        <v>80</v>
      </c>
      <c r="AY2019" s="244" t="s">
        <v>180</v>
      </c>
    </row>
    <row r="2020" s="2" customFormat="1" ht="24.15" customHeight="1">
      <c r="A2020" s="40"/>
      <c r="B2020" s="41"/>
      <c r="C2020" s="215" t="s">
        <v>2379</v>
      </c>
      <c r="D2020" s="215" t="s">
        <v>182</v>
      </c>
      <c r="E2020" s="216" t="s">
        <v>2380</v>
      </c>
      <c r="F2020" s="217" t="s">
        <v>2381</v>
      </c>
      <c r="G2020" s="218" t="s">
        <v>185</v>
      </c>
      <c r="H2020" s="219">
        <v>123</v>
      </c>
      <c r="I2020" s="220"/>
      <c r="J2020" s="221">
        <f>ROUND(I2020*H2020,2)</f>
        <v>0</v>
      </c>
      <c r="K2020" s="217" t="s">
        <v>186</v>
      </c>
      <c r="L2020" s="46"/>
      <c r="M2020" s="222" t="s">
        <v>19</v>
      </c>
      <c r="N2020" s="223" t="s">
        <v>43</v>
      </c>
      <c r="O2020" s="86"/>
      <c r="P2020" s="224">
        <f>O2020*H2020</f>
        <v>0</v>
      </c>
      <c r="Q2020" s="224">
        <v>0.0028500000000000001</v>
      </c>
      <c r="R2020" s="224">
        <f>Q2020*H2020</f>
        <v>0.35055000000000003</v>
      </c>
      <c r="S2020" s="224">
        <v>0</v>
      </c>
      <c r="T2020" s="225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26" t="s">
        <v>187</v>
      </c>
      <c r="AT2020" s="226" t="s">
        <v>182</v>
      </c>
      <c r="AU2020" s="226" t="s">
        <v>82</v>
      </c>
      <c r="AY2020" s="19" t="s">
        <v>180</v>
      </c>
      <c r="BE2020" s="227">
        <f>IF(N2020="základní",J2020,0)</f>
        <v>0</v>
      </c>
      <c r="BF2020" s="227">
        <f>IF(N2020="snížená",J2020,0)</f>
        <v>0</v>
      </c>
      <c r="BG2020" s="227">
        <f>IF(N2020="zákl. přenesená",J2020,0)</f>
        <v>0</v>
      </c>
      <c r="BH2020" s="227">
        <f>IF(N2020="sníž. přenesená",J2020,0)</f>
        <v>0</v>
      </c>
      <c r="BI2020" s="227">
        <f>IF(N2020="nulová",J2020,0)</f>
        <v>0</v>
      </c>
      <c r="BJ2020" s="19" t="s">
        <v>80</v>
      </c>
      <c r="BK2020" s="227">
        <f>ROUND(I2020*H2020,2)</f>
        <v>0</v>
      </c>
      <c r="BL2020" s="19" t="s">
        <v>187</v>
      </c>
      <c r="BM2020" s="226" t="s">
        <v>2382</v>
      </c>
    </row>
    <row r="2021" s="2" customFormat="1">
      <c r="A2021" s="40"/>
      <c r="B2021" s="41"/>
      <c r="C2021" s="42"/>
      <c r="D2021" s="228" t="s">
        <v>189</v>
      </c>
      <c r="E2021" s="42"/>
      <c r="F2021" s="229" t="s">
        <v>2383</v>
      </c>
      <c r="G2021" s="42"/>
      <c r="H2021" s="42"/>
      <c r="I2021" s="230"/>
      <c r="J2021" s="42"/>
      <c r="K2021" s="42"/>
      <c r="L2021" s="46"/>
      <c r="M2021" s="231"/>
      <c r="N2021" s="232"/>
      <c r="O2021" s="86"/>
      <c r="P2021" s="86"/>
      <c r="Q2021" s="86"/>
      <c r="R2021" s="86"/>
      <c r="S2021" s="86"/>
      <c r="T2021" s="87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9" t="s">
        <v>189</v>
      </c>
      <c r="AU2021" s="19" t="s">
        <v>82</v>
      </c>
    </row>
    <row r="2022" s="14" customFormat="1">
      <c r="A2022" s="14"/>
      <c r="B2022" s="245"/>
      <c r="C2022" s="246"/>
      <c r="D2022" s="235" t="s">
        <v>191</v>
      </c>
      <c r="E2022" s="247" t="s">
        <v>19</v>
      </c>
      <c r="F2022" s="248" t="s">
        <v>2359</v>
      </c>
      <c r="G2022" s="246"/>
      <c r="H2022" s="247" t="s">
        <v>19</v>
      </c>
      <c r="I2022" s="249"/>
      <c r="J2022" s="246"/>
      <c r="K2022" s="246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191</v>
      </c>
      <c r="AU2022" s="254" t="s">
        <v>82</v>
      </c>
      <c r="AV2022" s="14" t="s">
        <v>80</v>
      </c>
      <c r="AW2022" s="14" t="s">
        <v>33</v>
      </c>
      <c r="AX2022" s="14" t="s">
        <v>72</v>
      </c>
      <c r="AY2022" s="254" t="s">
        <v>180</v>
      </c>
    </row>
    <row r="2023" s="13" customFormat="1">
      <c r="A2023" s="13"/>
      <c r="B2023" s="233"/>
      <c r="C2023" s="234"/>
      <c r="D2023" s="235" t="s">
        <v>191</v>
      </c>
      <c r="E2023" s="236" t="s">
        <v>19</v>
      </c>
      <c r="F2023" s="237" t="s">
        <v>1765</v>
      </c>
      <c r="G2023" s="234"/>
      <c r="H2023" s="238">
        <v>123</v>
      </c>
      <c r="I2023" s="239"/>
      <c r="J2023" s="234"/>
      <c r="K2023" s="234"/>
      <c r="L2023" s="240"/>
      <c r="M2023" s="241"/>
      <c r="N2023" s="242"/>
      <c r="O2023" s="242"/>
      <c r="P2023" s="242"/>
      <c r="Q2023" s="242"/>
      <c r="R2023" s="242"/>
      <c r="S2023" s="242"/>
      <c r="T2023" s="24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4" t="s">
        <v>191</v>
      </c>
      <c r="AU2023" s="244" t="s">
        <v>82</v>
      </c>
      <c r="AV2023" s="13" t="s">
        <v>82</v>
      </c>
      <c r="AW2023" s="13" t="s">
        <v>33</v>
      </c>
      <c r="AX2023" s="13" t="s">
        <v>80</v>
      </c>
      <c r="AY2023" s="244" t="s">
        <v>180</v>
      </c>
    </row>
    <row r="2024" s="2" customFormat="1" ht="24.15" customHeight="1">
      <c r="A2024" s="40"/>
      <c r="B2024" s="41"/>
      <c r="C2024" s="215" t="s">
        <v>2384</v>
      </c>
      <c r="D2024" s="215" t="s">
        <v>182</v>
      </c>
      <c r="E2024" s="216" t="s">
        <v>2385</v>
      </c>
      <c r="F2024" s="217" t="s">
        <v>2386</v>
      </c>
      <c r="G2024" s="218" t="s">
        <v>185</v>
      </c>
      <c r="H2024" s="219">
        <v>26.893999999999998</v>
      </c>
      <c r="I2024" s="220"/>
      <c r="J2024" s="221">
        <f>ROUND(I2024*H2024,2)</f>
        <v>0</v>
      </c>
      <c r="K2024" s="217" t="s">
        <v>186</v>
      </c>
      <c r="L2024" s="46"/>
      <c r="M2024" s="222" t="s">
        <v>19</v>
      </c>
      <c r="N2024" s="223" t="s">
        <v>43</v>
      </c>
      <c r="O2024" s="86"/>
      <c r="P2024" s="224">
        <f>O2024*H2024</f>
        <v>0</v>
      </c>
      <c r="Q2024" s="224">
        <v>0.0043800000000000002</v>
      </c>
      <c r="R2024" s="224">
        <f>Q2024*H2024</f>
        <v>0.11779571999999999</v>
      </c>
      <c r="S2024" s="224">
        <v>0</v>
      </c>
      <c r="T2024" s="225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26" t="s">
        <v>187</v>
      </c>
      <c r="AT2024" s="226" t="s">
        <v>182</v>
      </c>
      <c r="AU2024" s="226" t="s">
        <v>82</v>
      </c>
      <c r="AY2024" s="19" t="s">
        <v>180</v>
      </c>
      <c r="BE2024" s="227">
        <f>IF(N2024="základní",J2024,0)</f>
        <v>0</v>
      </c>
      <c r="BF2024" s="227">
        <f>IF(N2024="snížená",J2024,0)</f>
        <v>0</v>
      </c>
      <c r="BG2024" s="227">
        <f>IF(N2024="zákl. přenesená",J2024,0)</f>
        <v>0</v>
      </c>
      <c r="BH2024" s="227">
        <f>IF(N2024="sníž. přenesená",J2024,0)</f>
        <v>0</v>
      </c>
      <c r="BI2024" s="227">
        <f>IF(N2024="nulová",J2024,0)</f>
        <v>0</v>
      </c>
      <c r="BJ2024" s="19" t="s">
        <v>80</v>
      </c>
      <c r="BK2024" s="227">
        <f>ROUND(I2024*H2024,2)</f>
        <v>0</v>
      </c>
      <c r="BL2024" s="19" t="s">
        <v>187</v>
      </c>
      <c r="BM2024" s="226" t="s">
        <v>2387</v>
      </c>
    </row>
    <row r="2025" s="2" customFormat="1">
      <c r="A2025" s="40"/>
      <c r="B2025" s="41"/>
      <c r="C2025" s="42"/>
      <c r="D2025" s="228" t="s">
        <v>189</v>
      </c>
      <c r="E2025" s="42"/>
      <c r="F2025" s="229" t="s">
        <v>2388</v>
      </c>
      <c r="G2025" s="42"/>
      <c r="H2025" s="42"/>
      <c r="I2025" s="230"/>
      <c r="J2025" s="42"/>
      <c r="K2025" s="42"/>
      <c r="L2025" s="46"/>
      <c r="M2025" s="231"/>
      <c r="N2025" s="232"/>
      <c r="O2025" s="86"/>
      <c r="P2025" s="86"/>
      <c r="Q2025" s="86"/>
      <c r="R2025" s="86"/>
      <c r="S2025" s="86"/>
      <c r="T2025" s="87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9" t="s">
        <v>189</v>
      </c>
      <c r="AU2025" s="19" t="s">
        <v>82</v>
      </c>
    </row>
    <row r="2026" s="14" customFormat="1">
      <c r="A2026" s="14"/>
      <c r="B2026" s="245"/>
      <c r="C2026" s="246"/>
      <c r="D2026" s="235" t="s">
        <v>191</v>
      </c>
      <c r="E2026" s="247" t="s">
        <v>19</v>
      </c>
      <c r="F2026" s="248" t="s">
        <v>2389</v>
      </c>
      <c r="G2026" s="246"/>
      <c r="H2026" s="247" t="s">
        <v>19</v>
      </c>
      <c r="I2026" s="249"/>
      <c r="J2026" s="246"/>
      <c r="K2026" s="246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191</v>
      </c>
      <c r="AU2026" s="254" t="s">
        <v>82</v>
      </c>
      <c r="AV2026" s="14" t="s">
        <v>80</v>
      </c>
      <c r="AW2026" s="14" t="s">
        <v>33</v>
      </c>
      <c r="AX2026" s="14" t="s">
        <v>72</v>
      </c>
      <c r="AY2026" s="254" t="s">
        <v>180</v>
      </c>
    </row>
    <row r="2027" s="13" customFormat="1">
      <c r="A2027" s="13"/>
      <c r="B2027" s="233"/>
      <c r="C2027" s="234"/>
      <c r="D2027" s="235" t="s">
        <v>191</v>
      </c>
      <c r="E2027" s="236" t="s">
        <v>19</v>
      </c>
      <c r="F2027" s="237" t="s">
        <v>2390</v>
      </c>
      <c r="G2027" s="234"/>
      <c r="H2027" s="238">
        <v>26.893999999999998</v>
      </c>
      <c r="I2027" s="239"/>
      <c r="J2027" s="234"/>
      <c r="K2027" s="234"/>
      <c r="L2027" s="240"/>
      <c r="M2027" s="241"/>
      <c r="N2027" s="242"/>
      <c r="O2027" s="242"/>
      <c r="P2027" s="242"/>
      <c r="Q2027" s="242"/>
      <c r="R2027" s="242"/>
      <c r="S2027" s="242"/>
      <c r="T2027" s="24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4" t="s">
        <v>191</v>
      </c>
      <c r="AU2027" s="244" t="s">
        <v>82</v>
      </c>
      <c r="AV2027" s="13" t="s">
        <v>82</v>
      </c>
      <c r="AW2027" s="13" t="s">
        <v>33</v>
      </c>
      <c r="AX2027" s="13" t="s">
        <v>80</v>
      </c>
      <c r="AY2027" s="244" t="s">
        <v>180</v>
      </c>
    </row>
    <row r="2028" s="2" customFormat="1" ht="16.5" customHeight="1">
      <c r="A2028" s="40"/>
      <c r="B2028" s="41"/>
      <c r="C2028" s="215" t="s">
        <v>2391</v>
      </c>
      <c r="D2028" s="215" t="s">
        <v>182</v>
      </c>
      <c r="E2028" s="216" t="s">
        <v>2392</v>
      </c>
      <c r="F2028" s="217" t="s">
        <v>2393</v>
      </c>
      <c r="G2028" s="218" t="s">
        <v>185</v>
      </c>
      <c r="H2028" s="219">
        <v>843.10000000000002</v>
      </c>
      <c r="I2028" s="220"/>
      <c r="J2028" s="221">
        <f>ROUND(I2028*H2028,2)</f>
        <v>0</v>
      </c>
      <c r="K2028" s="217" t="s">
        <v>186</v>
      </c>
      <c r="L2028" s="46"/>
      <c r="M2028" s="222" t="s">
        <v>19</v>
      </c>
      <c r="N2028" s="223" t="s">
        <v>43</v>
      </c>
      <c r="O2028" s="86"/>
      <c r="P2028" s="224">
        <f>O2028*H2028</f>
        <v>0</v>
      </c>
      <c r="Q2028" s="224">
        <v>0.00013999999999999999</v>
      </c>
      <c r="R2028" s="224">
        <f>Q2028*H2028</f>
        <v>0.11803399999999999</v>
      </c>
      <c r="S2028" s="224">
        <v>0</v>
      </c>
      <c r="T2028" s="225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26" t="s">
        <v>187</v>
      </c>
      <c r="AT2028" s="226" t="s">
        <v>182</v>
      </c>
      <c r="AU2028" s="226" t="s">
        <v>82</v>
      </c>
      <c r="AY2028" s="19" t="s">
        <v>180</v>
      </c>
      <c r="BE2028" s="227">
        <f>IF(N2028="základní",J2028,0)</f>
        <v>0</v>
      </c>
      <c r="BF2028" s="227">
        <f>IF(N2028="snížená",J2028,0)</f>
        <v>0</v>
      </c>
      <c r="BG2028" s="227">
        <f>IF(N2028="zákl. přenesená",J2028,0)</f>
        <v>0</v>
      </c>
      <c r="BH2028" s="227">
        <f>IF(N2028="sníž. přenesená",J2028,0)</f>
        <v>0</v>
      </c>
      <c r="BI2028" s="227">
        <f>IF(N2028="nulová",J2028,0)</f>
        <v>0</v>
      </c>
      <c r="BJ2028" s="19" t="s">
        <v>80</v>
      </c>
      <c r="BK2028" s="227">
        <f>ROUND(I2028*H2028,2)</f>
        <v>0</v>
      </c>
      <c r="BL2028" s="19" t="s">
        <v>187</v>
      </c>
      <c r="BM2028" s="226" t="s">
        <v>2394</v>
      </c>
    </row>
    <row r="2029" s="2" customFormat="1">
      <c r="A2029" s="40"/>
      <c r="B2029" s="41"/>
      <c r="C2029" s="42"/>
      <c r="D2029" s="228" t="s">
        <v>189</v>
      </c>
      <c r="E2029" s="42"/>
      <c r="F2029" s="229" t="s">
        <v>2395</v>
      </c>
      <c r="G2029" s="42"/>
      <c r="H2029" s="42"/>
      <c r="I2029" s="230"/>
      <c r="J2029" s="42"/>
      <c r="K2029" s="42"/>
      <c r="L2029" s="46"/>
      <c r="M2029" s="231"/>
      <c r="N2029" s="232"/>
      <c r="O2029" s="86"/>
      <c r="P2029" s="86"/>
      <c r="Q2029" s="86"/>
      <c r="R2029" s="86"/>
      <c r="S2029" s="86"/>
      <c r="T2029" s="87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9" t="s">
        <v>189</v>
      </c>
      <c r="AU2029" s="19" t="s">
        <v>82</v>
      </c>
    </row>
    <row r="2030" s="14" customFormat="1">
      <c r="A2030" s="14"/>
      <c r="B2030" s="245"/>
      <c r="C2030" s="246"/>
      <c r="D2030" s="235" t="s">
        <v>191</v>
      </c>
      <c r="E2030" s="247" t="s">
        <v>19</v>
      </c>
      <c r="F2030" s="248" t="s">
        <v>2396</v>
      </c>
      <c r="G2030" s="246"/>
      <c r="H2030" s="247" t="s">
        <v>19</v>
      </c>
      <c r="I2030" s="249"/>
      <c r="J2030" s="246"/>
      <c r="K2030" s="246"/>
      <c r="L2030" s="250"/>
      <c r="M2030" s="251"/>
      <c r="N2030" s="252"/>
      <c r="O2030" s="252"/>
      <c r="P2030" s="252"/>
      <c r="Q2030" s="252"/>
      <c r="R2030" s="252"/>
      <c r="S2030" s="252"/>
      <c r="T2030" s="253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4" t="s">
        <v>191</v>
      </c>
      <c r="AU2030" s="254" t="s">
        <v>82</v>
      </c>
      <c r="AV2030" s="14" t="s">
        <v>80</v>
      </c>
      <c r="AW2030" s="14" t="s">
        <v>33</v>
      </c>
      <c r="AX2030" s="14" t="s">
        <v>72</v>
      </c>
      <c r="AY2030" s="254" t="s">
        <v>180</v>
      </c>
    </row>
    <row r="2031" s="13" customFormat="1">
      <c r="A2031" s="13"/>
      <c r="B2031" s="233"/>
      <c r="C2031" s="234"/>
      <c r="D2031" s="235" t="s">
        <v>191</v>
      </c>
      <c r="E2031" s="236" t="s">
        <v>19</v>
      </c>
      <c r="F2031" s="237" t="s">
        <v>2397</v>
      </c>
      <c r="G2031" s="234"/>
      <c r="H2031" s="238">
        <v>847</v>
      </c>
      <c r="I2031" s="239"/>
      <c r="J2031" s="234"/>
      <c r="K2031" s="234"/>
      <c r="L2031" s="240"/>
      <c r="M2031" s="241"/>
      <c r="N2031" s="242"/>
      <c r="O2031" s="242"/>
      <c r="P2031" s="242"/>
      <c r="Q2031" s="242"/>
      <c r="R2031" s="242"/>
      <c r="S2031" s="242"/>
      <c r="T2031" s="24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4" t="s">
        <v>191</v>
      </c>
      <c r="AU2031" s="244" t="s">
        <v>82</v>
      </c>
      <c r="AV2031" s="13" t="s">
        <v>82</v>
      </c>
      <c r="AW2031" s="13" t="s">
        <v>33</v>
      </c>
      <c r="AX2031" s="13" t="s">
        <v>72</v>
      </c>
      <c r="AY2031" s="244" t="s">
        <v>180</v>
      </c>
    </row>
    <row r="2032" s="14" customFormat="1">
      <c r="A2032" s="14"/>
      <c r="B2032" s="245"/>
      <c r="C2032" s="246"/>
      <c r="D2032" s="235" t="s">
        <v>191</v>
      </c>
      <c r="E2032" s="247" t="s">
        <v>19</v>
      </c>
      <c r="F2032" s="248" t="s">
        <v>2398</v>
      </c>
      <c r="G2032" s="246"/>
      <c r="H2032" s="247" t="s">
        <v>19</v>
      </c>
      <c r="I2032" s="249"/>
      <c r="J2032" s="246"/>
      <c r="K2032" s="246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191</v>
      </c>
      <c r="AU2032" s="254" t="s">
        <v>82</v>
      </c>
      <c r="AV2032" s="14" t="s">
        <v>80</v>
      </c>
      <c r="AW2032" s="14" t="s">
        <v>33</v>
      </c>
      <c r="AX2032" s="14" t="s">
        <v>72</v>
      </c>
      <c r="AY2032" s="254" t="s">
        <v>180</v>
      </c>
    </row>
    <row r="2033" s="13" customFormat="1">
      <c r="A2033" s="13"/>
      <c r="B2033" s="233"/>
      <c r="C2033" s="234"/>
      <c r="D2033" s="235" t="s">
        <v>191</v>
      </c>
      <c r="E2033" s="236" t="s">
        <v>19</v>
      </c>
      <c r="F2033" s="237" t="s">
        <v>2399</v>
      </c>
      <c r="G2033" s="234"/>
      <c r="H2033" s="238">
        <v>57.799999999999997</v>
      </c>
      <c r="I2033" s="239"/>
      <c r="J2033" s="234"/>
      <c r="K2033" s="234"/>
      <c r="L2033" s="240"/>
      <c r="M2033" s="241"/>
      <c r="N2033" s="242"/>
      <c r="O2033" s="242"/>
      <c r="P2033" s="242"/>
      <c r="Q2033" s="242"/>
      <c r="R2033" s="242"/>
      <c r="S2033" s="242"/>
      <c r="T2033" s="24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4" t="s">
        <v>191</v>
      </c>
      <c r="AU2033" s="244" t="s">
        <v>82</v>
      </c>
      <c r="AV2033" s="13" t="s">
        <v>82</v>
      </c>
      <c r="AW2033" s="13" t="s">
        <v>33</v>
      </c>
      <c r="AX2033" s="13" t="s">
        <v>72</v>
      </c>
      <c r="AY2033" s="244" t="s">
        <v>180</v>
      </c>
    </row>
    <row r="2034" s="14" customFormat="1">
      <c r="A2034" s="14"/>
      <c r="B2034" s="245"/>
      <c r="C2034" s="246"/>
      <c r="D2034" s="235" t="s">
        <v>191</v>
      </c>
      <c r="E2034" s="247" t="s">
        <v>19</v>
      </c>
      <c r="F2034" s="248" t="s">
        <v>2400</v>
      </c>
      <c r="G2034" s="246"/>
      <c r="H2034" s="247" t="s">
        <v>19</v>
      </c>
      <c r="I2034" s="249"/>
      <c r="J2034" s="246"/>
      <c r="K2034" s="246"/>
      <c r="L2034" s="250"/>
      <c r="M2034" s="251"/>
      <c r="N2034" s="252"/>
      <c r="O2034" s="252"/>
      <c r="P2034" s="252"/>
      <c r="Q2034" s="252"/>
      <c r="R2034" s="252"/>
      <c r="S2034" s="252"/>
      <c r="T2034" s="253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4" t="s">
        <v>191</v>
      </c>
      <c r="AU2034" s="254" t="s">
        <v>82</v>
      </c>
      <c r="AV2034" s="14" t="s">
        <v>80</v>
      </c>
      <c r="AW2034" s="14" t="s">
        <v>33</v>
      </c>
      <c r="AX2034" s="14" t="s">
        <v>72</v>
      </c>
      <c r="AY2034" s="254" t="s">
        <v>180</v>
      </c>
    </row>
    <row r="2035" s="13" customFormat="1">
      <c r="A2035" s="13"/>
      <c r="B2035" s="233"/>
      <c r="C2035" s="234"/>
      <c r="D2035" s="235" t="s">
        <v>191</v>
      </c>
      <c r="E2035" s="236" t="s">
        <v>19</v>
      </c>
      <c r="F2035" s="237" t="s">
        <v>337</v>
      </c>
      <c r="G2035" s="234"/>
      <c r="H2035" s="238">
        <v>27</v>
      </c>
      <c r="I2035" s="239"/>
      <c r="J2035" s="234"/>
      <c r="K2035" s="234"/>
      <c r="L2035" s="240"/>
      <c r="M2035" s="241"/>
      <c r="N2035" s="242"/>
      <c r="O2035" s="242"/>
      <c r="P2035" s="242"/>
      <c r="Q2035" s="242"/>
      <c r="R2035" s="242"/>
      <c r="S2035" s="242"/>
      <c r="T2035" s="24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4" t="s">
        <v>191</v>
      </c>
      <c r="AU2035" s="244" t="s">
        <v>82</v>
      </c>
      <c r="AV2035" s="13" t="s">
        <v>82</v>
      </c>
      <c r="AW2035" s="13" t="s">
        <v>33</v>
      </c>
      <c r="AX2035" s="13" t="s">
        <v>72</v>
      </c>
      <c r="AY2035" s="244" t="s">
        <v>180</v>
      </c>
    </row>
    <row r="2036" s="14" customFormat="1">
      <c r="A2036" s="14"/>
      <c r="B2036" s="245"/>
      <c r="C2036" s="246"/>
      <c r="D2036" s="235" t="s">
        <v>191</v>
      </c>
      <c r="E2036" s="247" t="s">
        <v>19</v>
      </c>
      <c r="F2036" s="248" t="s">
        <v>2401</v>
      </c>
      <c r="G2036" s="246"/>
      <c r="H2036" s="247" t="s">
        <v>19</v>
      </c>
      <c r="I2036" s="249"/>
      <c r="J2036" s="246"/>
      <c r="K2036" s="246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191</v>
      </c>
      <c r="AU2036" s="254" t="s">
        <v>82</v>
      </c>
      <c r="AV2036" s="14" t="s">
        <v>80</v>
      </c>
      <c r="AW2036" s="14" t="s">
        <v>33</v>
      </c>
      <c r="AX2036" s="14" t="s">
        <v>72</v>
      </c>
      <c r="AY2036" s="254" t="s">
        <v>180</v>
      </c>
    </row>
    <row r="2037" s="13" customFormat="1">
      <c r="A2037" s="13"/>
      <c r="B2037" s="233"/>
      <c r="C2037" s="234"/>
      <c r="D2037" s="235" t="s">
        <v>191</v>
      </c>
      <c r="E2037" s="236" t="s">
        <v>19</v>
      </c>
      <c r="F2037" s="237" t="s">
        <v>2402</v>
      </c>
      <c r="G2037" s="234"/>
      <c r="H2037" s="238">
        <v>-88.700000000000003</v>
      </c>
      <c r="I2037" s="239"/>
      <c r="J2037" s="234"/>
      <c r="K2037" s="234"/>
      <c r="L2037" s="240"/>
      <c r="M2037" s="241"/>
      <c r="N2037" s="242"/>
      <c r="O2037" s="242"/>
      <c r="P2037" s="242"/>
      <c r="Q2037" s="242"/>
      <c r="R2037" s="242"/>
      <c r="S2037" s="242"/>
      <c r="T2037" s="24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4" t="s">
        <v>191</v>
      </c>
      <c r="AU2037" s="244" t="s">
        <v>82</v>
      </c>
      <c r="AV2037" s="13" t="s">
        <v>82</v>
      </c>
      <c r="AW2037" s="13" t="s">
        <v>33</v>
      </c>
      <c r="AX2037" s="13" t="s">
        <v>72</v>
      </c>
      <c r="AY2037" s="244" t="s">
        <v>180</v>
      </c>
    </row>
    <row r="2038" s="15" customFormat="1">
      <c r="A2038" s="15"/>
      <c r="B2038" s="255"/>
      <c r="C2038" s="256"/>
      <c r="D2038" s="235" t="s">
        <v>191</v>
      </c>
      <c r="E2038" s="257" t="s">
        <v>19</v>
      </c>
      <c r="F2038" s="258" t="s">
        <v>327</v>
      </c>
      <c r="G2038" s="256"/>
      <c r="H2038" s="259">
        <v>843.09999999999991</v>
      </c>
      <c r="I2038" s="260"/>
      <c r="J2038" s="256"/>
      <c r="K2038" s="256"/>
      <c r="L2038" s="261"/>
      <c r="M2038" s="262"/>
      <c r="N2038" s="263"/>
      <c r="O2038" s="263"/>
      <c r="P2038" s="263"/>
      <c r="Q2038" s="263"/>
      <c r="R2038" s="263"/>
      <c r="S2038" s="263"/>
      <c r="T2038" s="264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65" t="s">
        <v>191</v>
      </c>
      <c r="AU2038" s="265" t="s">
        <v>82</v>
      </c>
      <c r="AV2038" s="15" t="s">
        <v>187</v>
      </c>
      <c r="AW2038" s="15" t="s">
        <v>33</v>
      </c>
      <c r="AX2038" s="15" t="s">
        <v>80</v>
      </c>
      <c r="AY2038" s="265" t="s">
        <v>180</v>
      </c>
    </row>
    <row r="2039" s="2" customFormat="1" ht="37.8" customHeight="1">
      <c r="A2039" s="40"/>
      <c r="B2039" s="41"/>
      <c r="C2039" s="215" t="s">
        <v>2403</v>
      </c>
      <c r="D2039" s="215" t="s">
        <v>182</v>
      </c>
      <c r="E2039" s="216" t="s">
        <v>2404</v>
      </c>
      <c r="F2039" s="217" t="s">
        <v>2405</v>
      </c>
      <c r="G2039" s="218" t="s">
        <v>185</v>
      </c>
      <c r="H2039" s="219">
        <v>18.504000000000001</v>
      </c>
      <c r="I2039" s="220"/>
      <c r="J2039" s="221">
        <f>ROUND(I2039*H2039,2)</f>
        <v>0</v>
      </c>
      <c r="K2039" s="217" t="s">
        <v>186</v>
      </c>
      <c r="L2039" s="46"/>
      <c r="M2039" s="222" t="s">
        <v>19</v>
      </c>
      <c r="N2039" s="223" t="s">
        <v>43</v>
      </c>
      <c r="O2039" s="86"/>
      <c r="P2039" s="224">
        <f>O2039*H2039</f>
        <v>0</v>
      </c>
      <c r="Q2039" s="224">
        <v>0.0086</v>
      </c>
      <c r="R2039" s="224">
        <f>Q2039*H2039</f>
        <v>0.15913440000000001</v>
      </c>
      <c r="S2039" s="224">
        <v>0</v>
      </c>
      <c r="T2039" s="225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6" t="s">
        <v>187</v>
      </c>
      <c r="AT2039" s="226" t="s">
        <v>182</v>
      </c>
      <c r="AU2039" s="226" t="s">
        <v>82</v>
      </c>
      <c r="AY2039" s="19" t="s">
        <v>180</v>
      </c>
      <c r="BE2039" s="227">
        <f>IF(N2039="základní",J2039,0)</f>
        <v>0</v>
      </c>
      <c r="BF2039" s="227">
        <f>IF(N2039="snížená",J2039,0)</f>
        <v>0</v>
      </c>
      <c r="BG2039" s="227">
        <f>IF(N2039="zákl. přenesená",J2039,0)</f>
        <v>0</v>
      </c>
      <c r="BH2039" s="227">
        <f>IF(N2039="sníž. přenesená",J2039,0)</f>
        <v>0</v>
      </c>
      <c r="BI2039" s="227">
        <f>IF(N2039="nulová",J2039,0)</f>
        <v>0</v>
      </c>
      <c r="BJ2039" s="19" t="s">
        <v>80</v>
      </c>
      <c r="BK2039" s="227">
        <f>ROUND(I2039*H2039,2)</f>
        <v>0</v>
      </c>
      <c r="BL2039" s="19" t="s">
        <v>187</v>
      </c>
      <c r="BM2039" s="226" t="s">
        <v>2406</v>
      </c>
    </row>
    <row r="2040" s="2" customFormat="1">
      <c r="A2040" s="40"/>
      <c r="B2040" s="41"/>
      <c r="C2040" s="42"/>
      <c r="D2040" s="228" t="s">
        <v>189</v>
      </c>
      <c r="E2040" s="42"/>
      <c r="F2040" s="229" t="s">
        <v>2407</v>
      </c>
      <c r="G2040" s="42"/>
      <c r="H2040" s="42"/>
      <c r="I2040" s="230"/>
      <c r="J2040" s="42"/>
      <c r="K2040" s="42"/>
      <c r="L2040" s="46"/>
      <c r="M2040" s="231"/>
      <c r="N2040" s="232"/>
      <c r="O2040" s="86"/>
      <c r="P2040" s="86"/>
      <c r="Q2040" s="86"/>
      <c r="R2040" s="86"/>
      <c r="S2040" s="86"/>
      <c r="T2040" s="87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T2040" s="19" t="s">
        <v>189</v>
      </c>
      <c r="AU2040" s="19" t="s">
        <v>82</v>
      </c>
    </row>
    <row r="2041" s="14" customFormat="1">
      <c r="A2041" s="14"/>
      <c r="B2041" s="245"/>
      <c r="C2041" s="246"/>
      <c r="D2041" s="235" t="s">
        <v>191</v>
      </c>
      <c r="E2041" s="247" t="s">
        <v>19</v>
      </c>
      <c r="F2041" s="248" t="s">
        <v>2408</v>
      </c>
      <c r="G2041" s="246"/>
      <c r="H2041" s="247" t="s">
        <v>19</v>
      </c>
      <c r="I2041" s="249"/>
      <c r="J2041" s="246"/>
      <c r="K2041" s="246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191</v>
      </c>
      <c r="AU2041" s="254" t="s">
        <v>82</v>
      </c>
      <c r="AV2041" s="14" t="s">
        <v>80</v>
      </c>
      <c r="AW2041" s="14" t="s">
        <v>33</v>
      </c>
      <c r="AX2041" s="14" t="s">
        <v>72</v>
      </c>
      <c r="AY2041" s="254" t="s">
        <v>180</v>
      </c>
    </row>
    <row r="2042" s="14" customFormat="1">
      <c r="A2042" s="14"/>
      <c r="B2042" s="245"/>
      <c r="C2042" s="246"/>
      <c r="D2042" s="235" t="s">
        <v>191</v>
      </c>
      <c r="E2042" s="247" t="s">
        <v>19</v>
      </c>
      <c r="F2042" s="248" t="s">
        <v>2409</v>
      </c>
      <c r="G2042" s="246"/>
      <c r="H2042" s="247" t="s">
        <v>19</v>
      </c>
      <c r="I2042" s="249"/>
      <c r="J2042" s="246"/>
      <c r="K2042" s="246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191</v>
      </c>
      <c r="AU2042" s="254" t="s">
        <v>82</v>
      </c>
      <c r="AV2042" s="14" t="s">
        <v>80</v>
      </c>
      <c r="AW2042" s="14" t="s">
        <v>33</v>
      </c>
      <c r="AX2042" s="14" t="s">
        <v>72</v>
      </c>
      <c r="AY2042" s="254" t="s">
        <v>180</v>
      </c>
    </row>
    <row r="2043" s="13" customFormat="1">
      <c r="A2043" s="13"/>
      <c r="B2043" s="233"/>
      <c r="C2043" s="234"/>
      <c r="D2043" s="235" t="s">
        <v>191</v>
      </c>
      <c r="E2043" s="236" t="s">
        <v>19</v>
      </c>
      <c r="F2043" s="237" t="s">
        <v>2410</v>
      </c>
      <c r="G2043" s="234"/>
      <c r="H2043" s="238">
        <v>8.7639999999999993</v>
      </c>
      <c r="I2043" s="239"/>
      <c r="J2043" s="234"/>
      <c r="K2043" s="234"/>
      <c r="L2043" s="240"/>
      <c r="M2043" s="241"/>
      <c r="N2043" s="242"/>
      <c r="O2043" s="242"/>
      <c r="P2043" s="242"/>
      <c r="Q2043" s="242"/>
      <c r="R2043" s="242"/>
      <c r="S2043" s="242"/>
      <c r="T2043" s="24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4" t="s">
        <v>191</v>
      </c>
      <c r="AU2043" s="244" t="s">
        <v>82</v>
      </c>
      <c r="AV2043" s="13" t="s">
        <v>82</v>
      </c>
      <c r="AW2043" s="13" t="s">
        <v>33</v>
      </c>
      <c r="AX2043" s="13" t="s">
        <v>72</v>
      </c>
      <c r="AY2043" s="244" t="s">
        <v>180</v>
      </c>
    </row>
    <row r="2044" s="13" customFormat="1">
      <c r="A2044" s="13"/>
      <c r="B2044" s="233"/>
      <c r="C2044" s="234"/>
      <c r="D2044" s="235" t="s">
        <v>191</v>
      </c>
      <c r="E2044" s="236" t="s">
        <v>19</v>
      </c>
      <c r="F2044" s="237" t="s">
        <v>2411</v>
      </c>
      <c r="G2044" s="234"/>
      <c r="H2044" s="238">
        <v>-1.768</v>
      </c>
      <c r="I2044" s="239"/>
      <c r="J2044" s="234"/>
      <c r="K2044" s="234"/>
      <c r="L2044" s="240"/>
      <c r="M2044" s="241"/>
      <c r="N2044" s="242"/>
      <c r="O2044" s="242"/>
      <c r="P2044" s="242"/>
      <c r="Q2044" s="242"/>
      <c r="R2044" s="242"/>
      <c r="S2044" s="242"/>
      <c r="T2044" s="24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4" t="s">
        <v>191</v>
      </c>
      <c r="AU2044" s="244" t="s">
        <v>82</v>
      </c>
      <c r="AV2044" s="13" t="s">
        <v>82</v>
      </c>
      <c r="AW2044" s="13" t="s">
        <v>33</v>
      </c>
      <c r="AX2044" s="13" t="s">
        <v>72</v>
      </c>
      <c r="AY2044" s="244" t="s">
        <v>180</v>
      </c>
    </row>
    <row r="2045" s="16" customFormat="1">
      <c r="A2045" s="16"/>
      <c r="B2045" s="266"/>
      <c r="C2045" s="267"/>
      <c r="D2045" s="235" t="s">
        <v>191</v>
      </c>
      <c r="E2045" s="268" t="s">
        <v>19</v>
      </c>
      <c r="F2045" s="269" t="s">
        <v>436</v>
      </c>
      <c r="G2045" s="267"/>
      <c r="H2045" s="270">
        <v>6.9960000000000004</v>
      </c>
      <c r="I2045" s="271"/>
      <c r="J2045" s="267"/>
      <c r="K2045" s="267"/>
      <c r="L2045" s="272"/>
      <c r="M2045" s="273"/>
      <c r="N2045" s="274"/>
      <c r="O2045" s="274"/>
      <c r="P2045" s="274"/>
      <c r="Q2045" s="274"/>
      <c r="R2045" s="274"/>
      <c r="S2045" s="274"/>
      <c r="T2045" s="275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76" t="s">
        <v>191</v>
      </c>
      <c r="AU2045" s="276" t="s">
        <v>82</v>
      </c>
      <c r="AV2045" s="16" t="s">
        <v>100</v>
      </c>
      <c r="AW2045" s="16" t="s">
        <v>33</v>
      </c>
      <c r="AX2045" s="16" t="s">
        <v>72</v>
      </c>
      <c r="AY2045" s="276" t="s">
        <v>180</v>
      </c>
    </row>
    <row r="2046" s="14" customFormat="1">
      <c r="A2046" s="14"/>
      <c r="B2046" s="245"/>
      <c r="C2046" s="246"/>
      <c r="D2046" s="235" t="s">
        <v>191</v>
      </c>
      <c r="E2046" s="247" t="s">
        <v>19</v>
      </c>
      <c r="F2046" s="248" t="s">
        <v>1057</v>
      </c>
      <c r="G2046" s="246"/>
      <c r="H2046" s="247" t="s">
        <v>19</v>
      </c>
      <c r="I2046" s="249"/>
      <c r="J2046" s="246"/>
      <c r="K2046" s="246"/>
      <c r="L2046" s="250"/>
      <c r="M2046" s="251"/>
      <c r="N2046" s="252"/>
      <c r="O2046" s="252"/>
      <c r="P2046" s="252"/>
      <c r="Q2046" s="252"/>
      <c r="R2046" s="252"/>
      <c r="S2046" s="252"/>
      <c r="T2046" s="253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4" t="s">
        <v>191</v>
      </c>
      <c r="AU2046" s="254" t="s">
        <v>82</v>
      </c>
      <c r="AV2046" s="14" t="s">
        <v>80</v>
      </c>
      <c r="AW2046" s="14" t="s">
        <v>33</v>
      </c>
      <c r="AX2046" s="14" t="s">
        <v>72</v>
      </c>
      <c r="AY2046" s="254" t="s">
        <v>180</v>
      </c>
    </row>
    <row r="2047" s="13" customFormat="1">
      <c r="A2047" s="13"/>
      <c r="B2047" s="233"/>
      <c r="C2047" s="234"/>
      <c r="D2047" s="235" t="s">
        <v>191</v>
      </c>
      <c r="E2047" s="236" t="s">
        <v>19</v>
      </c>
      <c r="F2047" s="237" t="s">
        <v>2412</v>
      </c>
      <c r="G2047" s="234"/>
      <c r="H2047" s="238">
        <v>12.558</v>
      </c>
      <c r="I2047" s="239"/>
      <c r="J2047" s="234"/>
      <c r="K2047" s="234"/>
      <c r="L2047" s="240"/>
      <c r="M2047" s="241"/>
      <c r="N2047" s="242"/>
      <c r="O2047" s="242"/>
      <c r="P2047" s="242"/>
      <c r="Q2047" s="242"/>
      <c r="R2047" s="242"/>
      <c r="S2047" s="242"/>
      <c r="T2047" s="24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4" t="s">
        <v>191</v>
      </c>
      <c r="AU2047" s="244" t="s">
        <v>82</v>
      </c>
      <c r="AV2047" s="13" t="s">
        <v>82</v>
      </c>
      <c r="AW2047" s="13" t="s">
        <v>33</v>
      </c>
      <c r="AX2047" s="13" t="s">
        <v>72</v>
      </c>
      <c r="AY2047" s="244" t="s">
        <v>180</v>
      </c>
    </row>
    <row r="2048" s="13" customFormat="1">
      <c r="A2048" s="13"/>
      <c r="B2048" s="233"/>
      <c r="C2048" s="234"/>
      <c r="D2048" s="235" t="s">
        <v>191</v>
      </c>
      <c r="E2048" s="236" t="s">
        <v>19</v>
      </c>
      <c r="F2048" s="237" t="s">
        <v>2413</v>
      </c>
      <c r="G2048" s="234"/>
      <c r="H2048" s="238">
        <v>-1.05</v>
      </c>
      <c r="I2048" s="239"/>
      <c r="J2048" s="234"/>
      <c r="K2048" s="234"/>
      <c r="L2048" s="240"/>
      <c r="M2048" s="241"/>
      <c r="N2048" s="242"/>
      <c r="O2048" s="242"/>
      <c r="P2048" s="242"/>
      <c r="Q2048" s="242"/>
      <c r="R2048" s="242"/>
      <c r="S2048" s="242"/>
      <c r="T2048" s="24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4" t="s">
        <v>191</v>
      </c>
      <c r="AU2048" s="244" t="s">
        <v>82</v>
      </c>
      <c r="AV2048" s="13" t="s">
        <v>82</v>
      </c>
      <c r="AW2048" s="13" t="s">
        <v>33</v>
      </c>
      <c r="AX2048" s="13" t="s">
        <v>72</v>
      </c>
      <c r="AY2048" s="244" t="s">
        <v>180</v>
      </c>
    </row>
    <row r="2049" s="16" customFormat="1">
      <c r="A2049" s="16"/>
      <c r="B2049" s="266"/>
      <c r="C2049" s="267"/>
      <c r="D2049" s="235" t="s">
        <v>191</v>
      </c>
      <c r="E2049" s="268" t="s">
        <v>19</v>
      </c>
      <c r="F2049" s="269" t="s">
        <v>436</v>
      </c>
      <c r="G2049" s="267"/>
      <c r="H2049" s="270">
        <v>11.507999999999999</v>
      </c>
      <c r="I2049" s="271"/>
      <c r="J2049" s="267"/>
      <c r="K2049" s="267"/>
      <c r="L2049" s="272"/>
      <c r="M2049" s="273"/>
      <c r="N2049" s="274"/>
      <c r="O2049" s="274"/>
      <c r="P2049" s="274"/>
      <c r="Q2049" s="274"/>
      <c r="R2049" s="274"/>
      <c r="S2049" s="274"/>
      <c r="T2049" s="275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T2049" s="276" t="s">
        <v>191</v>
      </c>
      <c r="AU2049" s="276" t="s">
        <v>82</v>
      </c>
      <c r="AV2049" s="16" t="s">
        <v>100</v>
      </c>
      <c r="AW2049" s="16" t="s">
        <v>33</v>
      </c>
      <c r="AX2049" s="16" t="s">
        <v>72</v>
      </c>
      <c r="AY2049" s="276" t="s">
        <v>180</v>
      </c>
    </row>
    <row r="2050" s="15" customFormat="1">
      <c r="A2050" s="15"/>
      <c r="B2050" s="255"/>
      <c r="C2050" s="256"/>
      <c r="D2050" s="235" t="s">
        <v>191</v>
      </c>
      <c r="E2050" s="257" t="s">
        <v>19</v>
      </c>
      <c r="F2050" s="258" t="s">
        <v>327</v>
      </c>
      <c r="G2050" s="256"/>
      <c r="H2050" s="259">
        <v>18.504000000000001</v>
      </c>
      <c r="I2050" s="260"/>
      <c r="J2050" s="256"/>
      <c r="K2050" s="256"/>
      <c r="L2050" s="261"/>
      <c r="M2050" s="262"/>
      <c r="N2050" s="263"/>
      <c r="O2050" s="263"/>
      <c r="P2050" s="263"/>
      <c r="Q2050" s="263"/>
      <c r="R2050" s="263"/>
      <c r="S2050" s="263"/>
      <c r="T2050" s="264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65" t="s">
        <v>191</v>
      </c>
      <c r="AU2050" s="265" t="s">
        <v>82</v>
      </c>
      <c r="AV2050" s="15" t="s">
        <v>187</v>
      </c>
      <c r="AW2050" s="15" t="s">
        <v>33</v>
      </c>
      <c r="AX2050" s="15" t="s">
        <v>80</v>
      </c>
      <c r="AY2050" s="265" t="s">
        <v>180</v>
      </c>
    </row>
    <row r="2051" s="2" customFormat="1" ht="16.5" customHeight="1">
      <c r="A2051" s="40"/>
      <c r="B2051" s="41"/>
      <c r="C2051" s="281" t="s">
        <v>2414</v>
      </c>
      <c r="D2051" s="281" t="s">
        <v>702</v>
      </c>
      <c r="E2051" s="282" t="s">
        <v>2415</v>
      </c>
      <c r="F2051" s="283" t="s">
        <v>2416</v>
      </c>
      <c r="G2051" s="284" t="s">
        <v>185</v>
      </c>
      <c r="H2051" s="285">
        <v>19.428999999999998</v>
      </c>
      <c r="I2051" s="286"/>
      <c r="J2051" s="287">
        <f>ROUND(I2051*H2051,2)</f>
        <v>0</v>
      </c>
      <c r="K2051" s="283" t="s">
        <v>186</v>
      </c>
      <c r="L2051" s="288"/>
      <c r="M2051" s="289" t="s">
        <v>19</v>
      </c>
      <c r="N2051" s="290" t="s">
        <v>43</v>
      </c>
      <c r="O2051" s="86"/>
      <c r="P2051" s="224">
        <f>O2051*H2051</f>
        <v>0</v>
      </c>
      <c r="Q2051" s="224">
        <v>0.0047999999999999996</v>
      </c>
      <c r="R2051" s="224">
        <f>Q2051*H2051</f>
        <v>0.093259199999999987</v>
      </c>
      <c r="S2051" s="224">
        <v>0</v>
      </c>
      <c r="T2051" s="225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6" t="s">
        <v>224</v>
      </c>
      <c r="AT2051" s="226" t="s">
        <v>702</v>
      </c>
      <c r="AU2051" s="226" t="s">
        <v>82</v>
      </c>
      <c r="AY2051" s="19" t="s">
        <v>180</v>
      </c>
      <c r="BE2051" s="227">
        <f>IF(N2051="základní",J2051,0)</f>
        <v>0</v>
      </c>
      <c r="BF2051" s="227">
        <f>IF(N2051="snížená",J2051,0)</f>
        <v>0</v>
      </c>
      <c r="BG2051" s="227">
        <f>IF(N2051="zákl. přenesená",J2051,0)</f>
        <v>0</v>
      </c>
      <c r="BH2051" s="227">
        <f>IF(N2051="sníž. přenesená",J2051,0)</f>
        <v>0</v>
      </c>
      <c r="BI2051" s="227">
        <f>IF(N2051="nulová",J2051,0)</f>
        <v>0</v>
      </c>
      <c r="BJ2051" s="19" t="s">
        <v>80</v>
      </c>
      <c r="BK2051" s="227">
        <f>ROUND(I2051*H2051,2)</f>
        <v>0</v>
      </c>
      <c r="BL2051" s="19" t="s">
        <v>187</v>
      </c>
      <c r="BM2051" s="226" t="s">
        <v>2417</v>
      </c>
    </row>
    <row r="2052" s="13" customFormat="1">
      <c r="A2052" s="13"/>
      <c r="B2052" s="233"/>
      <c r="C2052" s="234"/>
      <c r="D2052" s="235" t="s">
        <v>191</v>
      </c>
      <c r="E2052" s="234"/>
      <c r="F2052" s="237" t="s">
        <v>2418</v>
      </c>
      <c r="G2052" s="234"/>
      <c r="H2052" s="238">
        <v>19.428999999999998</v>
      </c>
      <c r="I2052" s="239"/>
      <c r="J2052" s="234"/>
      <c r="K2052" s="234"/>
      <c r="L2052" s="240"/>
      <c r="M2052" s="241"/>
      <c r="N2052" s="242"/>
      <c r="O2052" s="242"/>
      <c r="P2052" s="242"/>
      <c r="Q2052" s="242"/>
      <c r="R2052" s="242"/>
      <c r="S2052" s="242"/>
      <c r="T2052" s="24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4" t="s">
        <v>191</v>
      </c>
      <c r="AU2052" s="244" t="s">
        <v>82</v>
      </c>
      <c r="AV2052" s="13" t="s">
        <v>82</v>
      </c>
      <c r="AW2052" s="13" t="s">
        <v>4</v>
      </c>
      <c r="AX2052" s="13" t="s">
        <v>80</v>
      </c>
      <c r="AY2052" s="244" t="s">
        <v>180</v>
      </c>
    </row>
    <row r="2053" s="2" customFormat="1" ht="37.8" customHeight="1">
      <c r="A2053" s="40"/>
      <c r="B2053" s="41"/>
      <c r="C2053" s="215" t="s">
        <v>2419</v>
      </c>
      <c r="D2053" s="215" t="s">
        <v>182</v>
      </c>
      <c r="E2053" s="216" t="s">
        <v>2420</v>
      </c>
      <c r="F2053" s="217" t="s">
        <v>2421</v>
      </c>
      <c r="G2053" s="218" t="s">
        <v>185</v>
      </c>
      <c r="H2053" s="219">
        <v>822.245</v>
      </c>
      <c r="I2053" s="220"/>
      <c r="J2053" s="221">
        <f>ROUND(I2053*H2053,2)</f>
        <v>0</v>
      </c>
      <c r="K2053" s="217" t="s">
        <v>186</v>
      </c>
      <c r="L2053" s="46"/>
      <c r="M2053" s="222" t="s">
        <v>19</v>
      </c>
      <c r="N2053" s="223" t="s">
        <v>43</v>
      </c>
      <c r="O2053" s="86"/>
      <c r="P2053" s="224">
        <f>O2053*H2053</f>
        <v>0</v>
      </c>
      <c r="Q2053" s="224">
        <v>0.0086800000000000002</v>
      </c>
      <c r="R2053" s="224">
        <f>Q2053*H2053</f>
        <v>7.1370865999999999</v>
      </c>
      <c r="S2053" s="224">
        <v>0</v>
      </c>
      <c r="T2053" s="225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6" t="s">
        <v>187</v>
      </c>
      <c r="AT2053" s="226" t="s">
        <v>182</v>
      </c>
      <c r="AU2053" s="226" t="s">
        <v>82</v>
      </c>
      <c r="AY2053" s="19" t="s">
        <v>180</v>
      </c>
      <c r="BE2053" s="227">
        <f>IF(N2053="základní",J2053,0)</f>
        <v>0</v>
      </c>
      <c r="BF2053" s="227">
        <f>IF(N2053="snížená",J2053,0)</f>
        <v>0</v>
      </c>
      <c r="BG2053" s="227">
        <f>IF(N2053="zákl. přenesená",J2053,0)</f>
        <v>0</v>
      </c>
      <c r="BH2053" s="227">
        <f>IF(N2053="sníž. přenesená",J2053,0)</f>
        <v>0</v>
      </c>
      <c r="BI2053" s="227">
        <f>IF(N2053="nulová",J2053,0)</f>
        <v>0</v>
      </c>
      <c r="BJ2053" s="19" t="s">
        <v>80</v>
      </c>
      <c r="BK2053" s="227">
        <f>ROUND(I2053*H2053,2)</f>
        <v>0</v>
      </c>
      <c r="BL2053" s="19" t="s">
        <v>187</v>
      </c>
      <c r="BM2053" s="226" t="s">
        <v>2422</v>
      </c>
    </row>
    <row r="2054" s="2" customFormat="1">
      <c r="A2054" s="40"/>
      <c r="B2054" s="41"/>
      <c r="C2054" s="42"/>
      <c r="D2054" s="228" t="s">
        <v>189</v>
      </c>
      <c r="E2054" s="42"/>
      <c r="F2054" s="229" t="s">
        <v>2423</v>
      </c>
      <c r="G2054" s="42"/>
      <c r="H2054" s="42"/>
      <c r="I2054" s="230"/>
      <c r="J2054" s="42"/>
      <c r="K2054" s="42"/>
      <c r="L2054" s="46"/>
      <c r="M2054" s="231"/>
      <c r="N2054" s="232"/>
      <c r="O2054" s="86"/>
      <c r="P2054" s="86"/>
      <c r="Q2054" s="86"/>
      <c r="R2054" s="86"/>
      <c r="S2054" s="86"/>
      <c r="T2054" s="87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T2054" s="19" t="s">
        <v>189</v>
      </c>
      <c r="AU2054" s="19" t="s">
        <v>82</v>
      </c>
    </row>
    <row r="2055" s="14" customFormat="1">
      <c r="A2055" s="14"/>
      <c r="B2055" s="245"/>
      <c r="C2055" s="246"/>
      <c r="D2055" s="235" t="s">
        <v>191</v>
      </c>
      <c r="E2055" s="247" t="s">
        <v>19</v>
      </c>
      <c r="F2055" s="248" t="s">
        <v>2424</v>
      </c>
      <c r="G2055" s="246"/>
      <c r="H2055" s="247" t="s">
        <v>19</v>
      </c>
      <c r="I2055" s="249"/>
      <c r="J2055" s="246"/>
      <c r="K2055" s="246"/>
      <c r="L2055" s="250"/>
      <c r="M2055" s="251"/>
      <c r="N2055" s="252"/>
      <c r="O2055" s="252"/>
      <c r="P2055" s="252"/>
      <c r="Q2055" s="252"/>
      <c r="R2055" s="252"/>
      <c r="S2055" s="252"/>
      <c r="T2055" s="253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4" t="s">
        <v>191</v>
      </c>
      <c r="AU2055" s="254" t="s">
        <v>82</v>
      </c>
      <c r="AV2055" s="14" t="s">
        <v>80</v>
      </c>
      <c r="AW2055" s="14" t="s">
        <v>33</v>
      </c>
      <c r="AX2055" s="14" t="s">
        <v>72</v>
      </c>
      <c r="AY2055" s="254" t="s">
        <v>180</v>
      </c>
    </row>
    <row r="2056" s="14" customFormat="1">
      <c r="A2056" s="14"/>
      <c r="B2056" s="245"/>
      <c r="C2056" s="246"/>
      <c r="D2056" s="235" t="s">
        <v>191</v>
      </c>
      <c r="E2056" s="247" t="s">
        <v>19</v>
      </c>
      <c r="F2056" s="248" t="s">
        <v>2425</v>
      </c>
      <c r="G2056" s="246"/>
      <c r="H2056" s="247" t="s">
        <v>19</v>
      </c>
      <c r="I2056" s="249"/>
      <c r="J2056" s="246"/>
      <c r="K2056" s="246"/>
      <c r="L2056" s="250"/>
      <c r="M2056" s="251"/>
      <c r="N2056" s="252"/>
      <c r="O2056" s="252"/>
      <c r="P2056" s="252"/>
      <c r="Q2056" s="252"/>
      <c r="R2056" s="252"/>
      <c r="S2056" s="252"/>
      <c r="T2056" s="253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4" t="s">
        <v>191</v>
      </c>
      <c r="AU2056" s="254" t="s">
        <v>82</v>
      </c>
      <c r="AV2056" s="14" t="s">
        <v>80</v>
      </c>
      <c r="AW2056" s="14" t="s">
        <v>33</v>
      </c>
      <c r="AX2056" s="14" t="s">
        <v>72</v>
      </c>
      <c r="AY2056" s="254" t="s">
        <v>180</v>
      </c>
    </row>
    <row r="2057" s="14" customFormat="1">
      <c r="A2057" s="14"/>
      <c r="B2057" s="245"/>
      <c r="C2057" s="246"/>
      <c r="D2057" s="235" t="s">
        <v>191</v>
      </c>
      <c r="E2057" s="247" t="s">
        <v>19</v>
      </c>
      <c r="F2057" s="248" t="s">
        <v>2426</v>
      </c>
      <c r="G2057" s="246"/>
      <c r="H2057" s="247" t="s">
        <v>19</v>
      </c>
      <c r="I2057" s="249"/>
      <c r="J2057" s="246"/>
      <c r="K2057" s="246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191</v>
      </c>
      <c r="AU2057" s="254" t="s">
        <v>82</v>
      </c>
      <c r="AV2057" s="14" t="s">
        <v>80</v>
      </c>
      <c r="AW2057" s="14" t="s">
        <v>33</v>
      </c>
      <c r="AX2057" s="14" t="s">
        <v>72</v>
      </c>
      <c r="AY2057" s="254" t="s">
        <v>180</v>
      </c>
    </row>
    <row r="2058" s="13" customFormat="1">
      <c r="A2058" s="13"/>
      <c r="B2058" s="233"/>
      <c r="C2058" s="234"/>
      <c r="D2058" s="235" t="s">
        <v>191</v>
      </c>
      <c r="E2058" s="236" t="s">
        <v>19</v>
      </c>
      <c r="F2058" s="237" t="s">
        <v>2427</v>
      </c>
      <c r="G2058" s="234"/>
      <c r="H2058" s="238">
        <v>7.1840000000000002</v>
      </c>
      <c r="I2058" s="239"/>
      <c r="J2058" s="234"/>
      <c r="K2058" s="234"/>
      <c r="L2058" s="240"/>
      <c r="M2058" s="241"/>
      <c r="N2058" s="242"/>
      <c r="O2058" s="242"/>
      <c r="P2058" s="242"/>
      <c r="Q2058" s="242"/>
      <c r="R2058" s="242"/>
      <c r="S2058" s="242"/>
      <c r="T2058" s="24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4" t="s">
        <v>191</v>
      </c>
      <c r="AU2058" s="244" t="s">
        <v>82</v>
      </c>
      <c r="AV2058" s="13" t="s">
        <v>82</v>
      </c>
      <c r="AW2058" s="13" t="s">
        <v>33</v>
      </c>
      <c r="AX2058" s="13" t="s">
        <v>72</v>
      </c>
      <c r="AY2058" s="244" t="s">
        <v>180</v>
      </c>
    </row>
    <row r="2059" s="16" customFormat="1">
      <c r="A2059" s="16"/>
      <c r="B2059" s="266"/>
      <c r="C2059" s="267"/>
      <c r="D2059" s="235" t="s">
        <v>191</v>
      </c>
      <c r="E2059" s="268" t="s">
        <v>19</v>
      </c>
      <c r="F2059" s="269" t="s">
        <v>436</v>
      </c>
      <c r="G2059" s="267"/>
      <c r="H2059" s="270">
        <v>7.1840000000000002</v>
      </c>
      <c r="I2059" s="271"/>
      <c r="J2059" s="267"/>
      <c r="K2059" s="267"/>
      <c r="L2059" s="272"/>
      <c r="M2059" s="273"/>
      <c r="N2059" s="274"/>
      <c r="O2059" s="274"/>
      <c r="P2059" s="274"/>
      <c r="Q2059" s="274"/>
      <c r="R2059" s="274"/>
      <c r="S2059" s="274"/>
      <c r="T2059" s="275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T2059" s="276" t="s">
        <v>191</v>
      </c>
      <c r="AU2059" s="276" t="s">
        <v>82</v>
      </c>
      <c r="AV2059" s="16" t="s">
        <v>100</v>
      </c>
      <c r="AW2059" s="16" t="s">
        <v>33</v>
      </c>
      <c r="AX2059" s="16" t="s">
        <v>72</v>
      </c>
      <c r="AY2059" s="276" t="s">
        <v>180</v>
      </c>
    </row>
    <row r="2060" s="14" customFormat="1">
      <c r="A2060" s="14"/>
      <c r="B2060" s="245"/>
      <c r="C2060" s="246"/>
      <c r="D2060" s="235" t="s">
        <v>191</v>
      </c>
      <c r="E2060" s="247" t="s">
        <v>19</v>
      </c>
      <c r="F2060" s="248" t="s">
        <v>1057</v>
      </c>
      <c r="G2060" s="246"/>
      <c r="H2060" s="247" t="s">
        <v>19</v>
      </c>
      <c r="I2060" s="249"/>
      <c r="J2060" s="246"/>
      <c r="K2060" s="246"/>
      <c r="L2060" s="250"/>
      <c r="M2060" s="251"/>
      <c r="N2060" s="252"/>
      <c r="O2060" s="252"/>
      <c r="P2060" s="252"/>
      <c r="Q2060" s="252"/>
      <c r="R2060" s="252"/>
      <c r="S2060" s="252"/>
      <c r="T2060" s="253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4" t="s">
        <v>191</v>
      </c>
      <c r="AU2060" s="254" t="s">
        <v>82</v>
      </c>
      <c r="AV2060" s="14" t="s">
        <v>80</v>
      </c>
      <c r="AW2060" s="14" t="s">
        <v>33</v>
      </c>
      <c r="AX2060" s="14" t="s">
        <v>72</v>
      </c>
      <c r="AY2060" s="254" t="s">
        <v>180</v>
      </c>
    </row>
    <row r="2061" s="13" customFormat="1">
      <c r="A2061" s="13"/>
      <c r="B2061" s="233"/>
      <c r="C2061" s="234"/>
      <c r="D2061" s="235" t="s">
        <v>191</v>
      </c>
      <c r="E2061" s="236" t="s">
        <v>19</v>
      </c>
      <c r="F2061" s="237" t="s">
        <v>2428</v>
      </c>
      <c r="G2061" s="234"/>
      <c r="H2061" s="238">
        <v>9.8889999999999993</v>
      </c>
      <c r="I2061" s="239"/>
      <c r="J2061" s="234"/>
      <c r="K2061" s="234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191</v>
      </c>
      <c r="AU2061" s="244" t="s">
        <v>82</v>
      </c>
      <c r="AV2061" s="13" t="s">
        <v>82</v>
      </c>
      <c r="AW2061" s="13" t="s">
        <v>33</v>
      </c>
      <c r="AX2061" s="13" t="s">
        <v>72</v>
      </c>
      <c r="AY2061" s="244" t="s">
        <v>180</v>
      </c>
    </row>
    <row r="2062" s="13" customFormat="1">
      <c r="A2062" s="13"/>
      <c r="B2062" s="233"/>
      <c r="C2062" s="234"/>
      <c r="D2062" s="235" t="s">
        <v>191</v>
      </c>
      <c r="E2062" s="236" t="s">
        <v>19</v>
      </c>
      <c r="F2062" s="237" t="s">
        <v>2429</v>
      </c>
      <c r="G2062" s="234"/>
      <c r="H2062" s="238">
        <v>-1.647</v>
      </c>
      <c r="I2062" s="239"/>
      <c r="J2062" s="234"/>
      <c r="K2062" s="234"/>
      <c r="L2062" s="240"/>
      <c r="M2062" s="241"/>
      <c r="N2062" s="242"/>
      <c r="O2062" s="242"/>
      <c r="P2062" s="242"/>
      <c r="Q2062" s="242"/>
      <c r="R2062" s="242"/>
      <c r="S2062" s="242"/>
      <c r="T2062" s="24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4" t="s">
        <v>191</v>
      </c>
      <c r="AU2062" s="244" t="s">
        <v>82</v>
      </c>
      <c r="AV2062" s="13" t="s">
        <v>82</v>
      </c>
      <c r="AW2062" s="13" t="s">
        <v>33</v>
      </c>
      <c r="AX2062" s="13" t="s">
        <v>72</v>
      </c>
      <c r="AY2062" s="244" t="s">
        <v>180</v>
      </c>
    </row>
    <row r="2063" s="16" customFormat="1">
      <c r="A2063" s="16"/>
      <c r="B2063" s="266"/>
      <c r="C2063" s="267"/>
      <c r="D2063" s="235" t="s">
        <v>191</v>
      </c>
      <c r="E2063" s="268" t="s">
        <v>19</v>
      </c>
      <c r="F2063" s="269" t="s">
        <v>436</v>
      </c>
      <c r="G2063" s="267"/>
      <c r="H2063" s="270">
        <v>8.2419999999999991</v>
      </c>
      <c r="I2063" s="271"/>
      <c r="J2063" s="267"/>
      <c r="K2063" s="267"/>
      <c r="L2063" s="272"/>
      <c r="M2063" s="273"/>
      <c r="N2063" s="274"/>
      <c r="O2063" s="274"/>
      <c r="P2063" s="274"/>
      <c r="Q2063" s="274"/>
      <c r="R2063" s="274"/>
      <c r="S2063" s="274"/>
      <c r="T2063" s="275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T2063" s="276" t="s">
        <v>191</v>
      </c>
      <c r="AU2063" s="276" t="s">
        <v>82</v>
      </c>
      <c r="AV2063" s="16" t="s">
        <v>100</v>
      </c>
      <c r="AW2063" s="16" t="s">
        <v>33</v>
      </c>
      <c r="AX2063" s="16" t="s">
        <v>72</v>
      </c>
      <c r="AY2063" s="276" t="s">
        <v>180</v>
      </c>
    </row>
    <row r="2064" s="14" customFormat="1">
      <c r="A2064" s="14"/>
      <c r="B2064" s="245"/>
      <c r="C2064" s="246"/>
      <c r="D2064" s="235" t="s">
        <v>191</v>
      </c>
      <c r="E2064" s="247" t="s">
        <v>19</v>
      </c>
      <c r="F2064" s="248" t="s">
        <v>2430</v>
      </c>
      <c r="G2064" s="246"/>
      <c r="H2064" s="247" t="s">
        <v>19</v>
      </c>
      <c r="I2064" s="249"/>
      <c r="J2064" s="246"/>
      <c r="K2064" s="246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191</v>
      </c>
      <c r="AU2064" s="254" t="s">
        <v>82</v>
      </c>
      <c r="AV2064" s="14" t="s">
        <v>80</v>
      </c>
      <c r="AW2064" s="14" t="s">
        <v>33</v>
      </c>
      <c r="AX2064" s="14" t="s">
        <v>72</v>
      </c>
      <c r="AY2064" s="254" t="s">
        <v>180</v>
      </c>
    </row>
    <row r="2065" s="14" customFormat="1">
      <c r="A2065" s="14"/>
      <c r="B2065" s="245"/>
      <c r="C2065" s="246"/>
      <c r="D2065" s="235" t="s">
        <v>191</v>
      </c>
      <c r="E2065" s="247" t="s">
        <v>19</v>
      </c>
      <c r="F2065" s="248" t="s">
        <v>2431</v>
      </c>
      <c r="G2065" s="246"/>
      <c r="H2065" s="247" t="s">
        <v>19</v>
      </c>
      <c r="I2065" s="249"/>
      <c r="J2065" s="246"/>
      <c r="K2065" s="246"/>
      <c r="L2065" s="250"/>
      <c r="M2065" s="251"/>
      <c r="N2065" s="252"/>
      <c r="O2065" s="252"/>
      <c r="P2065" s="252"/>
      <c r="Q2065" s="252"/>
      <c r="R2065" s="252"/>
      <c r="S2065" s="252"/>
      <c r="T2065" s="253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4" t="s">
        <v>191</v>
      </c>
      <c r="AU2065" s="254" t="s">
        <v>82</v>
      </c>
      <c r="AV2065" s="14" t="s">
        <v>80</v>
      </c>
      <c r="AW2065" s="14" t="s">
        <v>33</v>
      </c>
      <c r="AX2065" s="14" t="s">
        <v>72</v>
      </c>
      <c r="AY2065" s="254" t="s">
        <v>180</v>
      </c>
    </row>
    <row r="2066" s="13" customFormat="1">
      <c r="A2066" s="13"/>
      <c r="B2066" s="233"/>
      <c r="C2066" s="234"/>
      <c r="D2066" s="235" t="s">
        <v>191</v>
      </c>
      <c r="E2066" s="236" t="s">
        <v>19</v>
      </c>
      <c r="F2066" s="237" t="s">
        <v>2432</v>
      </c>
      <c r="G2066" s="234"/>
      <c r="H2066" s="238">
        <v>61.313000000000002</v>
      </c>
      <c r="I2066" s="239"/>
      <c r="J2066" s="234"/>
      <c r="K2066" s="234"/>
      <c r="L2066" s="240"/>
      <c r="M2066" s="241"/>
      <c r="N2066" s="242"/>
      <c r="O2066" s="242"/>
      <c r="P2066" s="242"/>
      <c r="Q2066" s="242"/>
      <c r="R2066" s="242"/>
      <c r="S2066" s="242"/>
      <c r="T2066" s="24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4" t="s">
        <v>191</v>
      </c>
      <c r="AU2066" s="244" t="s">
        <v>82</v>
      </c>
      <c r="AV2066" s="13" t="s">
        <v>82</v>
      </c>
      <c r="AW2066" s="13" t="s">
        <v>33</v>
      </c>
      <c r="AX2066" s="13" t="s">
        <v>72</v>
      </c>
      <c r="AY2066" s="244" t="s">
        <v>180</v>
      </c>
    </row>
    <row r="2067" s="14" customFormat="1">
      <c r="A2067" s="14"/>
      <c r="B2067" s="245"/>
      <c r="C2067" s="246"/>
      <c r="D2067" s="235" t="s">
        <v>191</v>
      </c>
      <c r="E2067" s="247" t="s">
        <v>19</v>
      </c>
      <c r="F2067" s="248" t="s">
        <v>2433</v>
      </c>
      <c r="G2067" s="246"/>
      <c r="H2067" s="247" t="s">
        <v>19</v>
      </c>
      <c r="I2067" s="249"/>
      <c r="J2067" s="246"/>
      <c r="K2067" s="246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191</v>
      </c>
      <c r="AU2067" s="254" t="s">
        <v>82</v>
      </c>
      <c r="AV2067" s="14" t="s">
        <v>80</v>
      </c>
      <c r="AW2067" s="14" t="s">
        <v>33</v>
      </c>
      <c r="AX2067" s="14" t="s">
        <v>72</v>
      </c>
      <c r="AY2067" s="254" t="s">
        <v>180</v>
      </c>
    </row>
    <row r="2068" s="13" customFormat="1">
      <c r="A2068" s="13"/>
      <c r="B2068" s="233"/>
      <c r="C2068" s="234"/>
      <c r="D2068" s="235" t="s">
        <v>191</v>
      </c>
      <c r="E2068" s="236" t="s">
        <v>19</v>
      </c>
      <c r="F2068" s="237" t="s">
        <v>2434</v>
      </c>
      <c r="G2068" s="234"/>
      <c r="H2068" s="238">
        <v>-16.681999999999999</v>
      </c>
      <c r="I2068" s="239"/>
      <c r="J2068" s="234"/>
      <c r="K2068" s="234"/>
      <c r="L2068" s="240"/>
      <c r="M2068" s="241"/>
      <c r="N2068" s="242"/>
      <c r="O2068" s="242"/>
      <c r="P2068" s="242"/>
      <c r="Q2068" s="242"/>
      <c r="R2068" s="242"/>
      <c r="S2068" s="242"/>
      <c r="T2068" s="24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4" t="s">
        <v>191</v>
      </c>
      <c r="AU2068" s="244" t="s">
        <v>82</v>
      </c>
      <c r="AV2068" s="13" t="s">
        <v>82</v>
      </c>
      <c r="AW2068" s="13" t="s">
        <v>33</v>
      </c>
      <c r="AX2068" s="13" t="s">
        <v>72</v>
      </c>
      <c r="AY2068" s="244" t="s">
        <v>180</v>
      </c>
    </row>
    <row r="2069" s="14" customFormat="1">
      <c r="A2069" s="14"/>
      <c r="B2069" s="245"/>
      <c r="C2069" s="246"/>
      <c r="D2069" s="235" t="s">
        <v>191</v>
      </c>
      <c r="E2069" s="247" t="s">
        <v>19</v>
      </c>
      <c r="F2069" s="248" t="s">
        <v>2435</v>
      </c>
      <c r="G2069" s="246"/>
      <c r="H2069" s="247" t="s">
        <v>19</v>
      </c>
      <c r="I2069" s="249"/>
      <c r="J2069" s="246"/>
      <c r="K2069" s="246"/>
      <c r="L2069" s="250"/>
      <c r="M2069" s="251"/>
      <c r="N2069" s="252"/>
      <c r="O2069" s="252"/>
      <c r="P2069" s="252"/>
      <c r="Q2069" s="252"/>
      <c r="R2069" s="252"/>
      <c r="S2069" s="252"/>
      <c r="T2069" s="253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4" t="s">
        <v>191</v>
      </c>
      <c r="AU2069" s="254" t="s">
        <v>82</v>
      </c>
      <c r="AV2069" s="14" t="s">
        <v>80</v>
      </c>
      <c r="AW2069" s="14" t="s">
        <v>33</v>
      </c>
      <c r="AX2069" s="14" t="s">
        <v>72</v>
      </c>
      <c r="AY2069" s="254" t="s">
        <v>180</v>
      </c>
    </row>
    <row r="2070" s="13" customFormat="1">
      <c r="A2070" s="13"/>
      <c r="B2070" s="233"/>
      <c r="C2070" s="234"/>
      <c r="D2070" s="235" t="s">
        <v>191</v>
      </c>
      <c r="E2070" s="236" t="s">
        <v>19</v>
      </c>
      <c r="F2070" s="237" t="s">
        <v>2436</v>
      </c>
      <c r="G2070" s="234"/>
      <c r="H2070" s="238">
        <v>25.869</v>
      </c>
      <c r="I2070" s="239"/>
      <c r="J2070" s="234"/>
      <c r="K2070" s="234"/>
      <c r="L2070" s="240"/>
      <c r="M2070" s="241"/>
      <c r="N2070" s="242"/>
      <c r="O2070" s="242"/>
      <c r="P2070" s="242"/>
      <c r="Q2070" s="242"/>
      <c r="R2070" s="242"/>
      <c r="S2070" s="242"/>
      <c r="T2070" s="24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4" t="s">
        <v>191</v>
      </c>
      <c r="AU2070" s="244" t="s">
        <v>82</v>
      </c>
      <c r="AV2070" s="13" t="s">
        <v>82</v>
      </c>
      <c r="AW2070" s="13" t="s">
        <v>33</v>
      </c>
      <c r="AX2070" s="13" t="s">
        <v>72</v>
      </c>
      <c r="AY2070" s="244" t="s">
        <v>180</v>
      </c>
    </row>
    <row r="2071" s="14" customFormat="1">
      <c r="A2071" s="14"/>
      <c r="B2071" s="245"/>
      <c r="C2071" s="246"/>
      <c r="D2071" s="235" t="s">
        <v>191</v>
      </c>
      <c r="E2071" s="247" t="s">
        <v>19</v>
      </c>
      <c r="F2071" s="248" t="s">
        <v>2437</v>
      </c>
      <c r="G2071" s="246"/>
      <c r="H2071" s="247" t="s">
        <v>19</v>
      </c>
      <c r="I2071" s="249"/>
      <c r="J2071" s="246"/>
      <c r="K2071" s="246"/>
      <c r="L2071" s="250"/>
      <c r="M2071" s="251"/>
      <c r="N2071" s="252"/>
      <c r="O2071" s="252"/>
      <c r="P2071" s="252"/>
      <c r="Q2071" s="252"/>
      <c r="R2071" s="252"/>
      <c r="S2071" s="252"/>
      <c r="T2071" s="253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4" t="s">
        <v>191</v>
      </c>
      <c r="AU2071" s="254" t="s">
        <v>82</v>
      </c>
      <c r="AV2071" s="14" t="s">
        <v>80</v>
      </c>
      <c r="AW2071" s="14" t="s">
        <v>33</v>
      </c>
      <c r="AX2071" s="14" t="s">
        <v>72</v>
      </c>
      <c r="AY2071" s="254" t="s">
        <v>180</v>
      </c>
    </row>
    <row r="2072" s="13" customFormat="1">
      <c r="A2072" s="13"/>
      <c r="B2072" s="233"/>
      <c r="C2072" s="234"/>
      <c r="D2072" s="235" t="s">
        <v>191</v>
      </c>
      <c r="E2072" s="236" t="s">
        <v>19</v>
      </c>
      <c r="F2072" s="237" t="s">
        <v>2438</v>
      </c>
      <c r="G2072" s="234"/>
      <c r="H2072" s="238">
        <v>87.840000000000003</v>
      </c>
      <c r="I2072" s="239"/>
      <c r="J2072" s="234"/>
      <c r="K2072" s="234"/>
      <c r="L2072" s="240"/>
      <c r="M2072" s="241"/>
      <c r="N2072" s="242"/>
      <c r="O2072" s="242"/>
      <c r="P2072" s="242"/>
      <c r="Q2072" s="242"/>
      <c r="R2072" s="242"/>
      <c r="S2072" s="242"/>
      <c r="T2072" s="24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4" t="s">
        <v>191</v>
      </c>
      <c r="AU2072" s="244" t="s">
        <v>82</v>
      </c>
      <c r="AV2072" s="13" t="s">
        <v>82</v>
      </c>
      <c r="AW2072" s="13" t="s">
        <v>33</v>
      </c>
      <c r="AX2072" s="13" t="s">
        <v>72</v>
      </c>
      <c r="AY2072" s="244" t="s">
        <v>180</v>
      </c>
    </row>
    <row r="2073" s="14" customFormat="1">
      <c r="A2073" s="14"/>
      <c r="B2073" s="245"/>
      <c r="C2073" s="246"/>
      <c r="D2073" s="235" t="s">
        <v>191</v>
      </c>
      <c r="E2073" s="247" t="s">
        <v>19</v>
      </c>
      <c r="F2073" s="248" t="s">
        <v>2439</v>
      </c>
      <c r="G2073" s="246"/>
      <c r="H2073" s="247" t="s">
        <v>19</v>
      </c>
      <c r="I2073" s="249"/>
      <c r="J2073" s="246"/>
      <c r="K2073" s="246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191</v>
      </c>
      <c r="AU2073" s="254" t="s">
        <v>82</v>
      </c>
      <c r="AV2073" s="14" t="s">
        <v>80</v>
      </c>
      <c r="AW2073" s="14" t="s">
        <v>33</v>
      </c>
      <c r="AX2073" s="14" t="s">
        <v>72</v>
      </c>
      <c r="AY2073" s="254" t="s">
        <v>180</v>
      </c>
    </row>
    <row r="2074" s="13" customFormat="1">
      <c r="A2074" s="13"/>
      <c r="B2074" s="233"/>
      <c r="C2074" s="234"/>
      <c r="D2074" s="235" t="s">
        <v>191</v>
      </c>
      <c r="E2074" s="236" t="s">
        <v>19</v>
      </c>
      <c r="F2074" s="237" t="s">
        <v>2440</v>
      </c>
      <c r="G2074" s="234"/>
      <c r="H2074" s="238">
        <v>41.777999999999999</v>
      </c>
      <c r="I2074" s="239"/>
      <c r="J2074" s="234"/>
      <c r="K2074" s="234"/>
      <c r="L2074" s="240"/>
      <c r="M2074" s="241"/>
      <c r="N2074" s="242"/>
      <c r="O2074" s="242"/>
      <c r="P2074" s="242"/>
      <c r="Q2074" s="242"/>
      <c r="R2074" s="242"/>
      <c r="S2074" s="242"/>
      <c r="T2074" s="24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4" t="s">
        <v>191</v>
      </c>
      <c r="AU2074" s="244" t="s">
        <v>82</v>
      </c>
      <c r="AV2074" s="13" t="s">
        <v>82</v>
      </c>
      <c r="AW2074" s="13" t="s">
        <v>33</v>
      </c>
      <c r="AX2074" s="13" t="s">
        <v>72</v>
      </c>
      <c r="AY2074" s="244" t="s">
        <v>180</v>
      </c>
    </row>
    <row r="2075" s="14" customFormat="1">
      <c r="A2075" s="14"/>
      <c r="B2075" s="245"/>
      <c r="C2075" s="246"/>
      <c r="D2075" s="235" t="s">
        <v>191</v>
      </c>
      <c r="E2075" s="247" t="s">
        <v>19</v>
      </c>
      <c r="F2075" s="248" t="s">
        <v>2441</v>
      </c>
      <c r="G2075" s="246"/>
      <c r="H2075" s="247" t="s">
        <v>19</v>
      </c>
      <c r="I2075" s="249"/>
      <c r="J2075" s="246"/>
      <c r="K2075" s="246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191</v>
      </c>
      <c r="AU2075" s="254" t="s">
        <v>82</v>
      </c>
      <c r="AV2075" s="14" t="s">
        <v>80</v>
      </c>
      <c r="AW2075" s="14" t="s">
        <v>33</v>
      </c>
      <c r="AX2075" s="14" t="s">
        <v>72</v>
      </c>
      <c r="AY2075" s="254" t="s">
        <v>180</v>
      </c>
    </row>
    <row r="2076" s="13" customFormat="1">
      <c r="A2076" s="13"/>
      <c r="B2076" s="233"/>
      <c r="C2076" s="234"/>
      <c r="D2076" s="235" t="s">
        <v>191</v>
      </c>
      <c r="E2076" s="236" t="s">
        <v>19</v>
      </c>
      <c r="F2076" s="237" t="s">
        <v>2442</v>
      </c>
      <c r="G2076" s="234"/>
      <c r="H2076" s="238">
        <v>7.7450000000000001</v>
      </c>
      <c r="I2076" s="239"/>
      <c r="J2076" s="234"/>
      <c r="K2076" s="234"/>
      <c r="L2076" s="240"/>
      <c r="M2076" s="241"/>
      <c r="N2076" s="242"/>
      <c r="O2076" s="242"/>
      <c r="P2076" s="242"/>
      <c r="Q2076" s="242"/>
      <c r="R2076" s="242"/>
      <c r="S2076" s="242"/>
      <c r="T2076" s="24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4" t="s">
        <v>191</v>
      </c>
      <c r="AU2076" s="244" t="s">
        <v>82</v>
      </c>
      <c r="AV2076" s="13" t="s">
        <v>82</v>
      </c>
      <c r="AW2076" s="13" t="s">
        <v>33</v>
      </c>
      <c r="AX2076" s="13" t="s">
        <v>72</v>
      </c>
      <c r="AY2076" s="244" t="s">
        <v>180</v>
      </c>
    </row>
    <row r="2077" s="14" customFormat="1">
      <c r="A2077" s="14"/>
      <c r="B2077" s="245"/>
      <c r="C2077" s="246"/>
      <c r="D2077" s="235" t="s">
        <v>191</v>
      </c>
      <c r="E2077" s="247" t="s">
        <v>19</v>
      </c>
      <c r="F2077" s="248" t="s">
        <v>2443</v>
      </c>
      <c r="G2077" s="246"/>
      <c r="H2077" s="247" t="s">
        <v>19</v>
      </c>
      <c r="I2077" s="249"/>
      <c r="J2077" s="246"/>
      <c r="K2077" s="246"/>
      <c r="L2077" s="250"/>
      <c r="M2077" s="251"/>
      <c r="N2077" s="252"/>
      <c r="O2077" s="252"/>
      <c r="P2077" s="252"/>
      <c r="Q2077" s="252"/>
      <c r="R2077" s="252"/>
      <c r="S2077" s="252"/>
      <c r="T2077" s="253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4" t="s">
        <v>191</v>
      </c>
      <c r="AU2077" s="254" t="s">
        <v>82</v>
      </c>
      <c r="AV2077" s="14" t="s">
        <v>80</v>
      </c>
      <c r="AW2077" s="14" t="s">
        <v>33</v>
      </c>
      <c r="AX2077" s="14" t="s">
        <v>72</v>
      </c>
      <c r="AY2077" s="254" t="s">
        <v>180</v>
      </c>
    </row>
    <row r="2078" s="13" customFormat="1">
      <c r="A2078" s="13"/>
      <c r="B2078" s="233"/>
      <c r="C2078" s="234"/>
      <c r="D2078" s="235" t="s">
        <v>191</v>
      </c>
      <c r="E2078" s="236" t="s">
        <v>19</v>
      </c>
      <c r="F2078" s="237" t="s">
        <v>2444</v>
      </c>
      <c r="G2078" s="234"/>
      <c r="H2078" s="238">
        <v>107.163</v>
      </c>
      <c r="I2078" s="239"/>
      <c r="J2078" s="234"/>
      <c r="K2078" s="234"/>
      <c r="L2078" s="240"/>
      <c r="M2078" s="241"/>
      <c r="N2078" s="242"/>
      <c r="O2078" s="242"/>
      <c r="P2078" s="242"/>
      <c r="Q2078" s="242"/>
      <c r="R2078" s="242"/>
      <c r="S2078" s="242"/>
      <c r="T2078" s="24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4" t="s">
        <v>191</v>
      </c>
      <c r="AU2078" s="244" t="s">
        <v>82</v>
      </c>
      <c r="AV2078" s="13" t="s">
        <v>82</v>
      </c>
      <c r="AW2078" s="13" t="s">
        <v>33</v>
      </c>
      <c r="AX2078" s="13" t="s">
        <v>72</v>
      </c>
      <c r="AY2078" s="244" t="s">
        <v>180</v>
      </c>
    </row>
    <row r="2079" s="14" customFormat="1">
      <c r="A2079" s="14"/>
      <c r="B2079" s="245"/>
      <c r="C2079" s="246"/>
      <c r="D2079" s="235" t="s">
        <v>191</v>
      </c>
      <c r="E2079" s="247" t="s">
        <v>19</v>
      </c>
      <c r="F2079" s="248" t="s">
        <v>2445</v>
      </c>
      <c r="G2079" s="246"/>
      <c r="H2079" s="247" t="s">
        <v>19</v>
      </c>
      <c r="I2079" s="249"/>
      <c r="J2079" s="246"/>
      <c r="K2079" s="246"/>
      <c r="L2079" s="250"/>
      <c r="M2079" s="251"/>
      <c r="N2079" s="252"/>
      <c r="O2079" s="252"/>
      <c r="P2079" s="252"/>
      <c r="Q2079" s="252"/>
      <c r="R2079" s="252"/>
      <c r="S2079" s="252"/>
      <c r="T2079" s="25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4" t="s">
        <v>191</v>
      </c>
      <c r="AU2079" s="254" t="s">
        <v>82</v>
      </c>
      <c r="AV2079" s="14" t="s">
        <v>80</v>
      </c>
      <c r="AW2079" s="14" t="s">
        <v>33</v>
      </c>
      <c r="AX2079" s="14" t="s">
        <v>72</v>
      </c>
      <c r="AY2079" s="254" t="s">
        <v>180</v>
      </c>
    </row>
    <row r="2080" s="13" customFormat="1">
      <c r="A2080" s="13"/>
      <c r="B2080" s="233"/>
      <c r="C2080" s="234"/>
      <c r="D2080" s="235" t="s">
        <v>191</v>
      </c>
      <c r="E2080" s="236" t="s">
        <v>19</v>
      </c>
      <c r="F2080" s="237" t="s">
        <v>2446</v>
      </c>
      <c r="G2080" s="234"/>
      <c r="H2080" s="238">
        <v>-6.5810000000000004</v>
      </c>
      <c r="I2080" s="239"/>
      <c r="J2080" s="234"/>
      <c r="K2080" s="234"/>
      <c r="L2080" s="240"/>
      <c r="M2080" s="241"/>
      <c r="N2080" s="242"/>
      <c r="O2080" s="242"/>
      <c r="P2080" s="242"/>
      <c r="Q2080" s="242"/>
      <c r="R2080" s="242"/>
      <c r="S2080" s="242"/>
      <c r="T2080" s="24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4" t="s">
        <v>191</v>
      </c>
      <c r="AU2080" s="244" t="s">
        <v>82</v>
      </c>
      <c r="AV2080" s="13" t="s">
        <v>82</v>
      </c>
      <c r="AW2080" s="13" t="s">
        <v>33</v>
      </c>
      <c r="AX2080" s="13" t="s">
        <v>72</v>
      </c>
      <c r="AY2080" s="244" t="s">
        <v>180</v>
      </c>
    </row>
    <row r="2081" s="14" customFormat="1">
      <c r="A2081" s="14"/>
      <c r="B2081" s="245"/>
      <c r="C2081" s="246"/>
      <c r="D2081" s="235" t="s">
        <v>191</v>
      </c>
      <c r="E2081" s="247" t="s">
        <v>19</v>
      </c>
      <c r="F2081" s="248" t="s">
        <v>2447</v>
      </c>
      <c r="G2081" s="246"/>
      <c r="H2081" s="247" t="s">
        <v>19</v>
      </c>
      <c r="I2081" s="249"/>
      <c r="J2081" s="246"/>
      <c r="K2081" s="246"/>
      <c r="L2081" s="250"/>
      <c r="M2081" s="251"/>
      <c r="N2081" s="252"/>
      <c r="O2081" s="252"/>
      <c r="P2081" s="252"/>
      <c r="Q2081" s="252"/>
      <c r="R2081" s="252"/>
      <c r="S2081" s="252"/>
      <c r="T2081" s="253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4" t="s">
        <v>191</v>
      </c>
      <c r="AU2081" s="254" t="s">
        <v>82</v>
      </c>
      <c r="AV2081" s="14" t="s">
        <v>80</v>
      </c>
      <c r="AW2081" s="14" t="s">
        <v>33</v>
      </c>
      <c r="AX2081" s="14" t="s">
        <v>72</v>
      </c>
      <c r="AY2081" s="254" t="s">
        <v>180</v>
      </c>
    </row>
    <row r="2082" s="13" customFormat="1">
      <c r="A2082" s="13"/>
      <c r="B2082" s="233"/>
      <c r="C2082" s="234"/>
      <c r="D2082" s="235" t="s">
        <v>191</v>
      </c>
      <c r="E2082" s="236" t="s">
        <v>19</v>
      </c>
      <c r="F2082" s="237" t="s">
        <v>2448</v>
      </c>
      <c r="G2082" s="234"/>
      <c r="H2082" s="238">
        <v>23.628</v>
      </c>
      <c r="I2082" s="239"/>
      <c r="J2082" s="234"/>
      <c r="K2082" s="234"/>
      <c r="L2082" s="240"/>
      <c r="M2082" s="241"/>
      <c r="N2082" s="242"/>
      <c r="O2082" s="242"/>
      <c r="P2082" s="242"/>
      <c r="Q2082" s="242"/>
      <c r="R2082" s="242"/>
      <c r="S2082" s="242"/>
      <c r="T2082" s="24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4" t="s">
        <v>191</v>
      </c>
      <c r="AU2082" s="244" t="s">
        <v>82</v>
      </c>
      <c r="AV2082" s="13" t="s">
        <v>82</v>
      </c>
      <c r="AW2082" s="13" t="s">
        <v>33</v>
      </c>
      <c r="AX2082" s="13" t="s">
        <v>72</v>
      </c>
      <c r="AY2082" s="244" t="s">
        <v>180</v>
      </c>
    </row>
    <row r="2083" s="14" customFormat="1">
      <c r="A2083" s="14"/>
      <c r="B2083" s="245"/>
      <c r="C2083" s="246"/>
      <c r="D2083" s="235" t="s">
        <v>191</v>
      </c>
      <c r="E2083" s="247" t="s">
        <v>19</v>
      </c>
      <c r="F2083" s="248" t="s">
        <v>2449</v>
      </c>
      <c r="G2083" s="246"/>
      <c r="H2083" s="247" t="s">
        <v>19</v>
      </c>
      <c r="I2083" s="249"/>
      <c r="J2083" s="246"/>
      <c r="K2083" s="246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191</v>
      </c>
      <c r="AU2083" s="254" t="s">
        <v>82</v>
      </c>
      <c r="AV2083" s="14" t="s">
        <v>80</v>
      </c>
      <c r="AW2083" s="14" t="s">
        <v>33</v>
      </c>
      <c r="AX2083" s="14" t="s">
        <v>72</v>
      </c>
      <c r="AY2083" s="254" t="s">
        <v>180</v>
      </c>
    </row>
    <row r="2084" s="13" customFormat="1">
      <c r="A2084" s="13"/>
      <c r="B2084" s="233"/>
      <c r="C2084" s="234"/>
      <c r="D2084" s="235" t="s">
        <v>191</v>
      </c>
      <c r="E2084" s="236" t="s">
        <v>19</v>
      </c>
      <c r="F2084" s="237" t="s">
        <v>2450</v>
      </c>
      <c r="G2084" s="234"/>
      <c r="H2084" s="238">
        <v>48.563000000000002</v>
      </c>
      <c r="I2084" s="239"/>
      <c r="J2084" s="234"/>
      <c r="K2084" s="234"/>
      <c r="L2084" s="240"/>
      <c r="M2084" s="241"/>
      <c r="N2084" s="242"/>
      <c r="O2084" s="242"/>
      <c r="P2084" s="242"/>
      <c r="Q2084" s="242"/>
      <c r="R2084" s="242"/>
      <c r="S2084" s="242"/>
      <c r="T2084" s="24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4" t="s">
        <v>191</v>
      </c>
      <c r="AU2084" s="244" t="s">
        <v>82</v>
      </c>
      <c r="AV2084" s="13" t="s">
        <v>82</v>
      </c>
      <c r="AW2084" s="13" t="s">
        <v>33</v>
      </c>
      <c r="AX2084" s="13" t="s">
        <v>72</v>
      </c>
      <c r="AY2084" s="244" t="s">
        <v>180</v>
      </c>
    </row>
    <row r="2085" s="14" customFormat="1">
      <c r="A2085" s="14"/>
      <c r="B2085" s="245"/>
      <c r="C2085" s="246"/>
      <c r="D2085" s="235" t="s">
        <v>191</v>
      </c>
      <c r="E2085" s="247" t="s">
        <v>19</v>
      </c>
      <c r="F2085" s="248" t="s">
        <v>2451</v>
      </c>
      <c r="G2085" s="246"/>
      <c r="H2085" s="247" t="s">
        <v>19</v>
      </c>
      <c r="I2085" s="249"/>
      <c r="J2085" s="246"/>
      <c r="K2085" s="246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191</v>
      </c>
      <c r="AU2085" s="254" t="s">
        <v>82</v>
      </c>
      <c r="AV2085" s="14" t="s">
        <v>80</v>
      </c>
      <c r="AW2085" s="14" t="s">
        <v>33</v>
      </c>
      <c r="AX2085" s="14" t="s">
        <v>72</v>
      </c>
      <c r="AY2085" s="254" t="s">
        <v>180</v>
      </c>
    </row>
    <row r="2086" s="13" customFormat="1">
      <c r="A2086" s="13"/>
      <c r="B2086" s="233"/>
      <c r="C2086" s="234"/>
      <c r="D2086" s="235" t="s">
        <v>191</v>
      </c>
      <c r="E2086" s="236" t="s">
        <v>19</v>
      </c>
      <c r="F2086" s="237" t="s">
        <v>2452</v>
      </c>
      <c r="G2086" s="234"/>
      <c r="H2086" s="238">
        <v>-1.94</v>
      </c>
      <c r="I2086" s="239"/>
      <c r="J2086" s="234"/>
      <c r="K2086" s="234"/>
      <c r="L2086" s="240"/>
      <c r="M2086" s="241"/>
      <c r="N2086" s="242"/>
      <c r="O2086" s="242"/>
      <c r="P2086" s="242"/>
      <c r="Q2086" s="242"/>
      <c r="R2086" s="242"/>
      <c r="S2086" s="242"/>
      <c r="T2086" s="24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4" t="s">
        <v>191</v>
      </c>
      <c r="AU2086" s="244" t="s">
        <v>82</v>
      </c>
      <c r="AV2086" s="13" t="s">
        <v>82</v>
      </c>
      <c r="AW2086" s="13" t="s">
        <v>33</v>
      </c>
      <c r="AX2086" s="13" t="s">
        <v>72</v>
      </c>
      <c r="AY2086" s="244" t="s">
        <v>180</v>
      </c>
    </row>
    <row r="2087" s="13" customFormat="1">
      <c r="A2087" s="13"/>
      <c r="B2087" s="233"/>
      <c r="C2087" s="234"/>
      <c r="D2087" s="235" t="s">
        <v>191</v>
      </c>
      <c r="E2087" s="236" t="s">
        <v>19</v>
      </c>
      <c r="F2087" s="237" t="s">
        <v>1218</v>
      </c>
      <c r="G2087" s="234"/>
      <c r="H2087" s="238">
        <v>-3.5</v>
      </c>
      <c r="I2087" s="239"/>
      <c r="J2087" s="234"/>
      <c r="K2087" s="234"/>
      <c r="L2087" s="240"/>
      <c r="M2087" s="241"/>
      <c r="N2087" s="242"/>
      <c r="O2087" s="242"/>
      <c r="P2087" s="242"/>
      <c r="Q2087" s="242"/>
      <c r="R2087" s="242"/>
      <c r="S2087" s="242"/>
      <c r="T2087" s="24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4" t="s">
        <v>191</v>
      </c>
      <c r="AU2087" s="244" t="s">
        <v>82</v>
      </c>
      <c r="AV2087" s="13" t="s">
        <v>82</v>
      </c>
      <c r="AW2087" s="13" t="s">
        <v>33</v>
      </c>
      <c r="AX2087" s="13" t="s">
        <v>72</v>
      </c>
      <c r="AY2087" s="244" t="s">
        <v>180</v>
      </c>
    </row>
    <row r="2088" s="13" customFormat="1">
      <c r="A2088" s="13"/>
      <c r="B2088" s="233"/>
      <c r="C2088" s="234"/>
      <c r="D2088" s="235" t="s">
        <v>191</v>
      </c>
      <c r="E2088" s="236" t="s">
        <v>19</v>
      </c>
      <c r="F2088" s="237" t="s">
        <v>2453</v>
      </c>
      <c r="G2088" s="234"/>
      <c r="H2088" s="238">
        <v>-1.75</v>
      </c>
      <c r="I2088" s="239"/>
      <c r="J2088" s="234"/>
      <c r="K2088" s="234"/>
      <c r="L2088" s="240"/>
      <c r="M2088" s="241"/>
      <c r="N2088" s="242"/>
      <c r="O2088" s="242"/>
      <c r="P2088" s="242"/>
      <c r="Q2088" s="242"/>
      <c r="R2088" s="242"/>
      <c r="S2088" s="242"/>
      <c r="T2088" s="24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4" t="s">
        <v>191</v>
      </c>
      <c r="AU2088" s="244" t="s">
        <v>82</v>
      </c>
      <c r="AV2088" s="13" t="s">
        <v>82</v>
      </c>
      <c r="AW2088" s="13" t="s">
        <v>33</v>
      </c>
      <c r="AX2088" s="13" t="s">
        <v>72</v>
      </c>
      <c r="AY2088" s="244" t="s">
        <v>180</v>
      </c>
    </row>
    <row r="2089" s="13" customFormat="1">
      <c r="A2089" s="13"/>
      <c r="B2089" s="233"/>
      <c r="C2089" s="234"/>
      <c r="D2089" s="235" t="s">
        <v>191</v>
      </c>
      <c r="E2089" s="236" t="s">
        <v>19</v>
      </c>
      <c r="F2089" s="237" t="s">
        <v>1219</v>
      </c>
      <c r="G2089" s="234"/>
      <c r="H2089" s="238">
        <v>-5.25</v>
      </c>
      <c r="I2089" s="239"/>
      <c r="J2089" s="234"/>
      <c r="K2089" s="234"/>
      <c r="L2089" s="240"/>
      <c r="M2089" s="241"/>
      <c r="N2089" s="242"/>
      <c r="O2089" s="242"/>
      <c r="P2089" s="242"/>
      <c r="Q2089" s="242"/>
      <c r="R2089" s="242"/>
      <c r="S2089" s="242"/>
      <c r="T2089" s="24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4" t="s">
        <v>191</v>
      </c>
      <c r="AU2089" s="244" t="s">
        <v>82</v>
      </c>
      <c r="AV2089" s="13" t="s">
        <v>82</v>
      </c>
      <c r="AW2089" s="13" t="s">
        <v>33</v>
      </c>
      <c r="AX2089" s="13" t="s">
        <v>72</v>
      </c>
      <c r="AY2089" s="244" t="s">
        <v>180</v>
      </c>
    </row>
    <row r="2090" s="13" customFormat="1">
      <c r="A2090" s="13"/>
      <c r="B2090" s="233"/>
      <c r="C2090" s="234"/>
      <c r="D2090" s="235" t="s">
        <v>191</v>
      </c>
      <c r="E2090" s="236" t="s">
        <v>19</v>
      </c>
      <c r="F2090" s="237" t="s">
        <v>2454</v>
      </c>
      <c r="G2090" s="234"/>
      <c r="H2090" s="238">
        <v>-2.8479999999999999</v>
      </c>
      <c r="I2090" s="239"/>
      <c r="J2090" s="234"/>
      <c r="K2090" s="234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191</v>
      </c>
      <c r="AU2090" s="244" t="s">
        <v>82</v>
      </c>
      <c r="AV2090" s="13" t="s">
        <v>82</v>
      </c>
      <c r="AW2090" s="13" t="s">
        <v>33</v>
      </c>
      <c r="AX2090" s="13" t="s">
        <v>72</v>
      </c>
      <c r="AY2090" s="244" t="s">
        <v>180</v>
      </c>
    </row>
    <row r="2091" s="13" customFormat="1">
      <c r="A2091" s="13"/>
      <c r="B2091" s="233"/>
      <c r="C2091" s="234"/>
      <c r="D2091" s="235" t="s">
        <v>191</v>
      </c>
      <c r="E2091" s="236" t="s">
        <v>19</v>
      </c>
      <c r="F2091" s="237" t="s">
        <v>1221</v>
      </c>
      <c r="G2091" s="234"/>
      <c r="H2091" s="238">
        <v>-6.125</v>
      </c>
      <c r="I2091" s="239"/>
      <c r="J2091" s="234"/>
      <c r="K2091" s="234"/>
      <c r="L2091" s="240"/>
      <c r="M2091" s="241"/>
      <c r="N2091" s="242"/>
      <c r="O2091" s="242"/>
      <c r="P2091" s="242"/>
      <c r="Q2091" s="242"/>
      <c r="R2091" s="242"/>
      <c r="S2091" s="242"/>
      <c r="T2091" s="24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4" t="s">
        <v>191</v>
      </c>
      <c r="AU2091" s="244" t="s">
        <v>82</v>
      </c>
      <c r="AV2091" s="13" t="s">
        <v>82</v>
      </c>
      <c r="AW2091" s="13" t="s">
        <v>33</v>
      </c>
      <c r="AX2091" s="13" t="s">
        <v>72</v>
      </c>
      <c r="AY2091" s="244" t="s">
        <v>180</v>
      </c>
    </row>
    <row r="2092" s="13" customFormat="1">
      <c r="A2092" s="13"/>
      <c r="B2092" s="233"/>
      <c r="C2092" s="234"/>
      <c r="D2092" s="235" t="s">
        <v>191</v>
      </c>
      <c r="E2092" s="236" t="s">
        <v>19</v>
      </c>
      <c r="F2092" s="237" t="s">
        <v>2455</v>
      </c>
      <c r="G2092" s="234"/>
      <c r="H2092" s="238">
        <v>-5.2800000000000002</v>
      </c>
      <c r="I2092" s="239"/>
      <c r="J2092" s="234"/>
      <c r="K2092" s="234"/>
      <c r="L2092" s="240"/>
      <c r="M2092" s="241"/>
      <c r="N2092" s="242"/>
      <c r="O2092" s="242"/>
      <c r="P2092" s="242"/>
      <c r="Q2092" s="242"/>
      <c r="R2092" s="242"/>
      <c r="S2092" s="242"/>
      <c r="T2092" s="24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4" t="s">
        <v>191</v>
      </c>
      <c r="AU2092" s="244" t="s">
        <v>82</v>
      </c>
      <c r="AV2092" s="13" t="s">
        <v>82</v>
      </c>
      <c r="AW2092" s="13" t="s">
        <v>33</v>
      </c>
      <c r="AX2092" s="13" t="s">
        <v>72</v>
      </c>
      <c r="AY2092" s="244" t="s">
        <v>180</v>
      </c>
    </row>
    <row r="2093" s="13" customFormat="1">
      <c r="A2093" s="13"/>
      <c r="B2093" s="233"/>
      <c r="C2093" s="234"/>
      <c r="D2093" s="235" t="s">
        <v>191</v>
      </c>
      <c r="E2093" s="236" t="s">
        <v>19</v>
      </c>
      <c r="F2093" s="237" t="s">
        <v>2456</v>
      </c>
      <c r="G2093" s="234"/>
      <c r="H2093" s="238">
        <v>-3.2200000000000002</v>
      </c>
      <c r="I2093" s="239"/>
      <c r="J2093" s="234"/>
      <c r="K2093" s="234"/>
      <c r="L2093" s="240"/>
      <c r="M2093" s="241"/>
      <c r="N2093" s="242"/>
      <c r="O2093" s="242"/>
      <c r="P2093" s="242"/>
      <c r="Q2093" s="242"/>
      <c r="R2093" s="242"/>
      <c r="S2093" s="242"/>
      <c r="T2093" s="24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4" t="s">
        <v>191</v>
      </c>
      <c r="AU2093" s="244" t="s">
        <v>82</v>
      </c>
      <c r="AV2093" s="13" t="s">
        <v>82</v>
      </c>
      <c r="AW2093" s="13" t="s">
        <v>33</v>
      </c>
      <c r="AX2093" s="13" t="s">
        <v>72</v>
      </c>
      <c r="AY2093" s="244" t="s">
        <v>180</v>
      </c>
    </row>
    <row r="2094" s="14" customFormat="1">
      <c r="A2094" s="14"/>
      <c r="B2094" s="245"/>
      <c r="C2094" s="246"/>
      <c r="D2094" s="235" t="s">
        <v>191</v>
      </c>
      <c r="E2094" s="247" t="s">
        <v>19</v>
      </c>
      <c r="F2094" s="248" t="s">
        <v>2457</v>
      </c>
      <c r="G2094" s="246"/>
      <c r="H2094" s="247" t="s">
        <v>19</v>
      </c>
      <c r="I2094" s="249"/>
      <c r="J2094" s="246"/>
      <c r="K2094" s="246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191</v>
      </c>
      <c r="AU2094" s="254" t="s">
        <v>82</v>
      </c>
      <c r="AV2094" s="14" t="s">
        <v>80</v>
      </c>
      <c r="AW2094" s="14" t="s">
        <v>33</v>
      </c>
      <c r="AX2094" s="14" t="s">
        <v>72</v>
      </c>
      <c r="AY2094" s="254" t="s">
        <v>180</v>
      </c>
    </row>
    <row r="2095" s="13" customFormat="1">
      <c r="A2095" s="13"/>
      <c r="B2095" s="233"/>
      <c r="C2095" s="234"/>
      <c r="D2095" s="235" t="s">
        <v>191</v>
      </c>
      <c r="E2095" s="236" t="s">
        <v>19</v>
      </c>
      <c r="F2095" s="237" t="s">
        <v>1227</v>
      </c>
      <c r="G2095" s="234"/>
      <c r="H2095" s="238">
        <v>-7.5</v>
      </c>
      <c r="I2095" s="239"/>
      <c r="J2095" s="234"/>
      <c r="K2095" s="234"/>
      <c r="L2095" s="240"/>
      <c r="M2095" s="241"/>
      <c r="N2095" s="242"/>
      <c r="O2095" s="242"/>
      <c r="P2095" s="242"/>
      <c r="Q2095" s="242"/>
      <c r="R2095" s="242"/>
      <c r="S2095" s="242"/>
      <c r="T2095" s="24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4" t="s">
        <v>191</v>
      </c>
      <c r="AU2095" s="244" t="s">
        <v>82</v>
      </c>
      <c r="AV2095" s="13" t="s">
        <v>82</v>
      </c>
      <c r="AW2095" s="13" t="s">
        <v>33</v>
      </c>
      <c r="AX2095" s="13" t="s">
        <v>72</v>
      </c>
      <c r="AY2095" s="244" t="s">
        <v>180</v>
      </c>
    </row>
    <row r="2096" s="13" customFormat="1">
      <c r="A2096" s="13"/>
      <c r="B2096" s="233"/>
      <c r="C2096" s="234"/>
      <c r="D2096" s="235" t="s">
        <v>191</v>
      </c>
      <c r="E2096" s="236" t="s">
        <v>19</v>
      </c>
      <c r="F2096" s="237" t="s">
        <v>2458</v>
      </c>
      <c r="G2096" s="234"/>
      <c r="H2096" s="238">
        <v>-5.625</v>
      </c>
      <c r="I2096" s="239"/>
      <c r="J2096" s="234"/>
      <c r="K2096" s="234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191</v>
      </c>
      <c r="AU2096" s="244" t="s">
        <v>82</v>
      </c>
      <c r="AV2096" s="13" t="s">
        <v>82</v>
      </c>
      <c r="AW2096" s="13" t="s">
        <v>33</v>
      </c>
      <c r="AX2096" s="13" t="s">
        <v>72</v>
      </c>
      <c r="AY2096" s="244" t="s">
        <v>180</v>
      </c>
    </row>
    <row r="2097" s="13" customFormat="1">
      <c r="A2097" s="13"/>
      <c r="B2097" s="233"/>
      <c r="C2097" s="234"/>
      <c r="D2097" s="235" t="s">
        <v>191</v>
      </c>
      <c r="E2097" s="236" t="s">
        <v>19</v>
      </c>
      <c r="F2097" s="237" t="s">
        <v>1229</v>
      </c>
      <c r="G2097" s="234"/>
      <c r="H2097" s="238">
        <v>-6.5629999999999997</v>
      </c>
      <c r="I2097" s="239"/>
      <c r="J2097" s="234"/>
      <c r="K2097" s="234"/>
      <c r="L2097" s="240"/>
      <c r="M2097" s="241"/>
      <c r="N2097" s="242"/>
      <c r="O2097" s="242"/>
      <c r="P2097" s="242"/>
      <c r="Q2097" s="242"/>
      <c r="R2097" s="242"/>
      <c r="S2097" s="242"/>
      <c r="T2097" s="24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4" t="s">
        <v>191</v>
      </c>
      <c r="AU2097" s="244" t="s">
        <v>82</v>
      </c>
      <c r="AV2097" s="13" t="s">
        <v>82</v>
      </c>
      <c r="AW2097" s="13" t="s">
        <v>33</v>
      </c>
      <c r="AX2097" s="13" t="s">
        <v>72</v>
      </c>
      <c r="AY2097" s="244" t="s">
        <v>180</v>
      </c>
    </row>
    <row r="2098" s="13" customFormat="1">
      <c r="A2098" s="13"/>
      <c r="B2098" s="233"/>
      <c r="C2098" s="234"/>
      <c r="D2098" s="235" t="s">
        <v>191</v>
      </c>
      <c r="E2098" s="236" t="s">
        <v>19</v>
      </c>
      <c r="F2098" s="237" t="s">
        <v>2459</v>
      </c>
      <c r="G2098" s="234"/>
      <c r="H2098" s="238">
        <v>-2.306</v>
      </c>
      <c r="I2098" s="239"/>
      <c r="J2098" s="234"/>
      <c r="K2098" s="234"/>
      <c r="L2098" s="240"/>
      <c r="M2098" s="241"/>
      <c r="N2098" s="242"/>
      <c r="O2098" s="242"/>
      <c r="P2098" s="242"/>
      <c r="Q2098" s="242"/>
      <c r="R2098" s="242"/>
      <c r="S2098" s="242"/>
      <c r="T2098" s="24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4" t="s">
        <v>191</v>
      </c>
      <c r="AU2098" s="244" t="s">
        <v>82</v>
      </c>
      <c r="AV2098" s="13" t="s">
        <v>82</v>
      </c>
      <c r="AW2098" s="13" t="s">
        <v>33</v>
      </c>
      <c r="AX2098" s="13" t="s">
        <v>72</v>
      </c>
      <c r="AY2098" s="244" t="s">
        <v>180</v>
      </c>
    </row>
    <row r="2099" s="16" customFormat="1">
      <c r="A2099" s="16"/>
      <c r="B2099" s="266"/>
      <c r="C2099" s="267"/>
      <c r="D2099" s="235" t="s">
        <v>191</v>
      </c>
      <c r="E2099" s="268" t="s">
        <v>19</v>
      </c>
      <c r="F2099" s="269" t="s">
        <v>436</v>
      </c>
      <c r="G2099" s="267"/>
      <c r="H2099" s="270">
        <v>328.72899999999998</v>
      </c>
      <c r="I2099" s="271"/>
      <c r="J2099" s="267"/>
      <c r="K2099" s="267"/>
      <c r="L2099" s="272"/>
      <c r="M2099" s="273"/>
      <c r="N2099" s="274"/>
      <c r="O2099" s="274"/>
      <c r="P2099" s="274"/>
      <c r="Q2099" s="274"/>
      <c r="R2099" s="274"/>
      <c r="S2099" s="274"/>
      <c r="T2099" s="275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T2099" s="276" t="s">
        <v>191</v>
      </c>
      <c r="AU2099" s="276" t="s">
        <v>82</v>
      </c>
      <c r="AV2099" s="16" t="s">
        <v>100</v>
      </c>
      <c r="AW2099" s="16" t="s">
        <v>33</v>
      </c>
      <c r="AX2099" s="16" t="s">
        <v>72</v>
      </c>
      <c r="AY2099" s="276" t="s">
        <v>180</v>
      </c>
    </row>
    <row r="2100" s="14" customFormat="1">
      <c r="A2100" s="14"/>
      <c r="B2100" s="245"/>
      <c r="C2100" s="246"/>
      <c r="D2100" s="235" t="s">
        <v>191</v>
      </c>
      <c r="E2100" s="247" t="s">
        <v>19</v>
      </c>
      <c r="F2100" s="248" t="s">
        <v>2430</v>
      </c>
      <c r="G2100" s="246"/>
      <c r="H2100" s="247" t="s">
        <v>19</v>
      </c>
      <c r="I2100" s="249"/>
      <c r="J2100" s="246"/>
      <c r="K2100" s="246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191</v>
      </c>
      <c r="AU2100" s="254" t="s">
        <v>82</v>
      </c>
      <c r="AV2100" s="14" t="s">
        <v>80</v>
      </c>
      <c r="AW2100" s="14" t="s">
        <v>33</v>
      </c>
      <c r="AX2100" s="14" t="s">
        <v>72</v>
      </c>
      <c r="AY2100" s="254" t="s">
        <v>180</v>
      </c>
    </row>
    <row r="2101" s="14" customFormat="1">
      <c r="A2101" s="14"/>
      <c r="B2101" s="245"/>
      <c r="C2101" s="246"/>
      <c r="D2101" s="235" t="s">
        <v>191</v>
      </c>
      <c r="E2101" s="247" t="s">
        <v>19</v>
      </c>
      <c r="F2101" s="248" t="s">
        <v>2460</v>
      </c>
      <c r="G2101" s="246"/>
      <c r="H2101" s="247" t="s">
        <v>19</v>
      </c>
      <c r="I2101" s="249"/>
      <c r="J2101" s="246"/>
      <c r="K2101" s="246"/>
      <c r="L2101" s="250"/>
      <c r="M2101" s="251"/>
      <c r="N2101" s="252"/>
      <c r="O2101" s="252"/>
      <c r="P2101" s="252"/>
      <c r="Q2101" s="252"/>
      <c r="R2101" s="252"/>
      <c r="S2101" s="252"/>
      <c r="T2101" s="253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4" t="s">
        <v>191</v>
      </c>
      <c r="AU2101" s="254" t="s">
        <v>82</v>
      </c>
      <c r="AV2101" s="14" t="s">
        <v>80</v>
      </c>
      <c r="AW2101" s="14" t="s">
        <v>33</v>
      </c>
      <c r="AX2101" s="14" t="s">
        <v>72</v>
      </c>
      <c r="AY2101" s="254" t="s">
        <v>180</v>
      </c>
    </row>
    <row r="2102" s="13" customFormat="1">
      <c r="A2102" s="13"/>
      <c r="B2102" s="233"/>
      <c r="C2102" s="234"/>
      <c r="D2102" s="235" t="s">
        <v>191</v>
      </c>
      <c r="E2102" s="236" t="s">
        <v>19</v>
      </c>
      <c r="F2102" s="237" t="s">
        <v>2461</v>
      </c>
      <c r="G2102" s="234"/>
      <c r="H2102" s="238">
        <v>166.65000000000001</v>
      </c>
      <c r="I2102" s="239"/>
      <c r="J2102" s="234"/>
      <c r="K2102" s="234"/>
      <c r="L2102" s="240"/>
      <c r="M2102" s="241"/>
      <c r="N2102" s="242"/>
      <c r="O2102" s="242"/>
      <c r="P2102" s="242"/>
      <c r="Q2102" s="242"/>
      <c r="R2102" s="242"/>
      <c r="S2102" s="242"/>
      <c r="T2102" s="24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4" t="s">
        <v>191</v>
      </c>
      <c r="AU2102" s="244" t="s">
        <v>82</v>
      </c>
      <c r="AV2102" s="13" t="s">
        <v>82</v>
      </c>
      <c r="AW2102" s="13" t="s">
        <v>33</v>
      </c>
      <c r="AX2102" s="13" t="s">
        <v>72</v>
      </c>
      <c r="AY2102" s="244" t="s">
        <v>180</v>
      </c>
    </row>
    <row r="2103" s="14" customFormat="1">
      <c r="A2103" s="14"/>
      <c r="B2103" s="245"/>
      <c r="C2103" s="246"/>
      <c r="D2103" s="235" t="s">
        <v>191</v>
      </c>
      <c r="E2103" s="247" t="s">
        <v>19</v>
      </c>
      <c r="F2103" s="248" t="s">
        <v>2462</v>
      </c>
      <c r="G2103" s="246"/>
      <c r="H2103" s="247" t="s">
        <v>19</v>
      </c>
      <c r="I2103" s="249"/>
      <c r="J2103" s="246"/>
      <c r="K2103" s="246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191</v>
      </c>
      <c r="AU2103" s="254" t="s">
        <v>82</v>
      </c>
      <c r="AV2103" s="14" t="s">
        <v>80</v>
      </c>
      <c r="AW2103" s="14" t="s">
        <v>33</v>
      </c>
      <c r="AX2103" s="14" t="s">
        <v>72</v>
      </c>
      <c r="AY2103" s="254" t="s">
        <v>180</v>
      </c>
    </row>
    <row r="2104" s="13" customFormat="1">
      <c r="A2104" s="13"/>
      <c r="B2104" s="233"/>
      <c r="C2104" s="234"/>
      <c r="D2104" s="235" t="s">
        <v>191</v>
      </c>
      <c r="E2104" s="236" t="s">
        <v>19</v>
      </c>
      <c r="F2104" s="237" t="s">
        <v>2463</v>
      </c>
      <c r="G2104" s="234"/>
      <c r="H2104" s="238">
        <v>33.408000000000001</v>
      </c>
      <c r="I2104" s="239"/>
      <c r="J2104" s="234"/>
      <c r="K2104" s="234"/>
      <c r="L2104" s="240"/>
      <c r="M2104" s="241"/>
      <c r="N2104" s="242"/>
      <c r="O2104" s="242"/>
      <c r="P2104" s="242"/>
      <c r="Q2104" s="242"/>
      <c r="R2104" s="242"/>
      <c r="S2104" s="242"/>
      <c r="T2104" s="24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4" t="s">
        <v>191</v>
      </c>
      <c r="AU2104" s="244" t="s">
        <v>82</v>
      </c>
      <c r="AV2104" s="13" t="s">
        <v>82</v>
      </c>
      <c r="AW2104" s="13" t="s">
        <v>33</v>
      </c>
      <c r="AX2104" s="13" t="s">
        <v>72</v>
      </c>
      <c r="AY2104" s="244" t="s">
        <v>180</v>
      </c>
    </row>
    <row r="2105" s="14" customFormat="1">
      <c r="A2105" s="14"/>
      <c r="B2105" s="245"/>
      <c r="C2105" s="246"/>
      <c r="D2105" s="235" t="s">
        <v>191</v>
      </c>
      <c r="E2105" s="247" t="s">
        <v>19</v>
      </c>
      <c r="F2105" s="248" t="s">
        <v>2464</v>
      </c>
      <c r="G2105" s="246"/>
      <c r="H2105" s="247" t="s">
        <v>19</v>
      </c>
      <c r="I2105" s="249"/>
      <c r="J2105" s="246"/>
      <c r="K2105" s="246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191</v>
      </c>
      <c r="AU2105" s="254" t="s">
        <v>82</v>
      </c>
      <c r="AV2105" s="14" t="s">
        <v>80</v>
      </c>
      <c r="AW2105" s="14" t="s">
        <v>33</v>
      </c>
      <c r="AX2105" s="14" t="s">
        <v>72</v>
      </c>
      <c r="AY2105" s="254" t="s">
        <v>180</v>
      </c>
    </row>
    <row r="2106" s="13" customFormat="1">
      <c r="A2106" s="13"/>
      <c r="B2106" s="233"/>
      <c r="C2106" s="234"/>
      <c r="D2106" s="235" t="s">
        <v>191</v>
      </c>
      <c r="E2106" s="236" t="s">
        <v>19</v>
      </c>
      <c r="F2106" s="237" t="s">
        <v>2465</v>
      </c>
      <c r="G2106" s="234"/>
      <c r="H2106" s="238">
        <v>49.968000000000004</v>
      </c>
      <c r="I2106" s="239"/>
      <c r="J2106" s="234"/>
      <c r="K2106" s="234"/>
      <c r="L2106" s="240"/>
      <c r="M2106" s="241"/>
      <c r="N2106" s="242"/>
      <c r="O2106" s="242"/>
      <c r="P2106" s="242"/>
      <c r="Q2106" s="242"/>
      <c r="R2106" s="242"/>
      <c r="S2106" s="242"/>
      <c r="T2106" s="24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4" t="s">
        <v>191</v>
      </c>
      <c r="AU2106" s="244" t="s">
        <v>82</v>
      </c>
      <c r="AV2106" s="13" t="s">
        <v>82</v>
      </c>
      <c r="AW2106" s="13" t="s">
        <v>33</v>
      </c>
      <c r="AX2106" s="13" t="s">
        <v>72</v>
      </c>
      <c r="AY2106" s="244" t="s">
        <v>180</v>
      </c>
    </row>
    <row r="2107" s="14" customFormat="1">
      <c r="A2107" s="14"/>
      <c r="B2107" s="245"/>
      <c r="C2107" s="246"/>
      <c r="D2107" s="235" t="s">
        <v>191</v>
      </c>
      <c r="E2107" s="247" t="s">
        <v>19</v>
      </c>
      <c r="F2107" s="248" t="s">
        <v>2447</v>
      </c>
      <c r="G2107" s="246"/>
      <c r="H2107" s="247" t="s">
        <v>19</v>
      </c>
      <c r="I2107" s="249"/>
      <c r="J2107" s="246"/>
      <c r="K2107" s="246"/>
      <c r="L2107" s="250"/>
      <c r="M2107" s="251"/>
      <c r="N2107" s="252"/>
      <c r="O2107" s="252"/>
      <c r="P2107" s="252"/>
      <c r="Q2107" s="252"/>
      <c r="R2107" s="252"/>
      <c r="S2107" s="252"/>
      <c r="T2107" s="253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4" t="s">
        <v>191</v>
      </c>
      <c r="AU2107" s="254" t="s">
        <v>82</v>
      </c>
      <c r="AV2107" s="14" t="s">
        <v>80</v>
      </c>
      <c r="AW2107" s="14" t="s">
        <v>33</v>
      </c>
      <c r="AX2107" s="14" t="s">
        <v>72</v>
      </c>
      <c r="AY2107" s="254" t="s">
        <v>180</v>
      </c>
    </row>
    <row r="2108" s="13" customFormat="1">
      <c r="A2108" s="13"/>
      <c r="B2108" s="233"/>
      <c r="C2108" s="234"/>
      <c r="D2108" s="235" t="s">
        <v>191</v>
      </c>
      <c r="E2108" s="236" t="s">
        <v>19</v>
      </c>
      <c r="F2108" s="237" t="s">
        <v>2466</v>
      </c>
      <c r="G2108" s="234"/>
      <c r="H2108" s="238">
        <v>26.041</v>
      </c>
      <c r="I2108" s="239"/>
      <c r="J2108" s="234"/>
      <c r="K2108" s="234"/>
      <c r="L2108" s="240"/>
      <c r="M2108" s="241"/>
      <c r="N2108" s="242"/>
      <c r="O2108" s="242"/>
      <c r="P2108" s="242"/>
      <c r="Q2108" s="242"/>
      <c r="R2108" s="242"/>
      <c r="S2108" s="242"/>
      <c r="T2108" s="24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4" t="s">
        <v>191</v>
      </c>
      <c r="AU2108" s="244" t="s">
        <v>82</v>
      </c>
      <c r="AV2108" s="13" t="s">
        <v>82</v>
      </c>
      <c r="AW2108" s="13" t="s">
        <v>33</v>
      </c>
      <c r="AX2108" s="13" t="s">
        <v>72</v>
      </c>
      <c r="AY2108" s="244" t="s">
        <v>180</v>
      </c>
    </row>
    <row r="2109" s="14" customFormat="1">
      <c r="A2109" s="14"/>
      <c r="B2109" s="245"/>
      <c r="C2109" s="246"/>
      <c r="D2109" s="235" t="s">
        <v>191</v>
      </c>
      <c r="E2109" s="247" t="s">
        <v>19</v>
      </c>
      <c r="F2109" s="248" t="s">
        <v>2467</v>
      </c>
      <c r="G2109" s="246"/>
      <c r="H2109" s="247" t="s">
        <v>19</v>
      </c>
      <c r="I2109" s="249"/>
      <c r="J2109" s="246"/>
      <c r="K2109" s="246"/>
      <c r="L2109" s="250"/>
      <c r="M2109" s="251"/>
      <c r="N2109" s="252"/>
      <c r="O2109" s="252"/>
      <c r="P2109" s="252"/>
      <c r="Q2109" s="252"/>
      <c r="R2109" s="252"/>
      <c r="S2109" s="252"/>
      <c r="T2109" s="253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4" t="s">
        <v>191</v>
      </c>
      <c r="AU2109" s="254" t="s">
        <v>82</v>
      </c>
      <c r="AV2109" s="14" t="s">
        <v>80</v>
      </c>
      <c r="AW2109" s="14" t="s">
        <v>33</v>
      </c>
      <c r="AX2109" s="14" t="s">
        <v>72</v>
      </c>
      <c r="AY2109" s="254" t="s">
        <v>180</v>
      </c>
    </row>
    <row r="2110" s="13" customFormat="1">
      <c r="A2110" s="13"/>
      <c r="B2110" s="233"/>
      <c r="C2110" s="234"/>
      <c r="D2110" s="235" t="s">
        <v>191</v>
      </c>
      <c r="E2110" s="236" t="s">
        <v>19</v>
      </c>
      <c r="F2110" s="237" t="s">
        <v>2468</v>
      </c>
      <c r="G2110" s="234"/>
      <c r="H2110" s="238">
        <v>16.879999999999999</v>
      </c>
      <c r="I2110" s="239"/>
      <c r="J2110" s="234"/>
      <c r="K2110" s="234"/>
      <c r="L2110" s="240"/>
      <c r="M2110" s="241"/>
      <c r="N2110" s="242"/>
      <c r="O2110" s="242"/>
      <c r="P2110" s="242"/>
      <c r="Q2110" s="242"/>
      <c r="R2110" s="242"/>
      <c r="S2110" s="242"/>
      <c r="T2110" s="24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4" t="s">
        <v>191</v>
      </c>
      <c r="AU2110" s="244" t="s">
        <v>82</v>
      </c>
      <c r="AV2110" s="13" t="s">
        <v>82</v>
      </c>
      <c r="AW2110" s="13" t="s">
        <v>33</v>
      </c>
      <c r="AX2110" s="13" t="s">
        <v>72</v>
      </c>
      <c r="AY2110" s="244" t="s">
        <v>180</v>
      </c>
    </row>
    <row r="2111" s="13" customFormat="1">
      <c r="A2111" s="13"/>
      <c r="B2111" s="233"/>
      <c r="C2111" s="234"/>
      <c r="D2111" s="235" t="s">
        <v>191</v>
      </c>
      <c r="E2111" s="236" t="s">
        <v>19</v>
      </c>
      <c r="F2111" s="237" t="s">
        <v>2469</v>
      </c>
      <c r="G2111" s="234"/>
      <c r="H2111" s="238">
        <v>4.0129999999999999</v>
      </c>
      <c r="I2111" s="239"/>
      <c r="J2111" s="234"/>
      <c r="K2111" s="234"/>
      <c r="L2111" s="240"/>
      <c r="M2111" s="241"/>
      <c r="N2111" s="242"/>
      <c r="O2111" s="242"/>
      <c r="P2111" s="242"/>
      <c r="Q2111" s="242"/>
      <c r="R2111" s="242"/>
      <c r="S2111" s="242"/>
      <c r="T2111" s="24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4" t="s">
        <v>191</v>
      </c>
      <c r="AU2111" s="244" t="s">
        <v>82</v>
      </c>
      <c r="AV2111" s="13" t="s">
        <v>82</v>
      </c>
      <c r="AW2111" s="13" t="s">
        <v>33</v>
      </c>
      <c r="AX2111" s="13" t="s">
        <v>72</v>
      </c>
      <c r="AY2111" s="244" t="s">
        <v>180</v>
      </c>
    </row>
    <row r="2112" s="13" customFormat="1">
      <c r="A2112" s="13"/>
      <c r="B2112" s="233"/>
      <c r="C2112" s="234"/>
      <c r="D2112" s="235" t="s">
        <v>191</v>
      </c>
      <c r="E2112" s="236" t="s">
        <v>19</v>
      </c>
      <c r="F2112" s="237" t="s">
        <v>2470</v>
      </c>
      <c r="G2112" s="234"/>
      <c r="H2112" s="238">
        <v>93.245000000000005</v>
      </c>
      <c r="I2112" s="239"/>
      <c r="J2112" s="234"/>
      <c r="K2112" s="234"/>
      <c r="L2112" s="240"/>
      <c r="M2112" s="241"/>
      <c r="N2112" s="242"/>
      <c r="O2112" s="242"/>
      <c r="P2112" s="242"/>
      <c r="Q2112" s="242"/>
      <c r="R2112" s="242"/>
      <c r="S2112" s="242"/>
      <c r="T2112" s="24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4" t="s">
        <v>191</v>
      </c>
      <c r="AU2112" s="244" t="s">
        <v>82</v>
      </c>
      <c r="AV2112" s="13" t="s">
        <v>82</v>
      </c>
      <c r="AW2112" s="13" t="s">
        <v>33</v>
      </c>
      <c r="AX2112" s="13" t="s">
        <v>72</v>
      </c>
      <c r="AY2112" s="244" t="s">
        <v>180</v>
      </c>
    </row>
    <row r="2113" s="14" customFormat="1">
      <c r="A2113" s="14"/>
      <c r="B2113" s="245"/>
      <c r="C2113" s="246"/>
      <c r="D2113" s="235" t="s">
        <v>191</v>
      </c>
      <c r="E2113" s="247" t="s">
        <v>19</v>
      </c>
      <c r="F2113" s="248" t="s">
        <v>2471</v>
      </c>
      <c r="G2113" s="246"/>
      <c r="H2113" s="247" t="s">
        <v>19</v>
      </c>
      <c r="I2113" s="249"/>
      <c r="J2113" s="246"/>
      <c r="K2113" s="246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191</v>
      </c>
      <c r="AU2113" s="254" t="s">
        <v>82</v>
      </c>
      <c r="AV2113" s="14" t="s">
        <v>80</v>
      </c>
      <c r="AW2113" s="14" t="s">
        <v>33</v>
      </c>
      <c r="AX2113" s="14" t="s">
        <v>72</v>
      </c>
      <c r="AY2113" s="254" t="s">
        <v>180</v>
      </c>
    </row>
    <row r="2114" s="13" customFormat="1">
      <c r="A2114" s="13"/>
      <c r="B2114" s="233"/>
      <c r="C2114" s="234"/>
      <c r="D2114" s="235" t="s">
        <v>191</v>
      </c>
      <c r="E2114" s="236" t="s">
        <v>19</v>
      </c>
      <c r="F2114" s="237" t="s">
        <v>2472</v>
      </c>
      <c r="G2114" s="234"/>
      <c r="H2114" s="238">
        <v>46.060000000000002</v>
      </c>
      <c r="I2114" s="239"/>
      <c r="J2114" s="234"/>
      <c r="K2114" s="234"/>
      <c r="L2114" s="240"/>
      <c r="M2114" s="241"/>
      <c r="N2114" s="242"/>
      <c r="O2114" s="242"/>
      <c r="P2114" s="242"/>
      <c r="Q2114" s="242"/>
      <c r="R2114" s="242"/>
      <c r="S2114" s="242"/>
      <c r="T2114" s="24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4" t="s">
        <v>191</v>
      </c>
      <c r="AU2114" s="244" t="s">
        <v>82</v>
      </c>
      <c r="AV2114" s="13" t="s">
        <v>82</v>
      </c>
      <c r="AW2114" s="13" t="s">
        <v>33</v>
      </c>
      <c r="AX2114" s="13" t="s">
        <v>72</v>
      </c>
      <c r="AY2114" s="244" t="s">
        <v>180</v>
      </c>
    </row>
    <row r="2115" s="14" customFormat="1">
      <c r="A2115" s="14"/>
      <c r="B2115" s="245"/>
      <c r="C2115" s="246"/>
      <c r="D2115" s="235" t="s">
        <v>191</v>
      </c>
      <c r="E2115" s="247" t="s">
        <v>19</v>
      </c>
      <c r="F2115" s="248" t="s">
        <v>2439</v>
      </c>
      <c r="G2115" s="246"/>
      <c r="H2115" s="247" t="s">
        <v>19</v>
      </c>
      <c r="I2115" s="249"/>
      <c r="J2115" s="246"/>
      <c r="K2115" s="246"/>
      <c r="L2115" s="250"/>
      <c r="M2115" s="251"/>
      <c r="N2115" s="252"/>
      <c r="O2115" s="252"/>
      <c r="P2115" s="252"/>
      <c r="Q2115" s="252"/>
      <c r="R2115" s="252"/>
      <c r="S2115" s="252"/>
      <c r="T2115" s="253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4" t="s">
        <v>191</v>
      </c>
      <c r="AU2115" s="254" t="s">
        <v>82</v>
      </c>
      <c r="AV2115" s="14" t="s">
        <v>80</v>
      </c>
      <c r="AW2115" s="14" t="s">
        <v>33</v>
      </c>
      <c r="AX2115" s="14" t="s">
        <v>72</v>
      </c>
      <c r="AY2115" s="254" t="s">
        <v>180</v>
      </c>
    </row>
    <row r="2116" s="13" customFormat="1">
      <c r="A2116" s="13"/>
      <c r="B2116" s="233"/>
      <c r="C2116" s="234"/>
      <c r="D2116" s="235" t="s">
        <v>191</v>
      </c>
      <c r="E2116" s="236" t="s">
        <v>19</v>
      </c>
      <c r="F2116" s="237" t="s">
        <v>2473</v>
      </c>
      <c r="G2116" s="234"/>
      <c r="H2116" s="238">
        <v>137.89699999999999</v>
      </c>
      <c r="I2116" s="239"/>
      <c r="J2116" s="234"/>
      <c r="K2116" s="234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191</v>
      </c>
      <c r="AU2116" s="244" t="s">
        <v>82</v>
      </c>
      <c r="AV2116" s="13" t="s">
        <v>82</v>
      </c>
      <c r="AW2116" s="13" t="s">
        <v>33</v>
      </c>
      <c r="AX2116" s="13" t="s">
        <v>72</v>
      </c>
      <c r="AY2116" s="244" t="s">
        <v>180</v>
      </c>
    </row>
    <row r="2117" s="14" customFormat="1">
      <c r="A2117" s="14"/>
      <c r="B2117" s="245"/>
      <c r="C2117" s="246"/>
      <c r="D2117" s="235" t="s">
        <v>191</v>
      </c>
      <c r="E2117" s="247" t="s">
        <v>19</v>
      </c>
      <c r="F2117" s="248" t="s">
        <v>2474</v>
      </c>
      <c r="G2117" s="246"/>
      <c r="H2117" s="247" t="s">
        <v>19</v>
      </c>
      <c r="I2117" s="249"/>
      <c r="J2117" s="246"/>
      <c r="K2117" s="246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191</v>
      </c>
      <c r="AU2117" s="254" t="s">
        <v>82</v>
      </c>
      <c r="AV2117" s="14" t="s">
        <v>80</v>
      </c>
      <c r="AW2117" s="14" t="s">
        <v>33</v>
      </c>
      <c r="AX2117" s="14" t="s">
        <v>72</v>
      </c>
      <c r="AY2117" s="254" t="s">
        <v>180</v>
      </c>
    </row>
    <row r="2118" s="13" customFormat="1">
      <c r="A2118" s="13"/>
      <c r="B2118" s="233"/>
      <c r="C2118" s="234"/>
      <c r="D2118" s="235" t="s">
        <v>191</v>
      </c>
      <c r="E2118" s="236" t="s">
        <v>19</v>
      </c>
      <c r="F2118" s="237" t="s">
        <v>2475</v>
      </c>
      <c r="G2118" s="234"/>
      <c r="H2118" s="238">
        <v>26.960000000000001</v>
      </c>
      <c r="I2118" s="239"/>
      <c r="J2118" s="234"/>
      <c r="K2118" s="234"/>
      <c r="L2118" s="240"/>
      <c r="M2118" s="241"/>
      <c r="N2118" s="242"/>
      <c r="O2118" s="242"/>
      <c r="P2118" s="242"/>
      <c r="Q2118" s="242"/>
      <c r="R2118" s="242"/>
      <c r="S2118" s="242"/>
      <c r="T2118" s="24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4" t="s">
        <v>191</v>
      </c>
      <c r="AU2118" s="244" t="s">
        <v>82</v>
      </c>
      <c r="AV2118" s="13" t="s">
        <v>82</v>
      </c>
      <c r="AW2118" s="13" t="s">
        <v>33</v>
      </c>
      <c r="AX2118" s="13" t="s">
        <v>72</v>
      </c>
      <c r="AY2118" s="244" t="s">
        <v>180</v>
      </c>
    </row>
    <row r="2119" s="14" customFormat="1">
      <c r="A2119" s="14"/>
      <c r="B2119" s="245"/>
      <c r="C2119" s="246"/>
      <c r="D2119" s="235" t="s">
        <v>191</v>
      </c>
      <c r="E2119" s="247" t="s">
        <v>19</v>
      </c>
      <c r="F2119" s="248" t="s">
        <v>2476</v>
      </c>
      <c r="G2119" s="246"/>
      <c r="H2119" s="247" t="s">
        <v>19</v>
      </c>
      <c r="I2119" s="249"/>
      <c r="J2119" s="246"/>
      <c r="K2119" s="246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191</v>
      </c>
      <c r="AU2119" s="254" t="s">
        <v>82</v>
      </c>
      <c r="AV2119" s="14" t="s">
        <v>80</v>
      </c>
      <c r="AW2119" s="14" t="s">
        <v>33</v>
      </c>
      <c r="AX2119" s="14" t="s">
        <v>72</v>
      </c>
      <c r="AY2119" s="254" t="s">
        <v>180</v>
      </c>
    </row>
    <row r="2120" s="13" customFormat="1">
      <c r="A2120" s="13"/>
      <c r="B2120" s="233"/>
      <c r="C2120" s="234"/>
      <c r="D2120" s="235" t="s">
        <v>191</v>
      </c>
      <c r="E2120" s="236" t="s">
        <v>19</v>
      </c>
      <c r="F2120" s="237" t="s">
        <v>2477</v>
      </c>
      <c r="G2120" s="234"/>
      <c r="H2120" s="238">
        <v>12.880000000000001</v>
      </c>
      <c r="I2120" s="239"/>
      <c r="J2120" s="234"/>
      <c r="K2120" s="234"/>
      <c r="L2120" s="240"/>
      <c r="M2120" s="241"/>
      <c r="N2120" s="242"/>
      <c r="O2120" s="242"/>
      <c r="P2120" s="242"/>
      <c r="Q2120" s="242"/>
      <c r="R2120" s="242"/>
      <c r="S2120" s="242"/>
      <c r="T2120" s="24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4" t="s">
        <v>191</v>
      </c>
      <c r="AU2120" s="244" t="s">
        <v>82</v>
      </c>
      <c r="AV2120" s="13" t="s">
        <v>82</v>
      </c>
      <c r="AW2120" s="13" t="s">
        <v>33</v>
      </c>
      <c r="AX2120" s="13" t="s">
        <v>72</v>
      </c>
      <c r="AY2120" s="244" t="s">
        <v>180</v>
      </c>
    </row>
    <row r="2121" s="14" customFormat="1">
      <c r="A2121" s="14"/>
      <c r="B2121" s="245"/>
      <c r="C2121" s="246"/>
      <c r="D2121" s="235" t="s">
        <v>191</v>
      </c>
      <c r="E2121" s="247" t="s">
        <v>19</v>
      </c>
      <c r="F2121" s="248" t="s">
        <v>2451</v>
      </c>
      <c r="G2121" s="246"/>
      <c r="H2121" s="247" t="s">
        <v>19</v>
      </c>
      <c r="I2121" s="249"/>
      <c r="J2121" s="246"/>
      <c r="K2121" s="246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191</v>
      </c>
      <c r="AU2121" s="254" t="s">
        <v>82</v>
      </c>
      <c r="AV2121" s="14" t="s">
        <v>80</v>
      </c>
      <c r="AW2121" s="14" t="s">
        <v>33</v>
      </c>
      <c r="AX2121" s="14" t="s">
        <v>72</v>
      </c>
      <c r="AY2121" s="254" t="s">
        <v>180</v>
      </c>
    </row>
    <row r="2122" s="13" customFormat="1">
      <c r="A2122" s="13"/>
      <c r="B2122" s="233"/>
      <c r="C2122" s="234"/>
      <c r="D2122" s="235" t="s">
        <v>191</v>
      </c>
      <c r="E2122" s="236" t="s">
        <v>19</v>
      </c>
      <c r="F2122" s="237" t="s">
        <v>2478</v>
      </c>
      <c r="G2122" s="234"/>
      <c r="H2122" s="238">
        <v>-3.7000000000000002</v>
      </c>
      <c r="I2122" s="239"/>
      <c r="J2122" s="234"/>
      <c r="K2122" s="234"/>
      <c r="L2122" s="240"/>
      <c r="M2122" s="241"/>
      <c r="N2122" s="242"/>
      <c r="O2122" s="242"/>
      <c r="P2122" s="242"/>
      <c r="Q2122" s="242"/>
      <c r="R2122" s="242"/>
      <c r="S2122" s="242"/>
      <c r="T2122" s="24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4" t="s">
        <v>191</v>
      </c>
      <c r="AU2122" s="244" t="s">
        <v>82</v>
      </c>
      <c r="AV2122" s="13" t="s">
        <v>82</v>
      </c>
      <c r="AW2122" s="13" t="s">
        <v>33</v>
      </c>
      <c r="AX2122" s="13" t="s">
        <v>72</v>
      </c>
      <c r="AY2122" s="244" t="s">
        <v>180</v>
      </c>
    </row>
    <row r="2123" s="13" customFormat="1">
      <c r="A2123" s="13"/>
      <c r="B2123" s="233"/>
      <c r="C2123" s="234"/>
      <c r="D2123" s="235" t="s">
        <v>191</v>
      </c>
      <c r="E2123" s="236" t="s">
        <v>19</v>
      </c>
      <c r="F2123" s="237" t="s">
        <v>2479</v>
      </c>
      <c r="G2123" s="234"/>
      <c r="H2123" s="238">
        <v>-2</v>
      </c>
      <c r="I2123" s="239"/>
      <c r="J2123" s="234"/>
      <c r="K2123" s="234"/>
      <c r="L2123" s="240"/>
      <c r="M2123" s="241"/>
      <c r="N2123" s="242"/>
      <c r="O2123" s="242"/>
      <c r="P2123" s="242"/>
      <c r="Q2123" s="242"/>
      <c r="R2123" s="242"/>
      <c r="S2123" s="242"/>
      <c r="T2123" s="24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4" t="s">
        <v>191</v>
      </c>
      <c r="AU2123" s="244" t="s">
        <v>82</v>
      </c>
      <c r="AV2123" s="13" t="s">
        <v>82</v>
      </c>
      <c r="AW2123" s="13" t="s">
        <v>33</v>
      </c>
      <c r="AX2123" s="13" t="s">
        <v>72</v>
      </c>
      <c r="AY2123" s="244" t="s">
        <v>180</v>
      </c>
    </row>
    <row r="2124" s="13" customFormat="1">
      <c r="A2124" s="13"/>
      <c r="B2124" s="233"/>
      <c r="C2124" s="234"/>
      <c r="D2124" s="235" t="s">
        <v>191</v>
      </c>
      <c r="E2124" s="236" t="s">
        <v>19</v>
      </c>
      <c r="F2124" s="237" t="s">
        <v>2480</v>
      </c>
      <c r="G2124" s="234"/>
      <c r="H2124" s="238">
        <v>-2.625</v>
      </c>
      <c r="I2124" s="239"/>
      <c r="J2124" s="234"/>
      <c r="K2124" s="234"/>
      <c r="L2124" s="240"/>
      <c r="M2124" s="241"/>
      <c r="N2124" s="242"/>
      <c r="O2124" s="242"/>
      <c r="P2124" s="242"/>
      <c r="Q2124" s="242"/>
      <c r="R2124" s="242"/>
      <c r="S2124" s="242"/>
      <c r="T2124" s="24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4" t="s">
        <v>191</v>
      </c>
      <c r="AU2124" s="244" t="s">
        <v>82</v>
      </c>
      <c r="AV2124" s="13" t="s">
        <v>82</v>
      </c>
      <c r="AW2124" s="13" t="s">
        <v>33</v>
      </c>
      <c r="AX2124" s="13" t="s">
        <v>72</v>
      </c>
      <c r="AY2124" s="244" t="s">
        <v>180</v>
      </c>
    </row>
    <row r="2125" s="13" customFormat="1">
      <c r="A2125" s="13"/>
      <c r="B2125" s="233"/>
      <c r="C2125" s="234"/>
      <c r="D2125" s="235" t="s">
        <v>191</v>
      </c>
      <c r="E2125" s="236" t="s">
        <v>19</v>
      </c>
      <c r="F2125" s="237" t="s">
        <v>2481</v>
      </c>
      <c r="G2125" s="234"/>
      <c r="H2125" s="238">
        <v>-2.3999999999999999</v>
      </c>
      <c r="I2125" s="239"/>
      <c r="J2125" s="234"/>
      <c r="K2125" s="234"/>
      <c r="L2125" s="240"/>
      <c r="M2125" s="241"/>
      <c r="N2125" s="242"/>
      <c r="O2125" s="242"/>
      <c r="P2125" s="242"/>
      <c r="Q2125" s="242"/>
      <c r="R2125" s="242"/>
      <c r="S2125" s="242"/>
      <c r="T2125" s="24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4" t="s">
        <v>191</v>
      </c>
      <c r="AU2125" s="244" t="s">
        <v>82</v>
      </c>
      <c r="AV2125" s="13" t="s">
        <v>82</v>
      </c>
      <c r="AW2125" s="13" t="s">
        <v>33</v>
      </c>
      <c r="AX2125" s="13" t="s">
        <v>72</v>
      </c>
      <c r="AY2125" s="244" t="s">
        <v>180</v>
      </c>
    </row>
    <row r="2126" s="13" customFormat="1">
      <c r="A2126" s="13"/>
      <c r="B2126" s="233"/>
      <c r="C2126" s="234"/>
      <c r="D2126" s="235" t="s">
        <v>191</v>
      </c>
      <c r="E2126" s="236" t="s">
        <v>19</v>
      </c>
      <c r="F2126" s="237" t="s">
        <v>2482</v>
      </c>
      <c r="G2126" s="234"/>
      <c r="H2126" s="238">
        <v>-4.4630000000000001</v>
      </c>
      <c r="I2126" s="239"/>
      <c r="J2126" s="234"/>
      <c r="K2126" s="234"/>
      <c r="L2126" s="240"/>
      <c r="M2126" s="241"/>
      <c r="N2126" s="242"/>
      <c r="O2126" s="242"/>
      <c r="P2126" s="242"/>
      <c r="Q2126" s="242"/>
      <c r="R2126" s="242"/>
      <c r="S2126" s="242"/>
      <c r="T2126" s="24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4" t="s">
        <v>191</v>
      </c>
      <c r="AU2126" s="244" t="s">
        <v>82</v>
      </c>
      <c r="AV2126" s="13" t="s">
        <v>82</v>
      </c>
      <c r="AW2126" s="13" t="s">
        <v>33</v>
      </c>
      <c r="AX2126" s="13" t="s">
        <v>72</v>
      </c>
      <c r="AY2126" s="244" t="s">
        <v>180</v>
      </c>
    </row>
    <row r="2127" s="13" customFormat="1">
      <c r="A2127" s="13"/>
      <c r="B2127" s="233"/>
      <c r="C2127" s="234"/>
      <c r="D2127" s="235" t="s">
        <v>191</v>
      </c>
      <c r="E2127" s="236" t="s">
        <v>19</v>
      </c>
      <c r="F2127" s="237" t="s">
        <v>2483</v>
      </c>
      <c r="G2127" s="234"/>
      <c r="H2127" s="238">
        <v>-7.54</v>
      </c>
      <c r="I2127" s="239"/>
      <c r="J2127" s="234"/>
      <c r="K2127" s="234"/>
      <c r="L2127" s="240"/>
      <c r="M2127" s="241"/>
      <c r="N2127" s="242"/>
      <c r="O2127" s="242"/>
      <c r="P2127" s="242"/>
      <c r="Q2127" s="242"/>
      <c r="R2127" s="242"/>
      <c r="S2127" s="242"/>
      <c r="T2127" s="24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4" t="s">
        <v>191</v>
      </c>
      <c r="AU2127" s="244" t="s">
        <v>82</v>
      </c>
      <c r="AV2127" s="13" t="s">
        <v>82</v>
      </c>
      <c r="AW2127" s="13" t="s">
        <v>33</v>
      </c>
      <c r="AX2127" s="13" t="s">
        <v>72</v>
      </c>
      <c r="AY2127" s="244" t="s">
        <v>180</v>
      </c>
    </row>
    <row r="2128" s="13" customFormat="1">
      <c r="A2128" s="13"/>
      <c r="B2128" s="233"/>
      <c r="C2128" s="234"/>
      <c r="D2128" s="235" t="s">
        <v>191</v>
      </c>
      <c r="E2128" s="236" t="s">
        <v>19</v>
      </c>
      <c r="F2128" s="237" t="s">
        <v>2484</v>
      </c>
      <c r="G2128" s="234"/>
      <c r="H2128" s="238">
        <v>-7.9889999999999999</v>
      </c>
      <c r="I2128" s="239"/>
      <c r="J2128" s="234"/>
      <c r="K2128" s="234"/>
      <c r="L2128" s="240"/>
      <c r="M2128" s="241"/>
      <c r="N2128" s="242"/>
      <c r="O2128" s="242"/>
      <c r="P2128" s="242"/>
      <c r="Q2128" s="242"/>
      <c r="R2128" s="242"/>
      <c r="S2128" s="242"/>
      <c r="T2128" s="24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4" t="s">
        <v>191</v>
      </c>
      <c r="AU2128" s="244" t="s">
        <v>82</v>
      </c>
      <c r="AV2128" s="13" t="s">
        <v>82</v>
      </c>
      <c r="AW2128" s="13" t="s">
        <v>33</v>
      </c>
      <c r="AX2128" s="13" t="s">
        <v>72</v>
      </c>
      <c r="AY2128" s="244" t="s">
        <v>180</v>
      </c>
    </row>
    <row r="2129" s="13" customFormat="1">
      <c r="A2129" s="13"/>
      <c r="B2129" s="233"/>
      <c r="C2129" s="234"/>
      <c r="D2129" s="235" t="s">
        <v>191</v>
      </c>
      <c r="E2129" s="236" t="s">
        <v>19</v>
      </c>
      <c r="F2129" s="237" t="s">
        <v>2485</v>
      </c>
      <c r="G2129" s="234"/>
      <c r="H2129" s="238">
        <v>-2.75</v>
      </c>
      <c r="I2129" s="239"/>
      <c r="J2129" s="234"/>
      <c r="K2129" s="234"/>
      <c r="L2129" s="240"/>
      <c r="M2129" s="241"/>
      <c r="N2129" s="242"/>
      <c r="O2129" s="242"/>
      <c r="P2129" s="242"/>
      <c r="Q2129" s="242"/>
      <c r="R2129" s="242"/>
      <c r="S2129" s="242"/>
      <c r="T2129" s="24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4" t="s">
        <v>191</v>
      </c>
      <c r="AU2129" s="244" t="s">
        <v>82</v>
      </c>
      <c r="AV2129" s="13" t="s">
        <v>82</v>
      </c>
      <c r="AW2129" s="13" t="s">
        <v>33</v>
      </c>
      <c r="AX2129" s="13" t="s">
        <v>72</v>
      </c>
      <c r="AY2129" s="244" t="s">
        <v>180</v>
      </c>
    </row>
    <row r="2130" s="13" customFormat="1">
      <c r="A2130" s="13"/>
      <c r="B2130" s="233"/>
      <c r="C2130" s="234"/>
      <c r="D2130" s="235" t="s">
        <v>191</v>
      </c>
      <c r="E2130" s="236" t="s">
        <v>19</v>
      </c>
      <c r="F2130" s="237" t="s">
        <v>2484</v>
      </c>
      <c r="G2130" s="234"/>
      <c r="H2130" s="238">
        <v>-7.9889999999999999</v>
      </c>
      <c r="I2130" s="239"/>
      <c r="J2130" s="234"/>
      <c r="K2130" s="234"/>
      <c r="L2130" s="240"/>
      <c r="M2130" s="241"/>
      <c r="N2130" s="242"/>
      <c r="O2130" s="242"/>
      <c r="P2130" s="242"/>
      <c r="Q2130" s="242"/>
      <c r="R2130" s="242"/>
      <c r="S2130" s="242"/>
      <c r="T2130" s="24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4" t="s">
        <v>191</v>
      </c>
      <c r="AU2130" s="244" t="s">
        <v>82</v>
      </c>
      <c r="AV2130" s="13" t="s">
        <v>82</v>
      </c>
      <c r="AW2130" s="13" t="s">
        <v>33</v>
      </c>
      <c r="AX2130" s="13" t="s">
        <v>72</v>
      </c>
      <c r="AY2130" s="244" t="s">
        <v>180</v>
      </c>
    </row>
    <row r="2131" s="13" customFormat="1">
      <c r="A2131" s="13"/>
      <c r="B2131" s="233"/>
      <c r="C2131" s="234"/>
      <c r="D2131" s="235" t="s">
        <v>191</v>
      </c>
      <c r="E2131" s="236" t="s">
        <v>19</v>
      </c>
      <c r="F2131" s="237" t="s">
        <v>2486</v>
      </c>
      <c r="G2131" s="234"/>
      <c r="H2131" s="238">
        <v>-2.8999999999999999</v>
      </c>
      <c r="I2131" s="239"/>
      <c r="J2131" s="234"/>
      <c r="K2131" s="234"/>
      <c r="L2131" s="240"/>
      <c r="M2131" s="241"/>
      <c r="N2131" s="242"/>
      <c r="O2131" s="242"/>
      <c r="P2131" s="242"/>
      <c r="Q2131" s="242"/>
      <c r="R2131" s="242"/>
      <c r="S2131" s="242"/>
      <c r="T2131" s="24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4" t="s">
        <v>191</v>
      </c>
      <c r="AU2131" s="244" t="s">
        <v>82</v>
      </c>
      <c r="AV2131" s="13" t="s">
        <v>82</v>
      </c>
      <c r="AW2131" s="13" t="s">
        <v>33</v>
      </c>
      <c r="AX2131" s="13" t="s">
        <v>72</v>
      </c>
      <c r="AY2131" s="244" t="s">
        <v>180</v>
      </c>
    </row>
    <row r="2132" s="13" customFormat="1">
      <c r="A2132" s="13"/>
      <c r="B2132" s="233"/>
      <c r="C2132" s="234"/>
      <c r="D2132" s="235" t="s">
        <v>191</v>
      </c>
      <c r="E2132" s="236" t="s">
        <v>19</v>
      </c>
      <c r="F2132" s="237" t="s">
        <v>2487</v>
      </c>
      <c r="G2132" s="234"/>
      <c r="H2132" s="238">
        <v>-11.275</v>
      </c>
      <c r="I2132" s="239"/>
      <c r="J2132" s="234"/>
      <c r="K2132" s="234"/>
      <c r="L2132" s="240"/>
      <c r="M2132" s="241"/>
      <c r="N2132" s="242"/>
      <c r="O2132" s="242"/>
      <c r="P2132" s="242"/>
      <c r="Q2132" s="242"/>
      <c r="R2132" s="242"/>
      <c r="S2132" s="242"/>
      <c r="T2132" s="24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4" t="s">
        <v>191</v>
      </c>
      <c r="AU2132" s="244" t="s">
        <v>82</v>
      </c>
      <c r="AV2132" s="13" t="s">
        <v>82</v>
      </c>
      <c r="AW2132" s="13" t="s">
        <v>33</v>
      </c>
      <c r="AX2132" s="13" t="s">
        <v>72</v>
      </c>
      <c r="AY2132" s="244" t="s">
        <v>180</v>
      </c>
    </row>
    <row r="2133" s="13" customFormat="1">
      <c r="A2133" s="13"/>
      <c r="B2133" s="233"/>
      <c r="C2133" s="234"/>
      <c r="D2133" s="235" t="s">
        <v>191</v>
      </c>
      <c r="E2133" s="236" t="s">
        <v>19</v>
      </c>
      <c r="F2133" s="237" t="s">
        <v>2488</v>
      </c>
      <c r="G2133" s="234"/>
      <c r="H2133" s="238">
        <v>-8.2599999999999998</v>
      </c>
      <c r="I2133" s="239"/>
      <c r="J2133" s="234"/>
      <c r="K2133" s="234"/>
      <c r="L2133" s="240"/>
      <c r="M2133" s="241"/>
      <c r="N2133" s="242"/>
      <c r="O2133" s="242"/>
      <c r="P2133" s="242"/>
      <c r="Q2133" s="242"/>
      <c r="R2133" s="242"/>
      <c r="S2133" s="242"/>
      <c r="T2133" s="24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4" t="s">
        <v>191</v>
      </c>
      <c r="AU2133" s="244" t="s">
        <v>82</v>
      </c>
      <c r="AV2133" s="13" t="s">
        <v>82</v>
      </c>
      <c r="AW2133" s="13" t="s">
        <v>33</v>
      </c>
      <c r="AX2133" s="13" t="s">
        <v>72</v>
      </c>
      <c r="AY2133" s="244" t="s">
        <v>180</v>
      </c>
    </row>
    <row r="2134" s="13" customFormat="1">
      <c r="A2134" s="13"/>
      <c r="B2134" s="233"/>
      <c r="C2134" s="234"/>
      <c r="D2134" s="235" t="s">
        <v>191</v>
      </c>
      <c r="E2134" s="236" t="s">
        <v>19</v>
      </c>
      <c r="F2134" s="237" t="s">
        <v>2489</v>
      </c>
      <c r="G2134" s="234"/>
      <c r="H2134" s="238">
        <v>-3.2999999999999998</v>
      </c>
      <c r="I2134" s="239"/>
      <c r="J2134" s="234"/>
      <c r="K2134" s="234"/>
      <c r="L2134" s="240"/>
      <c r="M2134" s="241"/>
      <c r="N2134" s="242"/>
      <c r="O2134" s="242"/>
      <c r="P2134" s="242"/>
      <c r="Q2134" s="242"/>
      <c r="R2134" s="242"/>
      <c r="S2134" s="242"/>
      <c r="T2134" s="24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4" t="s">
        <v>191</v>
      </c>
      <c r="AU2134" s="244" t="s">
        <v>82</v>
      </c>
      <c r="AV2134" s="13" t="s">
        <v>82</v>
      </c>
      <c r="AW2134" s="13" t="s">
        <v>33</v>
      </c>
      <c r="AX2134" s="13" t="s">
        <v>72</v>
      </c>
      <c r="AY2134" s="244" t="s">
        <v>180</v>
      </c>
    </row>
    <row r="2135" s="13" customFormat="1">
      <c r="A2135" s="13"/>
      <c r="B2135" s="233"/>
      <c r="C2135" s="234"/>
      <c r="D2135" s="235" t="s">
        <v>191</v>
      </c>
      <c r="E2135" s="236" t="s">
        <v>19</v>
      </c>
      <c r="F2135" s="237" t="s">
        <v>2490</v>
      </c>
      <c r="G2135" s="234"/>
      <c r="H2135" s="238">
        <v>-12.914999999999999</v>
      </c>
      <c r="I2135" s="239"/>
      <c r="J2135" s="234"/>
      <c r="K2135" s="234"/>
      <c r="L2135" s="240"/>
      <c r="M2135" s="241"/>
      <c r="N2135" s="242"/>
      <c r="O2135" s="242"/>
      <c r="P2135" s="242"/>
      <c r="Q2135" s="242"/>
      <c r="R2135" s="242"/>
      <c r="S2135" s="242"/>
      <c r="T2135" s="24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4" t="s">
        <v>191</v>
      </c>
      <c r="AU2135" s="244" t="s">
        <v>82</v>
      </c>
      <c r="AV2135" s="13" t="s">
        <v>82</v>
      </c>
      <c r="AW2135" s="13" t="s">
        <v>33</v>
      </c>
      <c r="AX2135" s="13" t="s">
        <v>72</v>
      </c>
      <c r="AY2135" s="244" t="s">
        <v>180</v>
      </c>
    </row>
    <row r="2136" s="14" customFormat="1">
      <c r="A2136" s="14"/>
      <c r="B2136" s="245"/>
      <c r="C2136" s="246"/>
      <c r="D2136" s="235" t="s">
        <v>191</v>
      </c>
      <c r="E2136" s="247" t="s">
        <v>19</v>
      </c>
      <c r="F2136" s="248" t="s">
        <v>2491</v>
      </c>
      <c r="G2136" s="246"/>
      <c r="H2136" s="247" t="s">
        <v>19</v>
      </c>
      <c r="I2136" s="249"/>
      <c r="J2136" s="246"/>
      <c r="K2136" s="246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191</v>
      </c>
      <c r="AU2136" s="254" t="s">
        <v>82</v>
      </c>
      <c r="AV2136" s="14" t="s">
        <v>80</v>
      </c>
      <c r="AW2136" s="14" t="s">
        <v>33</v>
      </c>
      <c r="AX2136" s="14" t="s">
        <v>72</v>
      </c>
      <c r="AY2136" s="254" t="s">
        <v>180</v>
      </c>
    </row>
    <row r="2137" s="13" customFormat="1">
      <c r="A2137" s="13"/>
      <c r="B2137" s="233"/>
      <c r="C2137" s="234"/>
      <c r="D2137" s="235" t="s">
        <v>191</v>
      </c>
      <c r="E2137" s="236" t="s">
        <v>19</v>
      </c>
      <c r="F2137" s="237" t="s">
        <v>2492</v>
      </c>
      <c r="G2137" s="234"/>
      <c r="H2137" s="238">
        <v>-8.75</v>
      </c>
      <c r="I2137" s="239"/>
      <c r="J2137" s="234"/>
      <c r="K2137" s="234"/>
      <c r="L2137" s="240"/>
      <c r="M2137" s="241"/>
      <c r="N2137" s="242"/>
      <c r="O2137" s="242"/>
      <c r="P2137" s="242"/>
      <c r="Q2137" s="242"/>
      <c r="R2137" s="242"/>
      <c r="S2137" s="242"/>
      <c r="T2137" s="24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4" t="s">
        <v>191</v>
      </c>
      <c r="AU2137" s="244" t="s">
        <v>82</v>
      </c>
      <c r="AV2137" s="13" t="s">
        <v>82</v>
      </c>
      <c r="AW2137" s="13" t="s">
        <v>33</v>
      </c>
      <c r="AX2137" s="13" t="s">
        <v>72</v>
      </c>
      <c r="AY2137" s="244" t="s">
        <v>180</v>
      </c>
    </row>
    <row r="2138" s="13" customFormat="1">
      <c r="A2138" s="13"/>
      <c r="B2138" s="233"/>
      <c r="C2138" s="234"/>
      <c r="D2138" s="235" t="s">
        <v>191</v>
      </c>
      <c r="E2138" s="236" t="s">
        <v>19</v>
      </c>
      <c r="F2138" s="237" t="s">
        <v>2493</v>
      </c>
      <c r="G2138" s="234"/>
      <c r="H2138" s="238">
        <v>-6.056</v>
      </c>
      <c r="I2138" s="239"/>
      <c r="J2138" s="234"/>
      <c r="K2138" s="234"/>
      <c r="L2138" s="240"/>
      <c r="M2138" s="241"/>
      <c r="N2138" s="242"/>
      <c r="O2138" s="242"/>
      <c r="P2138" s="242"/>
      <c r="Q2138" s="242"/>
      <c r="R2138" s="242"/>
      <c r="S2138" s="242"/>
      <c r="T2138" s="24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4" t="s">
        <v>191</v>
      </c>
      <c r="AU2138" s="244" t="s">
        <v>82</v>
      </c>
      <c r="AV2138" s="13" t="s">
        <v>82</v>
      </c>
      <c r="AW2138" s="13" t="s">
        <v>33</v>
      </c>
      <c r="AX2138" s="13" t="s">
        <v>72</v>
      </c>
      <c r="AY2138" s="244" t="s">
        <v>180</v>
      </c>
    </row>
    <row r="2139" s="13" customFormat="1">
      <c r="A2139" s="13"/>
      <c r="B2139" s="233"/>
      <c r="C2139" s="234"/>
      <c r="D2139" s="235" t="s">
        <v>191</v>
      </c>
      <c r="E2139" s="236" t="s">
        <v>19</v>
      </c>
      <c r="F2139" s="237" t="s">
        <v>2494</v>
      </c>
      <c r="G2139" s="234"/>
      <c r="H2139" s="238">
        <v>-41</v>
      </c>
      <c r="I2139" s="239"/>
      <c r="J2139" s="234"/>
      <c r="K2139" s="234"/>
      <c r="L2139" s="240"/>
      <c r="M2139" s="241"/>
      <c r="N2139" s="242"/>
      <c r="O2139" s="242"/>
      <c r="P2139" s="242"/>
      <c r="Q2139" s="242"/>
      <c r="R2139" s="242"/>
      <c r="S2139" s="242"/>
      <c r="T2139" s="24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4" t="s">
        <v>191</v>
      </c>
      <c r="AU2139" s="244" t="s">
        <v>82</v>
      </c>
      <c r="AV2139" s="13" t="s">
        <v>82</v>
      </c>
      <c r="AW2139" s="13" t="s">
        <v>33</v>
      </c>
      <c r="AX2139" s="13" t="s">
        <v>72</v>
      </c>
      <c r="AY2139" s="244" t="s">
        <v>180</v>
      </c>
    </row>
    <row r="2140" s="16" customFormat="1">
      <c r="A2140" s="16"/>
      <c r="B2140" s="266"/>
      <c r="C2140" s="267"/>
      <c r="D2140" s="235" t="s">
        <v>191</v>
      </c>
      <c r="E2140" s="268" t="s">
        <v>19</v>
      </c>
      <c r="F2140" s="269" t="s">
        <v>436</v>
      </c>
      <c r="G2140" s="267"/>
      <c r="H2140" s="270">
        <v>478.09000000000015</v>
      </c>
      <c r="I2140" s="271"/>
      <c r="J2140" s="267"/>
      <c r="K2140" s="267"/>
      <c r="L2140" s="272"/>
      <c r="M2140" s="273"/>
      <c r="N2140" s="274"/>
      <c r="O2140" s="274"/>
      <c r="P2140" s="274"/>
      <c r="Q2140" s="274"/>
      <c r="R2140" s="274"/>
      <c r="S2140" s="274"/>
      <c r="T2140" s="275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T2140" s="276" t="s">
        <v>191</v>
      </c>
      <c r="AU2140" s="276" t="s">
        <v>82</v>
      </c>
      <c r="AV2140" s="16" t="s">
        <v>100</v>
      </c>
      <c r="AW2140" s="16" t="s">
        <v>33</v>
      </c>
      <c r="AX2140" s="16" t="s">
        <v>72</v>
      </c>
      <c r="AY2140" s="276" t="s">
        <v>180</v>
      </c>
    </row>
    <row r="2141" s="15" customFormat="1">
      <c r="A2141" s="15"/>
      <c r="B2141" s="255"/>
      <c r="C2141" s="256"/>
      <c r="D2141" s="235" t="s">
        <v>191</v>
      </c>
      <c r="E2141" s="257" t="s">
        <v>19</v>
      </c>
      <c r="F2141" s="258" t="s">
        <v>327</v>
      </c>
      <c r="G2141" s="256"/>
      <c r="H2141" s="259">
        <v>822.24500000000012</v>
      </c>
      <c r="I2141" s="260"/>
      <c r="J2141" s="256"/>
      <c r="K2141" s="256"/>
      <c r="L2141" s="261"/>
      <c r="M2141" s="262"/>
      <c r="N2141" s="263"/>
      <c r="O2141" s="263"/>
      <c r="P2141" s="263"/>
      <c r="Q2141" s="263"/>
      <c r="R2141" s="263"/>
      <c r="S2141" s="263"/>
      <c r="T2141" s="264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65" t="s">
        <v>191</v>
      </c>
      <c r="AU2141" s="265" t="s">
        <v>82</v>
      </c>
      <c r="AV2141" s="15" t="s">
        <v>187</v>
      </c>
      <c r="AW2141" s="15" t="s">
        <v>33</v>
      </c>
      <c r="AX2141" s="15" t="s">
        <v>80</v>
      </c>
      <c r="AY2141" s="265" t="s">
        <v>180</v>
      </c>
    </row>
    <row r="2142" s="2" customFormat="1" ht="16.5" customHeight="1">
      <c r="A2142" s="40"/>
      <c r="B2142" s="41"/>
      <c r="C2142" s="281" t="s">
        <v>2495</v>
      </c>
      <c r="D2142" s="281" t="s">
        <v>702</v>
      </c>
      <c r="E2142" s="282" t="s">
        <v>2496</v>
      </c>
      <c r="F2142" s="283" t="s">
        <v>2497</v>
      </c>
      <c r="G2142" s="284" t="s">
        <v>185</v>
      </c>
      <c r="H2142" s="285">
        <v>66.162000000000006</v>
      </c>
      <c r="I2142" s="286"/>
      <c r="J2142" s="287">
        <f>ROUND(I2142*H2142,2)</f>
        <v>0</v>
      </c>
      <c r="K2142" s="283" t="s">
        <v>186</v>
      </c>
      <c r="L2142" s="288"/>
      <c r="M2142" s="289" t="s">
        <v>19</v>
      </c>
      <c r="N2142" s="290" t="s">
        <v>43</v>
      </c>
      <c r="O2142" s="86"/>
      <c r="P2142" s="224">
        <f>O2142*H2142</f>
        <v>0</v>
      </c>
      <c r="Q2142" s="224">
        <v>0.0060000000000000001</v>
      </c>
      <c r="R2142" s="224">
        <f>Q2142*H2142</f>
        <v>0.39697200000000005</v>
      </c>
      <c r="S2142" s="224">
        <v>0</v>
      </c>
      <c r="T2142" s="225">
        <f>S2142*H2142</f>
        <v>0</v>
      </c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R2142" s="226" t="s">
        <v>224</v>
      </c>
      <c r="AT2142" s="226" t="s">
        <v>702</v>
      </c>
      <c r="AU2142" s="226" t="s">
        <v>82</v>
      </c>
      <c r="AY2142" s="19" t="s">
        <v>180</v>
      </c>
      <c r="BE2142" s="227">
        <f>IF(N2142="základní",J2142,0)</f>
        <v>0</v>
      </c>
      <c r="BF2142" s="227">
        <f>IF(N2142="snížená",J2142,0)</f>
        <v>0</v>
      </c>
      <c r="BG2142" s="227">
        <f>IF(N2142="zákl. přenesená",J2142,0)</f>
        <v>0</v>
      </c>
      <c r="BH2142" s="227">
        <f>IF(N2142="sníž. přenesená",J2142,0)</f>
        <v>0</v>
      </c>
      <c r="BI2142" s="227">
        <f>IF(N2142="nulová",J2142,0)</f>
        <v>0</v>
      </c>
      <c r="BJ2142" s="19" t="s">
        <v>80</v>
      </c>
      <c r="BK2142" s="227">
        <f>ROUND(I2142*H2142,2)</f>
        <v>0</v>
      </c>
      <c r="BL2142" s="19" t="s">
        <v>187</v>
      </c>
      <c r="BM2142" s="226" t="s">
        <v>2498</v>
      </c>
    </row>
    <row r="2143" s="13" customFormat="1">
      <c r="A2143" s="13"/>
      <c r="B2143" s="233"/>
      <c r="C2143" s="234"/>
      <c r="D2143" s="235" t="s">
        <v>191</v>
      </c>
      <c r="E2143" s="236" t="s">
        <v>19</v>
      </c>
      <c r="F2143" s="237" t="s">
        <v>2499</v>
      </c>
      <c r="G2143" s="234"/>
      <c r="H2143" s="238">
        <v>63.011000000000003</v>
      </c>
      <c r="I2143" s="239"/>
      <c r="J2143" s="234"/>
      <c r="K2143" s="234"/>
      <c r="L2143" s="240"/>
      <c r="M2143" s="241"/>
      <c r="N2143" s="242"/>
      <c r="O2143" s="242"/>
      <c r="P2143" s="242"/>
      <c r="Q2143" s="242"/>
      <c r="R2143" s="242"/>
      <c r="S2143" s="242"/>
      <c r="T2143" s="24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4" t="s">
        <v>191</v>
      </c>
      <c r="AU2143" s="244" t="s">
        <v>82</v>
      </c>
      <c r="AV2143" s="13" t="s">
        <v>82</v>
      </c>
      <c r="AW2143" s="13" t="s">
        <v>33</v>
      </c>
      <c r="AX2143" s="13" t="s">
        <v>80</v>
      </c>
      <c r="AY2143" s="244" t="s">
        <v>180</v>
      </c>
    </row>
    <row r="2144" s="13" customFormat="1">
      <c r="A2144" s="13"/>
      <c r="B2144" s="233"/>
      <c r="C2144" s="234"/>
      <c r="D2144" s="235" t="s">
        <v>191</v>
      </c>
      <c r="E2144" s="234"/>
      <c r="F2144" s="237" t="s">
        <v>2500</v>
      </c>
      <c r="G2144" s="234"/>
      <c r="H2144" s="238">
        <v>66.162000000000006</v>
      </c>
      <c r="I2144" s="239"/>
      <c r="J2144" s="234"/>
      <c r="K2144" s="234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191</v>
      </c>
      <c r="AU2144" s="244" t="s">
        <v>82</v>
      </c>
      <c r="AV2144" s="13" t="s">
        <v>82</v>
      </c>
      <c r="AW2144" s="13" t="s">
        <v>4</v>
      </c>
      <c r="AX2144" s="13" t="s">
        <v>80</v>
      </c>
      <c r="AY2144" s="244" t="s">
        <v>180</v>
      </c>
    </row>
    <row r="2145" s="2" customFormat="1" ht="16.5" customHeight="1">
      <c r="A2145" s="40"/>
      <c r="B2145" s="41"/>
      <c r="C2145" s="281" t="s">
        <v>2501</v>
      </c>
      <c r="D2145" s="281" t="s">
        <v>702</v>
      </c>
      <c r="E2145" s="282" t="s">
        <v>2502</v>
      </c>
      <c r="F2145" s="283" t="s">
        <v>2503</v>
      </c>
      <c r="G2145" s="284" t="s">
        <v>185</v>
      </c>
      <c r="H2145" s="285">
        <v>797.19600000000003</v>
      </c>
      <c r="I2145" s="286"/>
      <c r="J2145" s="287">
        <f>ROUND(I2145*H2145,2)</f>
        <v>0</v>
      </c>
      <c r="K2145" s="283" t="s">
        <v>186</v>
      </c>
      <c r="L2145" s="288"/>
      <c r="M2145" s="289" t="s">
        <v>19</v>
      </c>
      <c r="N2145" s="290" t="s">
        <v>43</v>
      </c>
      <c r="O2145" s="86"/>
      <c r="P2145" s="224">
        <f>O2145*H2145</f>
        <v>0</v>
      </c>
      <c r="Q2145" s="224">
        <v>0.0030000000000000001</v>
      </c>
      <c r="R2145" s="224">
        <f>Q2145*H2145</f>
        <v>2.391588</v>
      </c>
      <c r="S2145" s="224">
        <v>0</v>
      </c>
      <c r="T2145" s="225">
        <f>S2145*H2145</f>
        <v>0</v>
      </c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R2145" s="226" t="s">
        <v>224</v>
      </c>
      <c r="AT2145" s="226" t="s">
        <v>702</v>
      </c>
      <c r="AU2145" s="226" t="s">
        <v>82</v>
      </c>
      <c r="AY2145" s="19" t="s">
        <v>180</v>
      </c>
      <c r="BE2145" s="227">
        <f>IF(N2145="základní",J2145,0)</f>
        <v>0</v>
      </c>
      <c r="BF2145" s="227">
        <f>IF(N2145="snížená",J2145,0)</f>
        <v>0</v>
      </c>
      <c r="BG2145" s="227">
        <f>IF(N2145="zákl. přenesená",J2145,0)</f>
        <v>0</v>
      </c>
      <c r="BH2145" s="227">
        <f>IF(N2145="sníž. přenesená",J2145,0)</f>
        <v>0</v>
      </c>
      <c r="BI2145" s="227">
        <f>IF(N2145="nulová",J2145,0)</f>
        <v>0</v>
      </c>
      <c r="BJ2145" s="19" t="s">
        <v>80</v>
      </c>
      <c r="BK2145" s="227">
        <f>ROUND(I2145*H2145,2)</f>
        <v>0</v>
      </c>
      <c r="BL2145" s="19" t="s">
        <v>187</v>
      </c>
      <c r="BM2145" s="226" t="s">
        <v>2504</v>
      </c>
    </row>
    <row r="2146" s="13" customFormat="1">
      <c r="A2146" s="13"/>
      <c r="B2146" s="233"/>
      <c r="C2146" s="234"/>
      <c r="D2146" s="235" t="s">
        <v>191</v>
      </c>
      <c r="E2146" s="236" t="s">
        <v>19</v>
      </c>
      <c r="F2146" s="237" t="s">
        <v>2505</v>
      </c>
      <c r="G2146" s="234"/>
      <c r="H2146" s="238">
        <v>822.245</v>
      </c>
      <c r="I2146" s="239"/>
      <c r="J2146" s="234"/>
      <c r="K2146" s="234"/>
      <c r="L2146" s="240"/>
      <c r="M2146" s="241"/>
      <c r="N2146" s="242"/>
      <c r="O2146" s="242"/>
      <c r="P2146" s="242"/>
      <c r="Q2146" s="242"/>
      <c r="R2146" s="242"/>
      <c r="S2146" s="242"/>
      <c r="T2146" s="24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4" t="s">
        <v>191</v>
      </c>
      <c r="AU2146" s="244" t="s">
        <v>82</v>
      </c>
      <c r="AV2146" s="13" t="s">
        <v>82</v>
      </c>
      <c r="AW2146" s="13" t="s">
        <v>33</v>
      </c>
      <c r="AX2146" s="13" t="s">
        <v>72</v>
      </c>
      <c r="AY2146" s="244" t="s">
        <v>180</v>
      </c>
    </row>
    <row r="2147" s="14" customFormat="1">
      <c r="A2147" s="14"/>
      <c r="B2147" s="245"/>
      <c r="C2147" s="246"/>
      <c r="D2147" s="235" t="s">
        <v>191</v>
      </c>
      <c r="E2147" s="247" t="s">
        <v>19</v>
      </c>
      <c r="F2147" s="248" t="s">
        <v>2506</v>
      </c>
      <c r="G2147" s="246"/>
      <c r="H2147" s="247" t="s">
        <v>19</v>
      </c>
      <c r="I2147" s="249"/>
      <c r="J2147" s="246"/>
      <c r="K2147" s="246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191</v>
      </c>
      <c r="AU2147" s="254" t="s">
        <v>82</v>
      </c>
      <c r="AV2147" s="14" t="s">
        <v>80</v>
      </c>
      <c r="AW2147" s="14" t="s">
        <v>33</v>
      </c>
      <c r="AX2147" s="14" t="s">
        <v>72</v>
      </c>
      <c r="AY2147" s="254" t="s">
        <v>180</v>
      </c>
    </row>
    <row r="2148" s="13" customFormat="1">
      <c r="A2148" s="13"/>
      <c r="B2148" s="233"/>
      <c r="C2148" s="234"/>
      <c r="D2148" s="235" t="s">
        <v>191</v>
      </c>
      <c r="E2148" s="236" t="s">
        <v>19</v>
      </c>
      <c r="F2148" s="237" t="s">
        <v>2507</v>
      </c>
      <c r="G2148" s="234"/>
      <c r="H2148" s="238">
        <v>-63.011000000000003</v>
      </c>
      <c r="I2148" s="239"/>
      <c r="J2148" s="234"/>
      <c r="K2148" s="234"/>
      <c r="L2148" s="240"/>
      <c r="M2148" s="241"/>
      <c r="N2148" s="242"/>
      <c r="O2148" s="242"/>
      <c r="P2148" s="242"/>
      <c r="Q2148" s="242"/>
      <c r="R2148" s="242"/>
      <c r="S2148" s="242"/>
      <c r="T2148" s="24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4" t="s">
        <v>191</v>
      </c>
      <c r="AU2148" s="244" t="s">
        <v>82</v>
      </c>
      <c r="AV2148" s="13" t="s">
        <v>82</v>
      </c>
      <c r="AW2148" s="13" t="s">
        <v>33</v>
      </c>
      <c r="AX2148" s="13" t="s">
        <v>72</v>
      </c>
      <c r="AY2148" s="244" t="s">
        <v>180</v>
      </c>
    </row>
    <row r="2149" s="15" customFormat="1">
      <c r="A2149" s="15"/>
      <c r="B2149" s="255"/>
      <c r="C2149" s="256"/>
      <c r="D2149" s="235" t="s">
        <v>191</v>
      </c>
      <c r="E2149" s="257" t="s">
        <v>19</v>
      </c>
      <c r="F2149" s="258" t="s">
        <v>327</v>
      </c>
      <c r="G2149" s="256"/>
      <c r="H2149" s="259">
        <v>759.23400000000004</v>
      </c>
      <c r="I2149" s="260"/>
      <c r="J2149" s="256"/>
      <c r="K2149" s="256"/>
      <c r="L2149" s="261"/>
      <c r="M2149" s="262"/>
      <c r="N2149" s="263"/>
      <c r="O2149" s="263"/>
      <c r="P2149" s="263"/>
      <c r="Q2149" s="263"/>
      <c r="R2149" s="263"/>
      <c r="S2149" s="263"/>
      <c r="T2149" s="264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65" t="s">
        <v>191</v>
      </c>
      <c r="AU2149" s="265" t="s">
        <v>82</v>
      </c>
      <c r="AV2149" s="15" t="s">
        <v>187</v>
      </c>
      <c r="AW2149" s="15" t="s">
        <v>33</v>
      </c>
      <c r="AX2149" s="15" t="s">
        <v>80</v>
      </c>
      <c r="AY2149" s="265" t="s">
        <v>180</v>
      </c>
    </row>
    <row r="2150" s="13" customFormat="1">
      <c r="A2150" s="13"/>
      <c r="B2150" s="233"/>
      <c r="C2150" s="234"/>
      <c r="D2150" s="235" t="s">
        <v>191</v>
      </c>
      <c r="E2150" s="234"/>
      <c r="F2150" s="237" t="s">
        <v>2508</v>
      </c>
      <c r="G2150" s="234"/>
      <c r="H2150" s="238">
        <v>797.19600000000003</v>
      </c>
      <c r="I2150" s="239"/>
      <c r="J2150" s="234"/>
      <c r="K2150" s="234"/>
      <c r="L2150" s="240"/>
      <c r="M2150" s="241"/>
      <c r="N2150" s="242"/>
      <c r="O2150" s="242"/>
      <c r="P2150" s="242"/>
      <c r="Q2150" s="242"/>
      <c r="R2150" s="242"/>
      <c r="S2150" s="242"/>
      <c r="T2150" s="24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4" t="s">
        <v>191</v>
      </c>
      <c r="AU2150" s="244" t="s">
        <v>82</v>
      </c>
      <c r="AV2150" s="13" t="s">
        <v>82</v>
      </c>
      <c r="AW2150" s="13" t="s">
        <v>4</v>
      </c>
      <c r="AX2150" s="13" t="s">
        <v>80</v>
      </c>
      <c r="AY2150" s="244" t="s">
        <v>180</v>
      </c>
    </row>
    <row r="2151" s="2" customFormat="1" ht="24.15" customHeight="1">
      <c r="A2151" s="40"/>
      <c r="B2151" s="41"/>
      <c r="C2151" s="215" t="s">
        <v>2509</v>
      </c>
      <c r="D2151" s="215" t="s">
        <v>182</v>
      </c>
      <c r="E2151" s="216" t="s">
        <v>2510</v>
      </c>
      <c r="F2151" s="217" t="s">
        <v>2511</v>
      </c>
      <c r="G2151" s="218" t="s">
        <v>227</v>
      </c>
      <c r="H2151" s="219">
        <v>312.56999999999999</v>
      </c>
      <c r="I2151" s="220"/>
      <c r="J2151" s="221">
        <f>ROUND(I2151*H2151,2)</f>
        <v>0</v>
      </c>
      <c r="K2151" s="217" t="s">
        <v>186</v>
      </c>
      <c r="L2151" s="46"/>
      <c r="M2151" s="222" t="s">
        <v>19</v>
      </c>
      <c r="N2151" s="223" t="s">
        <v>43</v>
      </c>
      <c r="O2151" s="86"/>
      <c r="P2151" s="224">
        <f>O2151*H2151</f>
        <v>0</v>
      </c>
      <c r="Q2151" s="224">
        <v>0.0017600000000000001</v>
      </c>
      <c r="R2151" s="224">
        <f>Q2151*H2151</f>
        <v>0.55012320000000003</v>
      </c>
      <c r="S2151" s="224">
        <v>0</v>
      </c>
      <c r="T2151" s="225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26" t="s">
        <v>187</v>
      </c>
      <c r="AT2151" s="226" t="s">
        <v>182</v>
      </c>
      <c r="AU2151" s="226" t="s">
        <v>82</v>
      </c>
      <c r="AY2151" s="19" t="s">
        <v>180</v>
      </c>
      <c r="BE2151" s="227">
        <f>IF(N2151="základní",J2151,0)</f>
        <v>0</v>
      </c>
      <c r="BF2151" s="227">
        <f>IF(N2151="snížená",J2151,0)</f>
        <v>0</v>
      </c>
      <c r="BG2151" s="227">
        <f>IF(N2151="zákl. přenesená",J2151,0)</f>
        <v>0</v>
      </c>
      <c r="BH2151" s="227">
        <f>IF(N2151="sníž. přenesená",J2151,0)</f>
        <v>0</v>
      </c>
      <c r="BI2151" s="227">
        <f>IF(N2151="nulová",J2151,0)</f>
        <v>0</v>
      </c>
      <c r="BJ2151" s="19" t="s">
        <v>80</v>
      </c>
      <c r="BK2151" s="227">
        <f>ROUND(I2151*H2151,2)</f>
        <v>0</v>
      </c>
      <c r="BL2151" s="19" t="s">
        <v>187</v>
      </c>
      <c r="BM2151" s="226" t="s">
        <v>2512</v>
      </c>
    </row>
    <row r="2152" s="2" customFormat="1">
      <c r="A2152" s="40"/>
      <c r="B2152" s="41"/>
      <c r="C2152" s="42"/>
      <c r="D2152" s="228" t="s">
        <v>189</v>
      </c>
      <c r="E2152" s="42"/>
      <c r="F2152" s="229" t="s">
        <v>2513</v>
      </c>
      <c r="G2152" s="42"/>
      <c r="H2152" s="42"/>
      <c r="I2152" s="230"/>
      <c r="J2152" s="42"/>
      <c r="K2152" s="42"/>
      <c r="L2152" s="46"/>
      <c r="M2152" s="231"/>
      <c r="N2152" s="232"/>
      <c r="O2152" s="86"/>
      <c r="P2152" s="86"/>
      <c r="Q2152" s="86"/>
      <c r="R2152" s="86"/>
      <c r="S2152" s="86"/>
      <c r="T2152" s="87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T2152" s="19" t="s">
        <v>189</v>
      </c>
      <c r="AU2152" s="19" t="s">
        <v>82</v>
      </c>
    </row>
    <row r="2153" s="14" customFormat="1">
      <c r="A2153" s="14"/>
      <c r="B2153" s="245"/>
      <c r="C2153" s="246"/>
      <c r="D2153" s="235" t="s">
        <v>191</v>
      </c>
      <c r="E2153" s="247" t="s">
        <v>19</v>
      </c>
      <c r="F2153" s="248" t="s">
        <v>578</v>
      </c>
      <c r="G2153" s="246"/>
      <c r="H2153" s="247" t="s">
        <v>19</v>
      </c>
      <c r="I2153" s="249"/>
      <c r="J2153" s="246"/>
      <c r="K2153" s="246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191</v>
      </c>
      <c r="AU2153" s="254" t="s">
        <v>82</v>
      </c>
      <c r="AV2153" s="14" t="s">
        <v>80</v>
      </c>
      <c r="AW2153" s="14" t="s">
        <v>33</v>
      </c>
      <c r="AX2153" s="14" t="s">
        <v>72</v>
      </c>
      <c r="AY2153" s="254" t="s">
        <v>180</v>
      </c>
    </row>
    <row r="2154" s="13" customFormat="1">
      <c r="A2154" s="13"/>
      <c r="B2154" s="233"/>
      <c r="C2154" s="234"/>
      <c r="D2154" s="235" t="s">
        <v>191</v>
      </c>
      <c r="E2154" s="236" t="s">
        <v>19</v>
      </c>
      <c r="F2154" s="237" t="s">
        <v>2514</v>
      </c>
      <c r="G2154" s="234"/>
      <c r="H2154" s="238">
        <v>6.5800000000000001</v>
      </c>
      <c r="I2154" s="239"/>
      <c r="J2154" s="234"/>
      <c r="K2154" s="234"/>
      <c r="L2154" s="240"/>
      <c r="M2154" s="241"/>
      <c r="N2154" s="242"/>
      <c r="O2154" s="242"/>
      <c r="P2154" s="242"/>
      <c r="Q2154" s="242"/>
      <c r="R2154" s="242"/>
      <c r="S2154" s="242"/>
      <c r="T2154" s="24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4" t="s">
        <v>191</v>
      </c>
      <c r="AU2154" s="244" t="s">
        <v>82</v>
      </c>
      <c r="AV2154" s="13" t="s">
        <v>82</v>
      </c>
      <c r="AW2154" s="13" t="s">
        <v>33</v>
      </c>
      <c r="AX2154" s="13" t="s">
        <v>72</v>
      </c>
      <c r="AY2154" s="244" t="s">
        <v>180</v>
      </c>
    </row>
    <row r="2155" s="13" customFormat="1">
      <c r="A2155" s="13"/>
      <c r="B2155" s="233"/>
      <c r="C2155" s="234"/>
      <c r="D2155" s="235" t="s">
        <v>191</v>
      </c>
      <c r="E2155" s="236" t="s">
        <v>19</v>
      </c>
      <c r="F2155" s="237" t="s">
        <v>2515</v>
      </c>
      <c r="G2155" s="234"/>
      <c r="H2155" s="238">
        <v>5.5</v>
      </c>
      <c r="I2155" s="239"/>
      <c r="J2155" s="234"/>
      <c r="K2155" s="234"/>
      <c r="L2155" s="240"/>
      <c r="M2155" s="241"/>
      <c r="N2155" s="242"/>
      <c r="O2155" s="242"/>
      <c r="P2155" s="242"/>
      <c r="Q2155" s="242"/>
      <c r="R2155" s="242"/>
      <c r="S2155" s="242"/>
      <c r="T2155" s="24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4" t="s">
        <v>191</v>
      </c>
      <c r="AU2155" s="244" t="s">
        <v>82</v>
      </c>
      <c r="AV2155" s="13" t="s">
        <v>82</v>
      </c>
      <c r="AW2155" s="13" t="s">
        <v>33</v>
      </c>
      <c r="AX2155" s="13" t="s">
        <v>72</v>
      </c>
      <c r="AY2155" s="244" t="s">
        <v>180</v>
      </c>
    </row>
    <row r="2156" s="13" customFormat="1">
      <c r="A2156" s="13"/>
      <c r="B2156" s="233"/>
      <c r="C2156" s="234"/>
      <c r="D2156" s="235" t="s">
        <v>191</v>
      </c>
      <c r="E2156" s="236" t="s">
        <v>19</v>
      </c>
      <c r="F2156" s="237" t="s">
        <v>2516</v>
      </c>
      <c r="G2156" s="234"/>
      <c r="H2156" s="238">
        <v>4.5</v>
      </c>
      <c r="I2156" s="239"/>
      <c r="J2156" s="234"/>
      <c r="K2156" s="234"/>
      <c r="L2156" s="240"/>
      <c r="M2156" s="241"/>
      <c r="N2156" s="242"/>
      <c r="O2156" s="242"/>
      <c r="P2156" s="242"/>
      <c r="Q2156" s="242"/>
      <c r="R2156" s="242"/>
      <c r="S2156" s="242"/>
      <c r="T2156" s="24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4" t="s">
        <v>191</v>
      </c>
      <c r="AU2156" s="244" t="s">
        <v>82</v>
      </c>
      <c r="AV2156" s="13" t="s">
        <v>82</v>
      </c>
      <c r="AW2156" s="13" t="s">
        <v>33</v>
      </c>
      <c r="AX2156" s="13" t="s">
        <v>72</v>
      </c>
      <c r="AY2156" s="244" t="s">
        <v>180</v>
      </c>
    </row>
    <row r="2157" s="13" customFormat="1">
      <c r="A2157" s="13"/>
      <c r="B2157" s="233"/>
      <c r="C2157" s="234"/>
      <c r="D2157" s="235" t="s">
        <v>191</v>
      </c>
      <c r="E2157" s="236" t="s">
        <v>19</v>
      </c>
      <c r="F2157" s="237" t="s">
        <v>2517</v>
      </c>
      <c r="G2157" s="234"/>
      <c r="H2157" s="238">
        <v>10</v>
      </c>
      <c r="I2157" s="239"/>
      <c r="J2157" s="234"/>
      <c r="K2157" s="234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191</v>
      </c>
      <c r="AU2157" s="244" t="s">
        <v>82</v>
      </c>
      <c r="AV2157" s="13" t="s">
        <v>82</v>
      </c>
      <c r="AW2157" s="13" t="s">
        <v>33</v>
      </c>
      <c r="AX2157" s="13" t="s">
        <v>72</v>
      </c>
      <c r="AY2157" s="244" t="s">
        <v>180</v>
      </c>
    </row>
    <row r="2158" s="13" customFormat="1">
      <c r="A2158" s="13"/>
      <c r="B2158" s="233"/>
      <c r="C2158" s="234"/>
      <c r="D2158" s="235" t="s">
        <v>191</v>
      </c>
      <c r="E2158" s="236" t="s">
        <v>19</v>
      </c>
      <c r="F2158" s="237" t="s">
        <v>2518</v>
      </c>
      <c r="G2158" s="234"/>
      <c r="H2158" s="238">
        <v>6.4800000000000004</v>
      </c>
      <c r="I2158" s="239"/>
      <c r="J2158" s="234"/>
      <c r="K2158" s="234"/>
      <c r="L2158" s="240"/>
      <c r="M2158" s="241"/>
      <c r="N2158" s="242"/>
      <c r="O2158" s="242"/>
      <c r="P2158" s="242"/>
      <c r="Q2158" s="242"/>
      <c r="R2158" s="242"/>
      <c r="S2158" s="242"/>
      <c r="T2158" s="24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4" t="s">
        <v>191</v>
      </c>
      <c r="AU2158" s="244" t="s">
        <v>82</v>
      </c>
      <c r="AV2158" s="13" t="s">
        <v>82</v>
      </c>
      <c r="AW2158" s="13" t="s">
        <v>33</v>
      </c>
      <c r="AX2158" s="13" t="s">
        <v>72</v>
      </c>
      <c r="AY2158" s="244" t="s">
        <v>180</v>
      </c>
    </row>
    <row r="2159" s="13" customFormat="1">
      <c r="A2159" s="13"/>
      <c r="B2159" s="233"/>
      <c r="C2159" s="234"/>
      <c r="D2159" s="235" t="s">
        <v>191</v>
      </c>
      <c r="E2159" s="236" t="s">
        <v>19</v>
      </c>
      <c r="F2159" s="237" t="s">
        <v>2519</v>
      </c>
      <c r="G2159" s="234"/>
      <c r="H2159" s="238">
        <v>10.5</v>
      </c>
      <c r="I2159" s="239"/>
      <c r="J2159" s="234"/>
      <c r="K2159" s="234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191</v>
      </c>
      <c r="AU2159" s="244" t="s">
        <v>82</v>
      </c>
      <c r="AV2159" s="13" t="s">
        <v>82</v>
      </c>
      <c r="AW2159" s="13" t="s">
        <v>33</v>
      </c>
      <c r="AX2159" s="13" t="s">
        <v>72</v>
      </c>
      <c r="AY2159" s="244" t="s">
        <v>180</v>
      </c>
    </row>
    <row r="2160" s="13" customFormat="1">
      <c r="A2160" s="13"/>
      <c r="B2160" s="233"/>
      <c r="C2160" s="234"/>
      <c r="D2160" s="235" t="s">
        <v>191</v>
      </c>
      <c r="E2160" s="236" t="s">
        <v>19</v>
      </c>
      <c r="F2160" s="237" t="s">
        <v>2520</v>
      </c>
      <c r="G2160" s="234"/>
      <c r="H2160" s="238">
        <v>6.5199999999999996</v>
      </c>
      <c r="I2160" s="239"/>
      <c r="J2160" s="234"/>
      <c r="K2160" s="234"/>
      <c r="L2160" s="240"/>
      <c r="M2160" s="241"/>
      <c r="N2160" s="242"/>
      <c r="O2160" s="242"/>
      <c r="P2160" s="242"/>
      <c r="Q2160" s="242"/>
      <c r="R2160" s="242"/>
      <c r="S2160" s="242"/>
      <c r="T2160" s="24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4" t="s">
        <v>191</v>
      </c>
      <c r="AU2160" s="244" t="s">
        <v>82</v>
      </c>
      <c r="AV2160" s="13" t="s">
        <v>82</v>
      </c>
      <c r="AW2160" s="13" t="s">
        <v>33</v>
      </c>
      <c r="AX2160" s="13" t="s">
        <v>72</v>
      </c>
      <c r="AY2160" s="244" t="s">
        <v>180</v>
      </c>
    </row>
    <row r="2161" s="13" customFormat="1">
      <c r="A2161" s="13"/>
      <c r="B2161" s="233"/>
      <c r="C2161" s="234"/>
      <c r="D2161" s="235" t="s">
        <v>191</v>
      </c>
      <c r="E2161" s="236" t="s">
        <v>19</v>
      </c>
      <c r="F2161" s="237" t="s">
        <v>2521</v>
      </c>
      <c r="G2161" s="234"/>
      <c r="H2161" s="238">
        <v>6.7199999999999998</v>
      </c>
      <c r="I2161" s="239"/>
      <c r="J2161" s="234"/>
      <c r="K2161" s="234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191</v>
      </c>
      <c r="AU2161" s="244" t="s">
        <v>82</v>
      </c>
      <c r="AV2161" s="13" t="s">
        <v>82</v>
      </c>
      <c r="AW2161" s="13" t="s">
        <v>33</v>
      </c>
      <c r="AX2161" s="13" t="s">
        <v>72</v>
      </c>
      <c r="AY2161" s="244" t="s">
        <v>180</v>
      </c>
    </row>
    <row r="2162" s="13" customFormat="1">
      <c r="A2162" s="13"/>
      <c r="B2162" s="233"/>
      <c r="C2162" s="234"/>
      <c r="D2162" s="235" t="s">
        <v>191</v>
      </c>
      <c r="E2162" s="236" t="s">
        <v>19</v>
      </c>
      <c r="F2162" s="237" t="s">
        <v>2522</v>
      </c>
      <c r="G2162" s="234"/>
      <c r="H2162" s="238">
        <v>6.2699999999999996</v>
      </c>
      <c r="I2162" s="239"/>
      <c r="J2162" s="234"/>
      <c r="K2162" s="234"/>
      <c r="L2162" s="240"/>
      <c r="M2162" s="241"/>
      <c r="N2162" s="242"/>
      <c r="O2162" s="242"/>
      <c r="P2162" s="242"/>
      <c r="Q2162" s="242"/>
      <c r="R2162" s="242"/>
      <c r="S2162" s="242"/>
      <c r="T2162" s="24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4" t="s">
        <v>191</v>
      </c>
      <c r="AU2162" s="244" t="s">
        <v>82</v>
      </c>
      <c r="AV2162" s="13" t="s">
        <v>82</v>
      </c>
      <c r="AW2162" s="13" t="s">
        <v>33</v>
      </c>
      <c r="AX2162" s="13" t="s">
        <v>72</v>
      </c>
      <c r="AY2162" s="244" t="s">
        <v>180</v>
      </c>
    </row>
    <row r="2163" s="14" customFormat="1">
      <c r="A2163" s="14"/>
      <c r="B2163" s="245"/>
      <c r="C2163" s="246"/>
      <c r="D2163" s="235" t="s">
        <v>191</v>
      </c>
      <c r="E2163" s="247" t="s">
        <v>19</v>
      </c>
      <c r="F2163" s="248" t="s">
        <v>2457</v>
      </c>
      <c r="G2163" s="246"/>
      <c r="H2163" s="247" t="s">
        <v>19</v>
      </c>
      <c r="I2163" s="249"/>
      <c r="J2163" s="246"/>
      <c r="K2163" s="246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191</v>
      </c>
      <c r="AU2163" s="254" t="s">
        <v>82</v>
      </c>
      <c r="AV2163" s="14" t="s">
        <v>80</v>
      </c>
      <c r="AW2163" s="14" t="s">
        <v>33</v>
      </c>
      <c r="AX2163" s="14" t="s">
        <v>72</v>
      </c>
      <c r="AY2163" s="254" t="s">
        <v>180</v>
      </c>
    </row>
    <row r="2164" s="13" customFormat="1">
      <c r="A2164" s="13"/>
      <c r="B2164" s="233"/>
      <c r="C2164" s="234"/>
      <c r="D2164" s="235" t="s">
        <v>191</v>
      </c>
      <c r="E2164" s="236" t="s">
        <v>19</v>
      </c>
      <c r="F2164" s="237" t="s">
        <v>2523</v>
      </c>
      <c r="G2164" s="234"/>
      <c r="H2164" s="238">
        <v>19</v>
      </c>
      <c r="I2164" s="239"/>
      <c r="J2164" s="234"/>
      <c r="K2164" s="234"/>
      <c r="L2164" s="240"/>
      <c r="M2164" s="241"/>
      <c r="N2164" s="242"/>
      <c r="O2164" s="242"/>
      <c r="P2164" s="242"/>
      <c r="Q2164" s="242"/>
      <c r="R2164" s="242"/>
      <c r="S2164" s="242"/>
      <c r="T2164" s="24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4" t="s">
        <v>191</v>
      </c>
      <c r="AU2164" s="244" t="s">
        <v>82</v>
      </c>
      <c r="AV2164" s="13" t="s">
        <v>82</v>
      </c>
      <c r="AW2164" s="13" t="s">
        <v>33</v>
      </c>
      <c r="AX2164" s="13" t="s">
        <v>72</v>
      </c>
      <c r="AY2164" s="244" t="s">
        <v>180</v>
      </c>
    </row>
    <row r="2165" s="13" customFormat="1">
      <c r="A2165" s="13"/>
      <c r="B2165" s="233"/>
      <c r="C2165" s="234"/>
      <c r="D2165" s="235" t="s">
        <v>191</v>
      </c>
      <c r="E2165" s="236" t="s">
        <v>19</v>
      </c>
      <c r="F2165" s="237" t="s">
        <v>2524</v>
      </c>
      <c r="G2165" s="234"/>
      <c r="H2165" s="238">
        <v>9.5</v>
      </c>
      <c r="I2165" s="239"/>
      <c r="J2165" s="234"/>
      <c r="K2165" s="234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191</v>
      </c>
      <c r="AU2165" s="244" t="s">
        <v>82</v>
      </c>
      <c r="AV2165" s="13" t="s">
        <v>82</v>
      </c>
      <c r="AW2165" s="13" t="s">
        <v>33</v>
      </c>
      <c r="AX2165" s="13" t="s">
        <v>72</v>
      </c>
      <c r="AY2165" s="244" t="s">
        <v>180</v>
      </c>
    </row>
    <row r="2166" s="13" customFormat="1">
      <c r="A2166" s="13"/>
      <c r="B2166" s="233"/>
      <c r="C2166" s="234"/>
      <c r="D2166" s="235" t="s">
        <v>191</v>
      </c>
      <c r="E2166" s="236" t="s">
        <v>19</v>
      </c>
      <c r="F2166" s="237" t="s">
        <v>2525</v>
      </c>
      <c r="G2166" s="234"/>
      <c r="H2166" s="238">
        <v>26.25</v>
      </c>
      <c r="I2166" s="239"/>
      <c r="J2166" s="234"/>
      <c r="K2166" s="234"/>
      <c r="L2166" s="240"/>
      <c r="M2166" s="241"/>
      <c r="N2166" s="242"/>
      <c r="O2166" s="242"/>
      <c r="P2166" s="242"/>
      <c r="Q2166" s="242"/>
      <c r="R2166" s="242"/>
      <c r="S2166" s="242"/>
      <c r="T2166" s="24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4" t="s">
        <v>191</v>
      </c>
      <c r="AU2166" s="244" t="s">
        <v>82</v>
      </c>
      <c r="AV2166" s="13" t="s">
        <v>82</v>
      </c>
      <c r="AW2166" s="13" t="s">
        <v>33</v>
      </c>
      <c r="AX2166" s="13" t="s">
        <v>72</v>
      </c>
      <c r="AY2166" s="244" t="s">
        <v>180</v>
      </c>
    </row>
    <row r="2167" s="13" customFormat="1">
      <c r="A2167" s="13"/>
      <c r="B2167" s="233"/>
      <c r="C2167" s="234"/>
      <c r="D2167" s="235" t="s">
        <v>191</v>
      </c>
      <c r="E2167" s="236" t="s">
        <v>19</v>
      </c>
      <c r="F2167" s="237" t="s">
        <v>2526</v>
      </c>
      <c r="G2167" s="234"/>
      <c r="H2167" s="238">
        <v>8.7300000000000004</v>
      </c>
      <c r="I2167" s="239"/>
      <c r="J2167" s="234"/>
      <c r="K2167" s="234"/>
      <c r="L2167" s="240"/>
      <c r="M2167" s="241"/>
      <c r="N2167" s="242"/>
      <c r="O2167" s="242"/>
      <c r="P2167" s="242"/>
      <c r="Q2167" s="242"/>
      <c r="R2167" s="242"/>
      <c r="S2167" s="242"/>
      <c r="T2167" s="24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4" t="s">
        <v>191</v>
      </c>
      <c r="AU2167" s="244" t="s">
        <v>82</v>
      </c>
      <c r="AV2167" s="13" t="s">
        <v>82</v>
      </c>
      <c r="AW2167" s="13" t="s">
        <v>33</v>
      </c>
      <c r="AX2167" s="13" t="s">
        <v>72</v>
      </c>
      <c r="AY2167" s="244" t="s">
        <v>180</v>
      </c>
    </row>
    <row r="2168" s="16" customFormat="1">
      <c r="A2168" s="16"/>
      <c r="B2168" s="266"/>
      <c r="C2168" s="267"/>
      <c r="D2168" s="235" t="s">
        <v>191</v>
      </c>
      <c r="E2168" s="268" t="s">
        <v>19</v>
      </c>
      <c r="F2168" s="269" t="s">
        <v>436</v>
      </c>
      <c r="G2168" s="267"/>
      <c r="H2168" s="270">
        <v>126.55</v>
      </c>
      <c r="I2168" s="271"/>
      <c r="J2168" s="267"/>
      <c r="K2168" s="267"/>
      <c r="L2168" s="272"/>
      <c r="M2168" s="273"/>
      <c r="N2168" s="274"/>
      <c r="O2168" s="274"/>
      <c r="P2168" s="274"/>
      <c r="Q2168" s="274"/>
      <c r="R2168" s="274"/>
      <c r="S2168" s="274"/>
      <c r="T2168" s="275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T2168" s="276" t="s">
        <v>191</v>
      </c>
      <c r="AU2168" s="276" t="s">
        <v>82</v>
      </c>
      <c r="AV2168" s="16" t="s">
        <v>100</v>
      </c>
      <c r="AW2168" s="16" t="s">
        <v>33</v>
      </c>
      <c r="AX2168" s="16" t="s">
        <v>72</v>
      </c>
      <c r="AY2168" s="276" t="s">
        <v>180</v>
      </c>
    </row>
    <row r="2169" s="14" customFormat="1">
      <c r="A2169" s="14"/>
      <c r="B2169" s="245"/>
      <c r="C2169" s="246"/>
      <c r="D2169" s="235" t="s">
        <v>191</v>
      </c>
      <c r="E2169" s="247" t="s">
        <v>19</v>
      </c>
      <c r="F2169" s="248" t="s">
        <v>797</v>
      </c>
      <c r="G2169" s="246"/>
      <c r="H2169" s="247" t="s">
        <v>19</v>
      </c>
      <c r="I2169" s="249"/>
      <c r="J2169" s="246"/>
      <c r="K2169" s="246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191</v>
      </c>
      <c r="AU2169" s="254" t="s">
        <v>82</v>
      </c>
      <c r="AV2169" s="14" t="s">
        <v>80</v>
      </c>
      <c r="AW2169" s="14" t="s">
        <v>33</v>
      </c>
      <c r="AX2169" s="14" t="s">
        <v>72</v>
      </c>
      <c r="AY2169" s="254" t="s">
        <v>180</v>
      </c>
    </row>
    <row r="2170" s="13" customFormat="1">
      <c r="A2170" s="13"/>
      <c r="B2170" s="233"/>
      <c r="C2170" s="234"/>
      <c r="D2170" s="235" t="s">
        <v>191</v>
      </c>
      <c r="E2170" s="236" t="s">
        <v>19</v>
      </c>
      <c r="F2170" s="237" t="s">
        <v>2527</v>
      </c>
      <c r="G2170" s="234"/>
      <c r="H2170" s="238">
        <v>10.800000000000001</v>
      </c>
      <c r="I2170" s="239"/>
      <c r="J2170" s="234"/>
      <c r="K2170" s="234"/>
      <c r="L2170" s="240"/>
      <c r="M2170" s="241"/>
      <c r="N2170" s="242"/>
      <c r="O2170" s="242"/>
      <c r="P2170" s="242"/>
      <c r="Q2170" s="242"/>
      <c r="R2170" s="242"/>
      <c r="S2170" s="242"/>
      <c r="T2170" s="24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4" t="s">
        <v>191</v>
      </c>
      <c r="AU2170" s="244" t="s">
        <v>82</v>
      </c>
      <c r="AV2170" s="13" t="s">
        <v>82</v>
      </c>
      <c r="AW2170" s="13" t="s">
        <v>33</v>
      </c>
      <c r="AX2170" s="13" t="s">
        <v>72</v>
      </c>
      <c r="AY2170" s="244" t="s">
        <v>180</v>
      </c>
    </row>
    <row r="2171" s="13" customFormat="1">
      <c r="A2171" s="13"/>
      <c r="B2171" s="233"/>
      <c r="C2171" s="234"/>
      <c r="D2171" s="235" t="s">
        <v>191</v>
      </c>
      <c r="E2171" s="236" t="s">
        <v>19</v>
      </c>
      <c r="F2171" s="237" t="s">
        <v>2528</v>
      </c>
      <c r="G2171" s="234"/>
      <c r="H2171" s="238">
        <v>5.7000000000000002</v>
      </c>
      <c r="I2171" s="239"/>
      <c r="J2171" s="234"/>
      <c r="K2171" s="234"/>
      <c r="L2171" s="240"/>
      <c r="M2171" s="241"/>
      <c r="N2171" s="242"/>
      <c r="O2171" s="242"/>
      <c r="P2171" s="242"/>
      <c r="Q2171" s="242"/>
      <c r="R2171" s="242"/>
      <c r="S2171" s="242"/>
      <c r="T2171" s="24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4" t="s">
        <v>191</v>
      </c>
      <c r="AU2171" s="244" t="s">
        <v>82</v>
      </c>
      <c r="AV2171" s="13" t="s">
        <v>82</v>
      </c>
      <c r="AW2171" s="13" t="s">
        <v>33</v>
      </c>
      <c r="AX2171" s="13" t="s">
        <v>72</v>
      </c>
      <c r="AY2171" s="244" t="s">
        <v>180</v>
      </c>
    </row>
    <row r="2172" s="13" customFormat="1">
      <c r="A2172" s="13"/>
      <c r="B2172" s="233"/>
      <c r="C2172" s="234"/>
      <c r="D2172" s="235" t="s">
        <v>191</v>
      </c>
      <c r="E2172" s="236" t="s">
        <v>19</v>
      </c>
      <c r="F2172" s="237" t="s">
        <v>2529</v>
      </c>
      <c r="G2172" s="234"/>
      <c r="H2172" s="238">
        <v>8.25</v>
      </c>
      <c r="I2172" s="239"/>
      <c r="J2172" s="234"/>
      <c r="K2172" s="234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191</v>
      </c>
      <c r="AU2172" s="244" t="s">
        <v>82</v>
      </c>
      <c r="AV2172" s="13" t="s">
        <v>82</v>
      </c>
      <c r="AW2172" s="13" t="s">
        <v>33</v>
      </c>
      <c r="AX2172" s="13" t="s">
        <v>72</v>
      </c>
      <c r="AY2172" s="244" t="s">
        <v>180</v>
      </c>
    </row>
    <row r="2173" s="13" customFormat="1">
      <c r="A2173" s="13"/>
      <c r="B2173" s="233"/>
      <c r="C2173" s="234"/>
      <c r="D2173" s="235" t="s">
        <v>191</v>
      </c>
      <c r="E2173" s="236" t="s">
        <v>19</v>
      </c>
      <c r="F2173" s="237" t="s">
        <v>2530</v>
      </c>
      <c r="G2173" s="234"/>
      <c r="H2173" s="238">
        <v>7</v>
      </c>
      <c r="I2173" s="239"/>
      <c r="J2173" s="234"/>
      <c r="K2173" s="234"/>
      <c r="L2173" s="240"/>
      <c r="M2173" s="241"/>
      <c r="N2173" s="242"/>
      <c r="O2173" s="242"/>
      <c r="P2173" s="242"/>
      <c r="Q2173" s="242"/>
      <c r="R2173" s="242"/>
      <c r="S2173" s="242"/>
      <c r="T2173" s="24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4" t="s">
        <v>191</v>
      </c>
      <c r="AU2173" s="244" t="s">
        <v>82</v>
      </c>
      <c r="AV2173" s="13" t="s">
        <v>82</v>
      </c>
      <c r="AW2173" s="13" t="s">
        <v>33</v>
      </c>
      <c r="AX2173" s="13" t="s">
        <v>72</v>
      </c>
      <c r="AY2173" s="244" t="s">
        <v>180</v>
      </c>
    </row>
    <row r="2174" s="13" customFormat="1">
      <c r="A2174" s="13"/>
      <c r="B2174" s="233"/>
      <c r="C2174" s="234"/>
      <c r="D2174" s="235" t="s">
        <v>191</v>
      </c>
      <c r="E2174" s="236" t="s">
        <v>19</v>
      </c>
      <c r="F2174" s="237" t="s">
        <v>2531</v>
      </c>
      <c r="G2174" s="234"/>
      <c r="H2174" s="238">
        <v>7.0449999999999999</v>
      </c>
      <c r="I2174" s="239"/>
      <c r="J2174" s="234"/>
      <c r="K2174" s="234"/>
      <c r="L2174" s="240"/>
      <c r="M2174" s="241"/>
      <c r="N2174" s="242"/>
      <c r="O2174" s="242"/>
      <c r="P2174" s="242"/>
      <c r="Q2174" s="242"/>
      <c r="R2174" s="242"/>
      <c r="S2174" s="242"/>
      <c r="T2174" s="24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4" t="s">
        <v>191</v>
      </c>
      <c r="AU2174" s="244" t="s">
        <v>82</v>
      </c>
      <c r="AV2174" s="13" t="s">
        <v>82</v>
      </c>
      <c r="AW2174" s="13" t="s">
        <v>33</v>
      </c>
      <c r="AX2174" s="13" t="s">
        <v>72</v>
      </c>
      <c r="AY2174" s="244" t="s">
        <v>180</v>
      </c>
    </row>
    <row r="2175" s="13" customFormat="1">
      <c r="A2175" s="13"/>
      <c r="B2175" s="233"/>
      <c r="C2175" s="234"/>
      <c r="D2175" s="235" t="s">
        <v>191</v>
      </c>
      <c r="E2175" s="236" t="s">
        <v>19</v>
      </c>
      <c r="F2175" s="237" t="s">
        <v>2532</v>
      </c>
      <c r="G2175" s="234"/>
      <c r="H2175" s="238">
        <v>10.4</v>
      </c>
      <c r="I2175" s="239"/>
      <c r="J2175" s="234"/>
      <c r="K2175" s="234"/>
      <c r="L2175" s="240"/>
      <c r="M2175" s="241"/>
      <c r="N2175" s="242"/>
      <c r="O2175" s="242"/>
      <c r="P2175" s="242"/>
      <c r="Q2175" s="242"/>
      <c r="R2175" s="242"/>
      <c r="S2175" s="242"/>
      <c r="T2175" s="24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4" t="s">
        <v>191</v>
      </c>
      <c r="AU2175" s="244" t="s">
        <v>82</v>
      </c>
      <c r="AV2175" s="13" t="s">
        <v>82</v>
      </c>
      <c r="AW2175" s="13" t="s">
        <v>33</v>
      </c>
      <c r="AX2175" s="13" t="s">
        <v>72</v>
      </c>
      <c r="AY2175" s="244" t="s">
        <v>180</v>
      </c>
    </row>
    <row r="2176" s="13" customFormat="1">
      <c r="A2176" s="13"/>
      <c r="B2176" s="233"/>
      <c r="C2176" s="234"/>
      <c r="D2176" s="235" t="s">
        <v>191</v>
      </c>
      <c r="E2176" s="236" t="s">
        <v>19</v>
      </c>
      <c r="F2176" s="237" t="s">
        <v>2533</v>
      </c>
      <c r="G2176" s="234"/>
      <c r="H2176" s="238">
        <v>10.6</v>
      </c>
      <c r="I2176" s="239"/>
      <c r="J2176" s="234"/>
      <c r="K2176" s="234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191</v>
      </c>
      <c r="AU2176" s="244" t="s">
        <v>82</v>
      </c>
      <c r="AV2176" s="13" t="s">
        <v>82</v>
      </c>
      <c r="AW2176" s="13" t="s">
        <v>33</v>
      </c>
      <c r="AX2176" s="13" t="s">
        <v>72</v>
      </c>
      <c r="AY2176" s="244" t="s">
        <v>180</v>
      </c>
    </row>
    <row r="2177" s="13" customFormat="1">
      <c r="A2177" s="13"/>
      <c r="B2177" s="233"/>
      <c r="C2177" s="234"/>
      <c r="D2177" s="235" t="s">
        <v>191</v>
      </c>
      <c r="E2177" s="236" t="s">
        <v>19</v>
      </c>
      <c r="F2177" s="237" t="s">
        <v>2534</v>
      </c>
      <c r="G2177" s="234"/>
      <c r="H2177" s="238">
        <v>9.5999999999999996</v>
      </c>
      <c r="I2177" s="239"/>
      <c r="J2177" s="234"/>
      <c r="K2177" s="234"/>
      <c r="L2177" s="240"/>
      <c r="M2177" s="241"/>
      <c r="N2177" s="242"/>
      <c r="O2177" s="242"/>
      <c r="P2177" s="242"/>
      <c r="Q2177" s="242"/>
      <c r="R2177" s="242"/>
      <c r="S2177" s="242"/>
      <c r="T2177" s="24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4" t="s">
        <v>191</v>
      </c>
      <c r="AU2177" s="244" t="s">
        <v>82</v>
      </c>
      <c r="AV2177" s="13" t="s">
        <v>82</v>
      </c>
      <c r="AW2177" s="13" t="s">
        <v>33</v>
      </c>
      <c r="AX2177" s="13" t="s">
        <v>72</v>
      </c>
      <c r="AY2177" s="244" t="s">
        <v>180</v>
      </c>
    </row>
    <row r="2178" s="13" customFormat="1">
      <c r="A2178" s="13"/>
      <c r="B2178" s="233"/>
      <c r="C2178" s="234"/>
      <c r="D2178" s="235" t="s">
        <v>191</v>
      </c>
      <c r="E2178" s="236" t="s">
        <v>19</v>
      </c>
      <c r="F2178" s="237" t="s">
        <v>2535</v>
      </c>
      <c r="G2178" s="234"/>
      <c r="H2178" s="238">
        <v>11.4</v>
      </c>
      <c r="I2178" s="239"/>
      <c r="J2178" s="234"/>
      <c r="K2178" s="234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191</v>
      </c>
      <c r="AU2178" s="244" t="s">
        <v>82</v>
      </c>
      <c r="AV2178" s="13" t="s">
        <v>82</v>
      </c>
      <c r="AW2178" s="13" t="s">
        <v>33</v>
      </c>
      <c r="AX2178" s="13" t="s">
        <v>72</v>
      </c>
      <c r="AY2178" s="244" t="s">
        <v>180</v>
      </c>
    </row>
    <row r="2179" s="13" customFormat="1">
      <c r="A2179" s="13"/>
      <c r="B2179" s="233"/>
      <c r="C2179" s="234"/>
      <c r="D2179" s="235" t="s">
        <v>191</v>
      </c>
      <c r="E2179" s="236" t="s">
        <v>19</v>
      </c>
      <c r="F2179" s="237" t="s">
        <v>2536</v>
      </c>
      <c r="G2179" s="234"/>
      <c r="H2179" s="238">
        <v>10.4</v>
      </c>
      <c r="I2179" s="239"/>
      <c r="J2179" s="234"/>
      <c r="K2179" s="234"/>
      <c r="L2179" s="240"/>
      <c r="M2179" s="241"/>
      <c r="N2179" s="242"/>
      <c r="O2179" s="242"/>
      <c r="P2179" s="242"/>
      <c r="Q2179" s="242"/>
      <c r="R2179" s="242"/>
      <c r="S2179" s="242"/>
      <c r="T2179" s="24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4" t="s">
        <v>191</v>
      </c>
      <c r="AU2179" s="244" t="s">
        <v>82</v>
      </c>
      <c r="AV2179" s="13" t="s">
        <v>82</v>
      </c>
      <c r="AW2179" s="13" t="s">
        <v>33</v>
      </c>
      <c r="AX2179" s="13" t="s">
        <v>72</v>
      </c>
      <c r="AY2179" s="244" t="s">
        <v>180</v>
      </c>
    </row>
    <row r="2180" s="14" customFormat="1">
      <c r="A2180" s="14"/>
      <c r="B2180" s="245"/>
      <c r="C2180" s="246"/>
      <c r="D2180" s="235" t="s">
        <v>191</v>
      </c>
      <c r="E2180" s="247" t="s">
        <v>19</v>
      </c>
      <c r="F2180" s="248" t="s">
        <v>2491</v>
      </c>
      <c r="G2180" s="246"/>
      <c r="H2180" s="247" t="s">
        <v>19</v>
      </c>
      <c r="I2180" s="249"/>
      <c r="J2180" s="246"/>
      <c r="K2180" s="246"/>
      <c r="L2180" s="250"/>
      <c r="M2180" s="251"/>
      <c r="N2180" s="252"/>
      <c r="O2180" s="252"/>
      <c r="P2180" s="252"/>
      <c r="Q2180" s="252"/>
      <c r="R2180" s="252"/>
      <c r="S2180" s="252"/>
      <c r="T2180" s="253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4" t="s">
        <v>191</v>
      </c>
      <c r="AU2180" s="254" t="s">
        <v>82</v>
      </c>
      <c r="AV2180" s="14" t="s">
        <v>80</v>
      </c>
      <c r="AW2180" s="14" t="s">
        <v>33</v>
      </c>
      <c r="AX2180" s="14" t="s">
        <v>72</v>
      </c>
      <c r="AY2180" s="254" t="s">
        <v>180</v>
      </c>
    </row>
    <row r="2181" s="13" customFormat="1">
      <c r="A2181" s="13"/>
      <c r="B2181" s="233"/>
      <c r="C2181" s="234"/>
      <c r="D2181" s="235" t="s">
        <v>191</v>
      </c>
      <c r="E2181" s="236" t="s">
        <v>19</v>
      </c>
      <c r="F2181" s="237" t="s">
        <v>2537</v>
      </c>
      <c r="G2181" s="234"/>
      <c r="H2181" s="238">
        <v>22.5</v>
      </c>
      <c r="I2181" s="239"/>
      <c r="J2181" s="234"/>
      <c r="K2181" s="234"/>
      <c r="L2181" s="240"/>
      <c r="M2181" s="241"/>
      <c r="N2181" s="242"/>
      <c r="O2181" s="242"/>
      <c r="P2181" s="242"/>
      <c r="Q2181" s="242"/>
      <c r="R2181" s="242"/>
      <c r="S2181" s="242"/>
      <c r="T2181" s="24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4" t="s">
        <v>191</v>
      </c>
      <c r="AU2181" s="244" t="s">
        <v>82</v>
      </c>
      <c r="AV2181" s="13" t="s">
        <v>82</v>
      </c>
      <c r="AW2181" s="13" t="s">
        <v>33</v>
      </c>
      <c r="AX2181" s="13" t="s">
        <v>72</v>
      </c>
      <c r="AY2181" s="244" t="s">
        <v>180</v>
      </c>
    </row>
    <row r="2182" s="13" customFormat="1">
      <c r="A2182" s="13"/>
      <c r="B2182" s="233"/>
      <c r="C2182" s="234"/>
      <c r="D2182" s="235" t="s">
        <v>191</v>
      </c>
      <c r="E2182" s="236" t="s">
        <v>19</v>
      </c>
      <c r="F2182" s="237" t="s">
        <v>2538</v>
      </c>
      <c r="G2182" s="234"/>
      <c r="H2182" s="238">
        <v>7.8250000000000002</v>
      </c>
      <c r="I2182" s="239"/>
      <c r="J2182" s="234"/>
      <c r="K2182" s="234"/>
      <c r="L2182" s="240"/>
      <c r="M2182" s="241"/>
      <c r="N2182" s="242"/>
      <c r="O2182" s="242"/>
      <c r="P2182" s="242"/>
      <c r="Q2182" s="242"/>
      <c r="R2182" s="242"/>
      <c r="S2182" s="242"/>
      <c r="T2182" s="24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4" t="s">
        <v>191</v>
      </c>
      <c r="AU2182" s="244" t="s">
        <v>82</v>
      </c>
      <c r="AV2182" s="13" t="s">
        <v>82</v>
      </c>
      <c r="AW2182" s="13" t="s">
        <v>33</v>
      </c>
      <c r="AX2182" s="13" t="s">
        <v>72</v>
      </c>
      <c r="AY2182" s="244" t="s">
        <v>180</v>
      </c>
    </row>
    <row r="2183" s="13" customFormat="1">
      <c r="A2183" s="13"/>
      <c r="B2183" s="233"/>
      <c r="C2183" s="234"/>
      <c r="D2183" s="235" t="s">
        <v>191</v>
      </c>
      <c r="E2183" s="236" t="s">
        <v>19</v>
      </c>
      <c r="F2183" s="237" t="s">
        <v>2539</v>
      </c>
      <c r="G2183" s="234"/>
      <c r="H2183" s="238">
        <v>40.5</v>
      </c>
      <c r="I2183" s="239"/>
      <c r="J2183" s="234"/>
      <c r="K2183" s="234"/>
      <c r="L2183" s="240"/>
      <c r="M2183" s="241"/>
      <c r="N2183" s="242"/>
      <c r="O2183" s="242"/>
      <c r="P2183" s="242"/>
      <c r="Q2183" s="242"/>
      <c r="R2183" s="242"/>
      <c r="S2183" s="242"/>
      <c r="T2183" s="24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4" t="s">
        <v>191</v>
      </c>
      <c r="AU2183" s="244" t="s">
        <v>82</v>
      </c>
      <c r="AV2183" s="13" t="s">
        <v>82</v>
      </c>
      <c r="AW2183" s="13" t="s">
        <v>33</v>
      </c>
      <c r="AX2183" s="13" t="s">
        <v>72</v>
      </c>
      <c r="AY2183" s="244" t="s">
        <v>180</v>
      </c>
    </row>
    <row r="2184" s="16" customFormat="1">
      <c r="A2184" s="16"/>
      <c r="B2184" s="266"/>
      <c r="C2184" s="267"/>
      <c r="D2184" s="235" t="s">
        <v>191</v>
      </c>
      <c r="E2184" s="268" t="s">
        <v>19</v>
      </c>
      <c r="F2184" s="269" t="s">
        <v>436</v>
      </c>
      <c r="G2184" s="267"/>
      <c r="H2184" s="270">
        <v>162.02000000000001</v>
      </c>
      <c r="I2184" s="271"/>
      <c r="J2184" s="267"/>
      <c r="K2184" s="267"/>
      <c r="L2184" s="272"/>
      <c r="M2184" s="273"/>
      <c r="N2184" s="274"/>
      <c r="O2184" s="274"/>
      <c r="P2184" s="274"/>
      <c r="Q2184" s="274"/>
      <c r="R2184" s="274"/>
      <c r="S2184" s="274"/>
      <c r="T2184" s="275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T2184" s="276" t="s">
        <v>191</v>
      </c>
      <c r="AU2184" s="276" t="s">
        <v>82</v>
      </c>
      <c r="AV2184" s="16" t="s">
        <v>100</v>
      </c>
      <c r="AW2184" s="16" t="s">
        <v>33</v>
      </c>
      <c r="AX2184" s="16" t="s">
        <v>72</v>
      </c>
      <c r="AY2184" s="276" t="s">
        <v>180</v>
      </c>
    </row>
    <row r="2185" s="14" customFormat="1">
      <c r="A2185" s="14"/>
      <c r="B2185" s="245"/>
      <c r="C2185" s="246"/>
      <c r="D2185" s="235" t="s">
        <v>191</v>
      </c>
      <c r="E2185" s="247" t="s">
        <v>19</v>
      </c>
      <c r="F2185" s="248" t="s">
        <v>2540</v>
      </c>
      <c r="G2185" s="246"/>
      <c r="H2185" s="247" t="s">
        <v>19</v>
      </c>
      <c r="I2185" s="249"/>
      <c r="J2185" s="246"/>
      <c r="K2185" s="246"/>
      <c r="L2185" s="250"/>
      <c r="M2185" s="251"/>
      <c r="N2185" s="252"/>
      <c r="O2185" s="252"/>
      <c r="P2185" s="252"/>
      <c r="Q2185" s="252"/>
      <c r="R2185" s="252"/>
      <c r="S2185" s="252"/>
      <c r="T2185" s="253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4" t="s">
        <v>191</v>
      </c>
      <c r="AU2185" s="254" t="s">
        <v>82</v>
      </c>
      <c r="AV2185" s="14" t="s">
        <v>80</v>
      </c>
      <c r="AW2185" s="14" t="s">
        <v>33</v>
      </c>
      <c r="AX2185" s="14" t="s">
        <v>72</v>
      </c>
      <c r="AY2185" s="254" t="s">
        <v>180</v>
      </c>
    </row>
    <row r="2186" s="13" customFormat="1">
      <c r="A2186" s="13"/>
      <c r="B2186" s="233"/>
      <c r="C2186" s="234"/>
      <c r="D2186" s="235" t="s">
        <v>191</v>
      </c>
      <c r="E2186" s="236" t="s">
        <v>19</v>
      </c>
      <c r="F2186" s="237" t="s">
        <v>310</v>
      </c>
      <c r="G2186" s="234"/>
      <c r="H2186" s="238">
        <v>24</v>
      </c>
      <c r="I2186" s="239"/>
      <c r="J2186" s="234"/>
      <c r="K2186" s="234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191</v>
      </c>
      <c r="AU2186" s="244" t="s">
        <v>82</v>
      </c>
      <c r="AV2186" s="13" t="s">
        <v>82</v>
      </c>
      <c r="AW2186" s="13" t="s">
        <v>33</v>
      </c>
      <c r="AX2186" s="13" t="s">
        <v>72</v>
      </c>
      <c r="AY2186" s="244" t="s">
        <v>180</v>
      </c>
    </row>
    <row r="2187" s="16" customFormat="1">
      <c r="A2187" s="16"/>
      <c r="B2187" s="266"/>
      <c r="C2187" s="267"/>
      <c r="D2187" s="235" t="s">
        <v>191</v>
      </c>
      <c r="E2187" s="268" t="s">
        <v>19</v>
      </c>
      <c r="F2187" s="269" t="s">
        <v>436</v>
      </c>
      <c r="G2187" s="267"/>
      <c r="H2187" s="270">
        <v>24</v>
      </c>
      <c r="I2187" s="271"/>
      <c r="J2187" s="267"/>
      <c r="K2187" s="267"/>
      <c r="L2187" s="272"/>
      <c r="M2187" s="273"/>
      <c r="N2187" s="274"/>
      <c r="O2187" s="274"/>
      <c r="P2187" s="274"/>
      <c r="Q2187" s="274"/>
      <c r="R2187" s="274"/>
      <c r="S2187" s="274"/>
      <c r="T2187" s="275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T2187" s="276" t="s">
        <v>191</v>
      </c>
      <c r="AU2187" s="276" t="s">
        <v>82</v>
      </c>
      <c r="AV2187" s="16" t="s">
        <v>100</v>
      </c>
      <c r="AW2187" s="16" t="s">
        <v>33</v>
      </c>
      <c r="AX2187" s="16" t="s">
        <v>72</v>
      </c>
      <c r="AY2187" s="276" t="s">
        <v>180</v>
      </c>
    </row>
    <row r="2188" s="15" customFormat="1">
      <c r="A2188" s="15"/>
      <c r="B2188" s="255"/>
      <c r="C2188" s="256"/>
      <c r="D2188" s="235" t="s">
        <v>191</v>
      </c>
      <c r="E2188" s="257" t="s">
        <v>19</v>
      </c>
      <c r="F2188" s="258" t="s">
        <v>327</v>
      </c>
      <c r="G2188" s="256"/>
      <c r="H2188" s="259">
        <v>312.56999999999994</v>
      </c>
      <c r="I2188" s="260"/>
      <c r="J2188" s="256"/>
      <c r="K2188" s="256"/>
      <c r="L2188" s="261"/>
      <c r="M2188" s="262"/>
      <c r="N2188" s="263"/>
      <c r="O2188" s="263"/>
      <c r="P2188" s="263"/>
      <c r="Q2188" s="263"/>
      <c r="R2188" s="263"/>
      <c r="S2188" s="263"/>
      <c r="T2188" s="264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65" t="s">
        <v>191</v>
      </c>
      <c r="AU2188" s="265" t="s">
        <v>82</v>
      </c>
      <c r="AV2188" s="15" t="s">
        <v>187</v>
      </c>
      <c r="AW2188" s="15" t="s">
        <v>33</v>
      </c>
      <c r="AX2188" s="15" t="s">
        <v>80</v>
      </c>
      <c r="AY2188" s="265" t="s">
        <v>180</v>
      </c>
    </row>
    <row r="2189" s="2" customFormat="1" ht="16.5" customHeight="1">
      <c r="A2189" s="40"/>
      <c r="B2189" s="41"/>
      <c r="C2189" s="281" t="s">
        <v>2541</v>
      </c>
      <c r="D2189" s="281" t="s">
        <v>702</v>
      </c>
      <c r="E2189" s="282" t="s">
        <v>2542</v>
      </c>
      <c r="F2189" s="283" t="s">
        <v>2543</v>
      </c>
      <c r="G2189" s="284" t="s">
        <v>185</v>
      </c>
      <c r="H2189" s="285">
        <v>4.7999999999999998</v>
      </c>
      <c r="I2189" s="286"/>
      <c r="J2189" s="287">
        <f>ROUND(I2189*H2189,2)</f>
        <v>0</v>
      </c>
      <c r="K2189" s="283" t="s">
        <v>186</v>
      </c>
      <c r="L2189" s="288"/>
      <c r="M2189" s="289" t="s">
        <v>19</v>
      </c>
      <c r="N2189" s="290" t="s">
        <v>43</v>
      </c>
      <c r="O2189" s="86"/>
      <c r="P2189" s="224">
        <f>O2189*H2189</f>
        <v>0</v>
      </c>
      <c r="Q2189" s="224">
        <v>0.00089999999999999998</v>
      </c>
      <c r="R2189" s="224">
        <f>Q2189*H2189</f>
        <v>0.0043200000000000001</v>
      </c>
      <c r="S2189" s="224">
        <v>0</v>
      </c>
      <c r="T2189" s="225">
        <f>S2189*H2189</f>
        <v>0</v>
      </c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R2189" s="226" t="s">
        <v>224</v>
      </c>
      <c r="AT2189" s="226" t="s">
        <v>702</v>
      </c>
      <c r="AU2189" s="226" t="s">
        <v>82</v>
      </c>
      <c r="AY2189" s="19" t="s">
        <v>180</v>
      </c>
      <c r="BE2189" s="227">
        <f>IF(N2189="základní",J2189,0)</f>
        <v>0</v>
      </c>
      <c r="BF2189" s="227">
        <f>IF(N2189="snížená",J2189,0)</f>
        <v>0</v>
      </c>
      <c r="BG2189" s="227">
        <f>IF(N2189="zákl. přenesená",J2189,0)</f>
        <v>0</v>
      </c>
      <c r="BH2189" s="227">
        <f>IF(N2189="sníž. přenesená",J2189,0)</f>
        <v>0</v>
      </c>
      <c r="BI2189" s="227">
        <f>IF(N2189="nulová",J2189,0)</f>
        <v>0</v>
      </c>
      <c r="BJ2189" s="19" t="s">
        <v>80</v>
      </c>
      <c r="BK2189" s="227">
        <f>ROUND(I2189*H2189,2)</f>
        <v>0</v>
      </c>
      <c r="BL2189" s="19" t="s">
        <v>187</v>
      </c>
      <c r="BM2189" s="226" t="s">
        <v>2544</v>
      </c>
    </row>
    <row r="2190" s="13" customFormat="1">
      <c r="A2190" s="13"/>
      <c r="B2190" s="233"/>
      <c r="C2190" s="234"/>
      <c r="D2190" s="235" t="s">
        <v>191</v>
      </c>
      <c r="E2190" s="236" t="s">
        <v>19</v>
      </c>
      <c r="F2190" s="237" t="s">
        <v>2545</v>
      </c>
      <c r="G2190" s="234"/>
      <c r="H2190" s="238">
        <v>4.7999999999999998</v>
      </c>
      <c r="I2190" s="239"/>
      <c r="J2190" s="234"/>
      <c r="K2190" s="234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191</v>
      </c>
      <c r="AU2190" s="244" t="s">
        <v>82</v>
      </c>
      <c r="AV2190" s="13" t="s">
        <v>82</v>
      </c>
      <c r="AW2190" s="13" t="s">
        <v>33</v>
      </c>
      <c r="AX2190" s="13" t="s">
        <v>80</v>
      </c>
      <c r="AY2190" s="244" t="s">
        <v>180</v>
      </c>
    </row>
    <row r="2191" s="2" customFormat="1" ht="16.5" customHeight="1">
      <c r="A2191" s="40"/>
      <c r="B2191" s="41"/>
      <c r="C2191" s="281" t="s">
        <v>2546</v>
      </c>
      <c r="D2191" s="281" t="s">
        <v>702</v>
      </c>
      <c r="E2191" s="282" t="s">
        <v>2547</v>
      </c>
      <c r="F2191" s="283" t="s">
        <v>2548</v>
      </c>
      <c r="G2191" s="284" t="s">
        <v>185</v>
      </c>
      <c r="H2191" s="285">
        <v>60.600000000000001</v>
      </c>
      <c r="I2191" s="286"/>
      <c r="J2191" s="287">
        <f>ROUND(I2191*H2191,2)</f>
        <v>0</v>
      </c>
      <c r="K2191" s="283" t="s">
        <v>186</v>
      </c>
      <c r="L2191" s="288"/>
      <c r="M2191" s="289" t="s">
        <v>19</v>
      </c>
      <c r="N2191" s="290" t="s">
        <v>43</v>
      </c>
      <c r="O2191" s="86"/>
      <c r="P2191" s="224">
        <f>O2191*H2191</f>
        <v>0</v>
      </c>
      <c r="Q2191" s="224">
        <v>0.00044999999999999999</v>
      </c>
      <c r="R2191" s="224">
        <f>Q2191*H2191</f>
        <v>0.027269999999999999</v>
      </c>
      <c r="S2191" s="224">
        <v>0</v>
      </c>
      <c r="T2191" s="225">
        <f>S2191*H2191</f>
        <v>0</v>
      </c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R2191" s="226" t="s">
        <v>224</v>
      </c>
      <c r="AT2191" s="226" t="s">
        <v>702</v>
      </c>
      <c r="AU2191" s="226" t="s">
        <v>82</v>
      </c>
      <c r="AY2191" s="19" t="s">
        <v>180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19" t="s">
        <v>80</v>
      </c>
      <c r="BK2191" s="227">
        <f>ROUND(I2191*H2191,2)</f>
        <v>0</v>
      </c>
      <c r="BL2191" s="19" t="s">
        <v>187</v>
      </c>
      <c r="BM2191" s="226" t="s">
        <v>2549</v>
      </c>
    </row>
    <row r="2192" s="13" customFormat="1">
      <c r="A2192" s="13"/>
      <c r="B2192" s="233"/>
      <c r="C2192" s="234"/>
      <c r="D2192" s="235" t="s">
        <v>191</v>
      </c>
      <c r="E2192" s="236" t="s">
        <v>19</v>
      </c>
      <c r="F2192" s="237" t="s">
        <v>2550</v>
      </c>
      <c r="G2192" s="234"/>
      <c r="H2192" s="238">
        <v>60.600000000000001</v>
      </c>
      <c r="I2192" s="239"/>
      <c r="J2192" s="234"/>
      <c r="K2192" s="234"/>
      <c r="L2192" s="240"/>
      <c r="M2192" s="241"/>
      <c r="N2192" s="242"/>
      <c r="O2192" s="242"/>
      <c r="P2192" s="242"/>
      <c r="Q2192" s="242"/>
      <c r="R2192" s="242"/>
      <c r="S2192" s="242"/>
      <c r="T2192" s="24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4" t="s">
        <v>191</v>
      </c>
      <c r="AU2192" s="244" t="s">
        <v>82</v>
      </c>
      <c r="AV2192" s="13" t="s">
        <v>82</v>
      </c>
      <c r="AW2192" s="13" t="s">
        <v>33</v>
      </c>
      <c r="AX2192" s="13" t="s">
        <v>80</v>
      </c>
      <c r="AY2192" s="244" t="s">
        <v>180</v>
      </c>
    </row>
    <row r="2193" s="2" customFormat="1" ht="37.8" customHeight="1">
      <c r="A2193" s="40"/>
      <c r="B2193" s="41"/>
      <c r="C2193" s="215" t="s">
        <v>2551</v>
      </c>
      <c r="D2193" s="215" t="s">
        <v>182</v>
      </c>
      <c r="E2193" s="216" t="s">
        <v>2552</v>
      </c>
      <c r="F2193" s="217" t="s">
        <v>2553</v>
      </c>
      <c r="G2193" s="218" t="s">
        <v>185</v>
      </c>
      <c r="H2193" s="219">
        <v>23.628</v>
      </c>
      <c r="I2193" s="220"/>
      <c r="J2193" s="221">
        <f>ROUND(I2193*H2193,2)</f>
        <v>0</v>
      </c>
      <c r="K2193" s="217" t="s">
        <v>186</v>
      </c>
      <c r="L2193" s="46"/>
      <c r="M2193" s="222" t="s">
        <v>19</v>
      </c>
      <c r="N2193" s="223" t="s">
        <v>43</v>
      </c>
      <c r="O2193" s="86"/>
      <c r="P2193" s="224">
        <f>O2193*H2193</f>
        <v>0</v>
      </c>
      <c r="Q2193" s="224">
        <v>0.013440000000000001</v>
      </c>
      <c r="R2193" s="224">
        <f>Q2193*H2193</f>
        <v>0.31756032000000001</v>
      </c>
      <c r="S2193" s="224">
        <v>0</v>
      </c>
      <c r="T2193" s="225">
        <f>S2193*H2193</f>
        <v>0</v>
      </c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R2193" s="226" t="s">
        <v>187</v>
      </c>
      <c r="AT2193" s="226" t="s">
        <v>182</v>
      </c>
      <c r="AU2193" s="226" t="s">
        <v>82</v>
      </c>
      <c r="AY2193" s="19" t="s">
        <v>180</v>
      </c>
      <c r="BE2193" s="227">
        <f>IF(N2193="základní",J2193,0)</f>
        <v>0</v>
      </c>
      <c r="BF2193" s="227">
        <f>IF(N2193="snížená",J2193,0)</f>
        <v>0</v>
      </c>
      <c r="BG2193" s="227">
        <f>IF(N2193="zákl. přenesená",J2193,0)</f>
        <v>0</v>
      </c>
      <c r="BH2193" s="227">
        <f>IF(N2193="sníž. přenesená",J2193,0)</f>
        <v>0</v>
      </c>
      <c r="BI2193" s="227">
        <f>IF(N2193="nulová",J2193,0)</f>
        <v>0</v>
      </c>
      <c r="BJ2193" s="19" t="s">
        <v>80</v>
      </c>
      <c r="BK2193" s="227">
        <f>ROUND(I2193*H2193,2)</f>
        <v>0</v>
      </c>
      <c r="BL2193" s="19" t="s">
        <v>187</v>
      </c>
      <c r="BM2193" s="226" t="s">
        <v>2554</v>
      </c>
    </row>
    <row r="2194" s="2" customFormat="1">
      <c r="A2194" s="40"/>
      <c r="B2194" s="41"/>
      <c r="C2194" s="42"/>
      <c r="D2194" s="228" t="s">
        <v>189</v>
      </c>
      <c r="E2194" s="42"/>
      <c r="F2194" s="229" t="s">
        <v>2555</v>
      </c>
      <c r="G2194" s="42"/>
      <c r="H2194" s="42"/>
      <c r="I2194" s="230"/>
      <c r="J2194" s="42"/>
      <c r="K2194" s="42"/>
      <c r="L2194" s="46"/>
      <c r="M2194" s="231"/>
      <c r="N2194" s="232"/>
      <c r="O2194" s="86"/>
      <c r="P2194" s="86"/>
      <c r="Q2194" s="86"/>
      <c r="R2194" s="86"/>
      <c r="S2194" s="86"/>
      <c r="T2194" s="87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T2194" s="19" t="s">
        <v>189</v>
      </c>
      <c r="AU2194" s="19" t="s">
        <v>82</v>
      </c>
    </row>
    <row r="2195" s="14" customFormat="1">
      <c r="A2195" s="14"/>
      <c r="B2195" s="245"/>
      <c r="C2195" s="246"/>
      <c r="D2195" s="235" t="s">
        <v>191</v>
      </c>
      <c r="E2195" s="247" t="s">
        <v>19</v>
      </c>
      <c r="F2195" s="248" t="s">
        <v>2556</v>
      </c>
      <c r="G2195" s="246"/>
      <c r="H2195" s="247" t="s">
        <v>19</v>
      </c>
      <c r="I2195" s="249"/>
      <c r="J2195" s="246"/>
      <c r="K2195" s="246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191</v>
      </c>
      <c r="AU2195" s="254" t="s">
        <v>82</v>
      </c>
      <c r="AV2195" s="14" t="s">
        <v>80</v>
      </c>
      <c r="AW2195" s="14" t="s">
        <v>33</v>
      </c>
      <c r="AX2195" s="14" t="s">
        <v>72</v>
      </c>
      <c r="AY2195" s="254" t="s">
        <v>180</v>
      </c>
    </row>
    <row r="2196" s="13" customFormat="1">
      <c r="A2196" s="13"/>
      <c r="B2196" s="233"/>
      <c r="C2196" s="234"/>
      <c r="D2196" s="235" t="s">
        <v>191</v>
      </c>
      <c r="E2196" s="236" t="s">
        <v>19</v>
      </c>
      <c r="F2196" s="237" t="s">
        <v>2448</v>
      </c>
      <c r="G2196" s="234"/>
      <c r="H2196" s="238">
        <v>23.628</v>
      </c>
      <c r="I2196" s="239"/>
      <c r="J2196" s="234"/>
      <c r="K2196" s="234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191</v>
      </c>
      <c r="AU2196" s="244" t="s">
        <v>82</v>
      </c>
      <c r="AV2196" s="13" t="s">
        <v>82</v>
      </c>
      <c r="AW2196" s="13" t="s">
        <v>33</v>
      </c>
      <c r="AX2196" s="13" t="s">
        <v>80</v>
      </c>
      <c r="AY2196" s="244" t="s">
        <v>180</v>
      </c>
    </row>
    <row r="2197" s="2" customFormat="1" ht="16.5" customHeight="1">
      <c r="A2197" s="40"/>
      <c r="B2197" s="41"/>
      <c r="C2197" s="281" t="s">
        <v>2557</v>
      </c>
      <c r="D2197" s="281" t="s">
        <v>702</v>
      </c>
      <c r="E2197" s="282" t="s">
        <v>2558</v>
      </c>
      <c r="F2197" s="283" t="s">
        <v>2559</v>
      </c>
      <c r="G2197" s="284" t="s">
        <v>185</v>
      </c>
      <c r="H2197" s="285">
        <v>24.809000000000001</v>
      </c>
      <c r="I2197" s="286"/>
      <c r="J2197" s="287">
        <f>ROUND(I2197*H2197,2)</f>
        <v>0</v>
      </c>
      <c r="K2197" s="283" t="s">
        <v>186</v>
      </c>
      <c r="L2197" s="288"/>
      <c r="M2197" s="289" t="s">
        <v>19</v>
      </c>
      <c r="N2197" s="290" t="s">
        <v>43</v>
      </c>
      <c r="O2197" s="86"/>
      <c r="P2197" s="224">
        <f>O2197*H2197</f>
        <v>0</v>
      </c>
      <c r="Q2197" s="224">
        <v>0.0030000000000000001</v>
      </c>
      <c r="R2197" s="224">
        <f>Q2197*H2197</f>
        <v>0.074427000000000007</v>
      </c>
      <c r="S2197" s="224">
        <v>0</v>
      </c>
      <c r="T2197" s="225">
        <f>S2197*H2197</f>
        <v>0</v>
      </c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R2197" s="226" t="s">
        <v>224</v>
      </c>
      <c r="AT2197" s="226" t="s">
        <v>702</v>
      </c>
      <c r="AU2197" s="226" t="s">
        <v>82</v>
      </c>
      <c r="AY2197" s="19" t="s">
        <v>180</v>
      </c>
      <c r="BE2197" s="227">
        <f>IF(N2197="základní",J2197,0)</f>
        <v>0</v>
      </c>
      <c r="BF2197" s="227">
        <f>IF(N2197="snížená",J2197,0)</f>
        <v>0</v>
      </c>
      <c r="BG2197" s="227">
        <f>IF(N2197="zákl. přenesená",J2197,0)</f>
        <v>0</v>
      </c>
      <c r="BH2197" s="227">
        <f>IF(N2197="sníž. přenesená",J2197,0)</f>
        <v>0</v>
      </c>
      <c r="BI2197" s="227">
        <f>IF(N2197="nulová",J2197,0)</f>
        <v>0</v>
      </c>
      <c r="BJ2197" s="19" t="s">
        <v>80</v>
      </c>
      <c r="BK2197" s="227">
        <f>ROUND(I2197*H2197,2)</f>
        <v>0</v>
      </c>
      <c r="BL2197" s="19" t="s">
        <v>187</v>
      </c>
      <c r="BM2197" s="226" t="s">
        <v>2560</v>
      </c>
    </row>
    <row r="2198" s="13" customFormat="1">
      <c r="A2198" s="13"/>
      <c r="B2198" s="233"/>
      <c r="C2198" s="234"/>
      <c r="D2198" s="235" t="s">
        <v>191</v>
      </c>
      <c r="E2198" s="234"/>
      <c r="F2198" s="237" t="s">
        <v>2561</v>
      </c>
      <c r="G2198" s="234"/>
      <c r="H2198" s="238">
        <v>24.809000000000001</v>
      </c>
      <c r="I2198" s="239"/>
      <c r="J2198" s="234"/>
      <c r="K2198" s="234"/>
      <c r="L2198" s="240"/>
      <c r="M2198" s="241"/>
      <c r="N2198" s="242"/>
      <c r="O2198" s="242"/>
      <c r="P2198" s="242"/>
      <c r="Q2198" s="242"/>
      <c r="R2198" s="242"/>
      <c r="S2198" s="242"/>
      <c r="T2198" s="24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4" t="s">
        <v>191</v>
      </c>
      <c r="AU2198" s="244" t="s">
        <v>82</v>
      </c>
      <c r="AV2198" s="13" t="s">
        <v>82</v>
      </c>
      <c r="AW2198" s="13" t="s">
        <v>4</v>
      </c>
      <c r="AX2198" s="13" t="s">
        <v>80</v>
      </c>
      <c r="AY2198" s="244" t="s">
        <v>180</v>
      </c>
    </row>
    <row r="2199" s="2" customFormat="1" ht="16.5" customHeight="1">
      <c r="A2199" s="40"/>
      <c r="B2199" s="41"/>
      <c r="C2199" s="215" t="s">
        <v>2562</v>
      </c>
      <c r="D2199" s="215" t="s">
        <v>182</v>
      </c>
      <c r="E2199" s="216" t="s">
        <v>2563</v>
      </c>
      <c r="F2199" s="217" t="s">
        <v>2564</v>
      </c>
      <c r="G2199" s="218" t="s">
        <v>227</v>
      </c>
      <c r="H2199" s="219">
        <v>177.31999999999999</v>
      </c>
      <c r="I2199" s="220"/>
      <c r="J2199" s="221">
        <f>ROUND(I2199*H2199,2)</f>
        <v>0</v>
      </c>
      <c r="K2199" s="217" t="s">
        <v>186</v>
      </c>
      <c r="L2199" s="46"/>
      <c r="M2199" s="222" t="s">
        <v>19</v>
      </c>
      <c r="N2199" s="223" t="s">
        <v>43</v>
      </c>
      <c r="O2199" s="86"/>
      <c r="P2199" s="224">
        <f>O2199*H2199</f>
        <v>0</v>
      </c>
      <c r="Q2199" s="224">
        <v>3.0000000000000001E-05</v>
      </c>
      <c r="R2199" s="224">
        <f>Q2199*H2199</f>
        <v>0.0053195999999999998</v>
      </c>
      <c r="S2199" s="224">
        <v>0</v>
      </c>
      <c r="T2199" s="225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6" t="s">
        <v>187</v>
      </c>
      <c r="AT2199" s="226" t="s">
        <v>182</v>
      </c>
      <c r="AU2199" s="226" t="s">
        <v>82</v>
      </c>
      <c r="AY2199" s="19" t="s">
        <v>180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19" t="s">
        <v>80</v>
      </c>
      <c r="BK2199" s="227">
        <f>ROUND(I2199*H2199,2)</f>
        <v>0</v>
      </c>
      <c r="BL2199" s="19" t="s">
        <v>187</v>
      </c>
      <c r="BM2199" s="226" t="s">
        <v>2565</v>
      </c>
    </row>
    <row r="2200" s="2" customFormat="1">
      <c r="A2200" s="40"/>
      <c r="B2200" s="41"/>
      <c r="C2200" s="42"/>
      <c r="D2200" s="228" t="s">
        <v>189</v>
      </c>
      <c r="E2200" s="42"/>
      <c r="F2200" s="229" t="s">
        <v>2566</v>
      </c>
      <c r="G2200" s="42"/>
      <c r="H2200" s="42"/>
      <c r="I2200" s="230"/>
      <c r="J2200" s="42"/>
      <c r="K2200" s="42"/>
      <c r="L2200" s="46"/>
      <c r="M2200" s="231"/>
      <c r="N2200" s="232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189</v>
      </c>
      <c r="AU2200" s="19" t="s">
        <v>82</v>
      </c>
    </row>
    <row r="2201" s="14" customFormat="1">
      <c r="A2201" s="14"/>
      <c r="B2201" s="245"/>
      <c r="C2201" s="246"/>
      <c r="D2201" s="235" t="s">
        <v>191</v>
      </c>
      <c r="E2201" s="247" t="s">
        <v>19</v>
      </c>
      <c r="F2201" s="248" t="s">
        <v>2567</v>
      </c>
      <c r="G2201" s="246"/>
      <c r="H2201" s="247" t="s">
        <v>19</v>
      </c>
      <c r="I2201" s="249"/>
      <c r="J2201" s="246"/>
      <c r="K2201" s="246"/>
      <c r="L2201" s="250"/>
      <c r="M2201" s="251"/>
      <c r="N2201" s="252"/>
      <c r="O2201" s="252"/>
      <c r="P2201" s="252"/>
      <c r="Q2201" s="252"/>
      <c r="R2201" s="252"/>
      <c r="S2201" s="252"/>
      <c r="T2201" s="253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4" t="s">
        <v>191</v>
      </c>
      <c r="AU2201" s="254" t="s">
        <v>82</v>
      </c>
      <c r="AV2201" s="14" t="s">
        <v>80</v>
      </c>
      <c r="AW2201" s="14" t="s">
        <v>33</v>
      </c>
      <c r="AX2201" s="14" t="s">
        <v>72</v>
      </c>
      <c r="AY2201" s="254" t="s">
        <v>180</v>
      </c>
    </row>
    <row r="2202" s="14" customFormat="1">
      <c r="A2202" s="14"/>
      <c r="B2202" s="245"/>
      <c r="C2202" s="246"/>
      <c r="D2202" s="235" t="s">
        <v>191</v>
      </c>
      <c r="E2202" s="247" t="s">
        <v>19</v>
      </c>
      <c r="F2202" s="248" t="s">
        <v>2568</v>
      </c>
      <c r="G2202" s="246"/>
      <c r="H2202" s="247" t="s">
        <v>19</v>
      </c>
      <c r="I2202" s="249"/>
      <c r="J2202" s="246"/>
      <c r="K2202" s="246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191</v>
      </c>
      <c r="AU2202" s="254" t="s">
        <v>82</v>
      </c>
      <c r="AV2202" s="14" t="s">
        <v>80</v>
      </c>
      <c r="AW2202" s="14" t="s">
        <v>33</v>
      </c>
      <c r="AX2202" s="14" t="s">
        <v>72</v>
      </c>
      <c r="AY2202" s="254" t="s">
        <v>180</v>
      </c>
    </row>
    <row r="2203" s="13" customFormat="1">
      <c r="A2203" s="13"/>
      <c r="B2203" s="233"/>
      <c r="C2203" s="234"/>
      <c r="D2203" s="235" t="s">
        <v>191</v>
      </c>
      <c r="E2203" s="236" t="s">
        <v>19</v>
      </c>
      <c r="F2203" s="237" t="s">
        <v>2569</v>
      </c>
      <c r="G2203" s="234"/>
      <c r="H2203" s="238">
        <v>29.800000000000001</v>
      </c>
      <c r="I2203" s="239"/>
      <c r="J2203" s="234"/>
      <c r="K2203" s="234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191</v>
      </c>
      <c r="AU2203" s="244" t="s">
        <v>82</v>
      </c>
      <c r="AV2203" s="13" t="s">
        <v>82</v>
      </c>
      <c r="AW2203" s="13" t="s">
        <v>33</v>
      </c>
      <c r="AX2203" s="13" t="s">
        <v>72</v>
      </c>
      <c r="AY2203" s="244" t="s">
        <v>180</v>
      </c>
    </row>
    <row r="2204" s="14" customFormat="1">
      <c r="A2204" s="14"/>
      <c r="B2204" s="245"/>
      <c r="C2204" s="246"/>
      <c r="D2204" s="235" t="s">
        <v>191</v>
      </c>
      <c r="E2204" s="247" t="s">
        <v>19</v>
      </c>
      <c r="F2204" s="248" t="s">
        <v>2570</v>
      </c>
      <c r="G2204" s="246"/>
      <c r="H2204" s="247" t="s">
        <v>19</v>
      </c>
      <c r="I2204" s="249"/>
      <c r="J2204" s="246"/>
      <c r="K2204" s="246"/>
      <c r="L2204" s="250"/>
      <c r="M2204" s="251"/>
      <c r="N2204" s="252"/>
      <c r="O2204" s="252"/>
      <c r="P2204" s="252"/>
      <c r="Q2204" s="252"/>
      <c r="R2204" s="252"/>
      <c r="S2204" s="252"/>
      <c r="T2204" s="253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4" t="s">
        <v>191</v>
      </c>
      <c r="AU2204" s="254" t="s">
        <v>82</v>
      </c>
      <c r="AV2204" s="14" t="s">
        <v>80</v>
      </c>
      <c r="AW2204" s="14" t="s">
        <v>33</v>
      </c>
      <c r="AX2204" s="14" t="s">
        <v>72</v>
      </c>
      <c r="AY2204" s="254" t="s">
        <v>180</v>
      </c>
    </row>
    <row r="2205" s="13" customFormat="1">
      <c r="A2205" s="13"/>
      <c r="B2205" s="233"/>
      <c r="C2205" s="234"/>
      <c r="D2205" s="235" t="s">
        <v>191</v>
      </c>
      <c r="E2205" s="236" t="s">
        <v>19</v>
      </c>
      <c r="F2205" s="237" t="s">
        <v>2571</v>
      </c>
      <c r="G2205" s="234"/>
      <c r="H2205" s="238">
        <v>22.254999999999999</v>
      </c>
      <c r="I2205" s="239"/>
      <c r="J2205" s="234"/>
      <c r="K2205" s="234"/>
      <c r="L2205" s="240"/>
      <c r="M2205" s="241"/>
      <c r="N2205" s="242"/>
      <c r="O2205" s="242"/>
      <c r="P2205" s="242"/>
      <c r="Q2205" s="242"/>
      <c r="R2205" s="242"/>
      <c r="S2205" s="242"/>
      <c r="T2205" s="24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4" t="s">
        <v>191</v>
      </c>
      <c r="AU2205" s="244" t="s">
        <v>82</v>
      </c>
      <c r="AV2205" s="13" t="s">
        <v>82</v>
      </c>
      <c r="AW2205" s="13" t="s">
        <v>33</v>
      </c>
      <c r="AX2205" s="13" t="s">
        <v>72</v>
      </c>
      <c r="AY2205" s="244" t="s">
        <v>180</v>
      </c>
    </row>
    <row r="2206" s="14" customFormat="1">
      <c r="A2206" s="14"/>
      <c r="B2206" s="245"/>
      <c r="C2206" s="246"/>
      <c r="D2206" s="235" t="s">
        <v>191</v>
      </c>
      <c r="E2206" s="247" t="s">
        <v>19</v>
      </c>
      <c r="F2206" s="248" t="s">
        <v>2433</v>
      </c>
      <c r="G2206" s="246"/>
      <c r="H2206" s="247" t="s">
        <v>19</v>
      </c>
      <c r="I2206" s="249"/>
      <c r="J2206" s="246"/>
      <c r="K2206" s="246"/>
      <c r="L2206" s="250"/>
      <c r="M2206" s="251"/>
      <c r="N2206" s="252"/>
      <c r="O2206" s="252"/>
      <c r="P2206" s="252"/>
      <c r="Q2206" s="252"/>
      <c r="R2206" s="252"/>
      <c r="S2206" s="252"/>
      <c r="T2206" s="253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4" t="s">
        <v>191</v>
      </c>
      <c r="AU2206" s="254" t="s">
        <v>82</v>
      </c>
      <c r="AV2206" s="14" t="s">
        <v>80</v>
      </c>
      <c r="AW2206" s="14" t="s">
        <v>33</v>
      </c>
      <c r="AX2206" s="14" t="s">
        <v>72</v>
      </c>
      <c r="AY2206" s="254" t="s">
        <v>180</v>
      </c>
    </row>
    <row r="2207" s="13" customFormat="1">
      <c r="A2207" s="13"/>
      <c r="B2207" s="233"/>
      <c r="C2207" s="234"/>
      <c r="D2207" s="235" t="s">
        <v>191</v>
      </c>
      <c r="E2207" s="236" t="s">
        <v>19</v>
      </c>
      <c r="F2207" s="237" t="s">
        <v>2572</v>
      </c>
      <c r="G2207" s="234"/>
      <c r="H2207" s="238">
        <v>-6.0549999999999997</v>
      </c>
      <c r="I2207" s="239"/>
      <c r="J2207" s="234"/>
      <c r="K2207" s="234"/>
      <c r="L2207" s="240"/>
      <c r="M2207" s="241"/>
      <c r="N2207" s="242"/>
      <c r="O2207" s="242"/>
      <c r="P2207" s="242"/>
      <c r="Q2207" s="242"/>
      <c r="R2207" s="242"/>
      <c r="S2207" s="242"/>
      <c r="T2207" s="24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4" t="s">
        <v>191</v>
      </c>
      <c r="AU2207" s="244" t="s">
        <v>82</v>
      </c>
      <c r="AV2207" s="13" t="s">
        <v>82</v>
      </c>
      <c r="AW2207" s="13" t="s">
        <v>33</v>
      </c>
      <c r="AX2207" s="13" t="s">
        <v>72</v>
      </c>
      <c r="AY2207" s="244" t="s">
        <v>180</v>
      </c>
    </row>
    <row r="2208" s="14" customFormat="1">
      <c r="A2208" s="14"/>
      <c r="B2208" s="245"/>
      <c r="C2208" s="246"/>
      <c r="D2208" s="235" t="s">
        <v>191</v>
      </c>
      <c r="E2208" s="247" t="s">
        <v>19</v>
      </c>
      <c r="F2208" s="248" t="s">
        <v>2435</v>
      </c>
      <c r="G2208" s="246"/>
      <c r="H2208" s="247" t="s">
        <v>19</v>
      </c>
      <c r="I2208" s="249"/>
      <c r="J2208" s="246"/>
      <c r="K2208" s="246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191</v>
      </c>
      <c r="AU2208" s="254" t="s">
        <v>82</v>
      </c>
      <c r="AV2208" s="14" t="s">
        <v>80</v>
      </c>
      <c r="AW2208" s="14" t="s">
        <v>33</v>
      </c>
      <c r="AX2208" s="14" t="s">
        <v>72</v>
      </c>
      <c r="AY2208" s="254" t="s">
        <v>180</v>
      </c>
    </row>
    <row r="2209" s="13" customFormat="1">
      <c r="A2209" s="13"/>
      <c r="B2209" s="233"/>
      <c r="C2209" s="234"/>
      <c r="D2209" s="235" t="s">
        <v>191</v>
      </c>
      <c r="E2209" s="236" t="s">
        <v>19</v>
      </c>
      <c r="F2209" s="237" t="s">
        <v>2573</v>
      </c>
      <c r="G2209" s="234"/>
      <c r="H2209" s="238">
        <v>8.8399999999999999</v>
      </c>
      <c r="I2209" s="239"/>
      <c r="J2209" s="234"/>
      <c r="K2209" s="234"/>
      <c r="L2209" s="240"/>
      <c r="M2209" s="241"/>
      <c r="N2209" s="242"/>
      <c r="O2209" s="242"/>
      <c r="P2209" s="242"/>
      <c r="Q2209" s="242"/>
      <c r="R2209" s="242"/>
      <c r="S2209" s="242"/>
      <c r="T2209" s="24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4" t="s">
        <v>191</v>
      </c>
      <c r="AU2209" s="244" t="s">
        <v>82</v>
      </c>
      <c r="AV2209" s="13" t="s">
        <v>82</v>
      </c>
      <c r="AW2209" s="13" t="s">
        <v>33</v>
      </c>
      <c r="AX2209" s="13" t="s">
        <v>72</v>
      </c>
      <c r="AY2209" s="244" t="s">
        <v>180</v>
      </c>
    </row>
    <row r="2210" s="14" customFormat="1">
      <c r="A2210" s="14"/>
      <c r="B2210" s="245"/>
      <c r="C2210" s="246"/>
      <c r="D2210" s="235" t="s">
        <v>191</v>
      </c>
      <c r="E2210" s="247" t="s">
        <v>19</v>
      </c>
      <c r="F2210" s="248" t="s">
        <v>2439</v>
      </c>
      <c r="G2210" s="246"/>
      <c r="H2210" s="247" t="s">
        <v>19</v>
      </c>
      <c r="I2210" s="249"/>
      <c r="J2210" s="246"/>
      <c r="K2210" s="246"/>
      <c r="L2210" s="250"/>
      <c r="M2210" s="251"/>
      <c r="N2210" s="252"/>
      <c r="O2210" s="252"/>
      <c r="P2210" s="252"/>
      <c r="Q2210" s="252"/>
      <c r="R2210" s="252"/>
      <c r="S2210" s="252"/>
      <c r="T2210" s="253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4" t="s">
        <v>191</v>
      </c>
      <c r="AU2210" s="254" t="s">
        <v>82</v>
      </c>
      <c r="AV2210" s="14" t="s">
        <v>80</v>
      </c>
      <c r="AW2210" s="14" t="s">
        <v>33</v>
      </c>
      <c r="AX2210" s="14" t="s">
        <v>72</v>
      </c>
      <c r="AY2210" s="254" t="s">
        <v>180</v>
      </c>
    </row>
    <row r="2211" s="13" customFormat="1">
      <c r="A2211" s="13"/>
      <c r="B2211" s="233"/>
      <c r="C2211" s="234"/>
      <c r="D2211" s="235" t="s">
        <v>191</v>
      </c>
      <c r="E2211" s="236" t="s">
        <v>19</v>
      </c>
      <c r="F2211" s="237" t="s">
        <v>2574</v>
      </c>
      <c r="G2211" s="234"/>
      <c r="H2211" s="238">
        <v>10.164999999999999</v>
      </c>
      <c r="I2211" s="239"/>
      <c r="J2211" s="234"/>
      <c r="K2211" s="234"/>
      <c r="L2211" s="240"/>
      <c r="M2211" s="241"/>
      <c r="N2211" s="242"/>
      <c r="O2211" s="242"/>
      <c r="P2211" s="242"/>
      <c r="Q2211" s="242"/>
      <c r="R2211" s="242"/>
      <c r="S2211" s="242"/>
      <c r="T2211" s="24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4" t="s">
        <v>191</v>
      </c>
      <c r="AU2211" s="244" t="s">
        <v>82</v>
      </c>
      <c r="AV2211" s="13" t="s">
        <v>82</v>
      </c>
      <c r="AW2211" s="13" t="s">
        <v>33</v>
      </c>
      <c r="AX2211" s="13" t="s">
        <v>72</v>
      </c>
      <c r="AY2211" s="244" t="s">
        <v>180</v>
      </c>
    </row>
    <row r="2212" s="16" customFormat="1">
      <c r="A2212" s="16"/>
      <c r="B2212" s="266"/>
      <c r="C2212" s="267"/>
      <c r="D2212" s="235" t="s">
        <v>191</v>
      </c>
      <c r="E2212" s="268" t="s">
        <v>19</v>
      </c>
      <c r="F2212" s="269" t="s">
        <v>436</v>
      </c>
      <c r="G2212" s="267"/>
      <c r="H2212" s="270">
        <v>65.004999999999995</v>
      </c>
      <c r="I2212" s="271"/>
      <c r="J2212" s="267"/>
      <c r="K2212" s="267"/>
      <c r="L2212" s="272"/>
      <c r="M2212" s="273"/>
      <c r="N2212" s="274"/>
      <c r="O2212" s="274"/>
      <c r="P2212" s="274"/>
      <c r="Q2212" s="274"/>
      <c r="R2212" s="274"/>
      <c r="S2212" s="274"/>
      <c r="T2212" s="275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T2212" s="276" t="s">
        <v>191</v>
      </c>
      <c r="AU2212" s="276" t="s">
        <v>82</v>
      </c>
      <c r="AV2212" s="16" t="s">
        <v>100</v>
      </c>
      <c r="AW2212" s="16" t="s">
        <v>33</v>
      </c>
      <c r="AX2212" s="16" t="s">
        <v>72</v>
      </c>
      <c r="AY2212" s="276" t="s">
        <v>180</v>
      </c>
    </row>
    <row r="2213" s="14" customFormat="1">
      <c r="A2213" s="14"/>
      <c r="B2213" s="245"/>
      <c r="C2213" s="246"/>
      <c r="D2213" s="235" t="s">
        <v>191</v>
      </c>
      <c r="E2213" s="247" t="s">
        <v>19</v>
      </c>
      <c r="F2213" s="248" t="s">
        <v>2575</v>
      </c>
      <c r="G2213" s="246"/>
      <c r="H2213" s="247" t="s">
        <v>19</v>
      </c>
      <c r="I2213" s="249"/>
      <c r="J2213" s="246"/>
      <c r="K2213" s="246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191</v>
      </c>
      <c r="AU2213" s="254" t="s">
        <v>82</v>
      </c>
      <c r="AV2213" s="14" t="s">
        <v>80</v>
      </c>
      <c r="AW2213" s="14" t="s">
        <v>33</v>
      </c>
      <c r="AX2213" s="14" t="s">
        <v>72</v>
      </c>
      <c r="AY2213" s="254" t="s">
        <v>180</v>
      </c>
    </row>
    <row r="2214" s="13" customFormat="1">
      <c r="A2214" s="13"/>
      <c r="B2214" s="233"/>
      <c r="C2214" s="234"/>
      <c r="D2214" s="235" t="s">
        <v>191</v>
      </c>
      <c r="E2214" s="236" t="s">
        <v>19</v>
      </c>
      <c r="F2214" s="237" t="s">
        <v>2576</v>
      </c>
      <c r="G2214" s="234"/>
      <c r="H2214" s="238">
        <v>20.199999999999999</v>
      </c>
      <c r="I2214" s="239"/>
      <c r="J2214" s="234"/>
      <c r="K2214" s="234"/>
      <c r="L2214" s="240"/>
      <c r="M2214" s="241"/>
      <c r="N2214" s="242"/>
      <c r="O2214" s="242"/>
      <c r="P2214" s="242"/>
      <c r="Q2214" s="242"/>
      <c r="R2214" s="242"/>
      <c r="S2214" s="242"/>
      <c r="T2214" s="24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4" t="s">
        <v>191</v>
      </c>
      <c r="AU2214" s="244" t="s">
        <v>82</v>
      </c>
      <c r="AV2214" s="13" t="s">
        <v>82</v>
      </c>
      <c r="AW2214" s="13" t="s">
        <v>33</v>
      </c>
      <c r="AX2214" s="13" t="s">
        <v>72</v>
      </c>
      <c r="AY2214" s="244" t="s">
        <v>180</v>
      </c>
    </row>
    <row r="2215" s="14" customFormat="1">
      <c r="A2215" s="14"/>
      <c r="B2215" s="245"/>
      <c r="C2215" s="246"/>
      <c r="D2215" s="235" t="s">
        <v>191</v>
      </c>
      <c r="E2215" s="247" t="s">
        <v>19</v>
      </c>
      <c r="F2215" s="248" t="s">
        <v>2462</v>
      </c>
      <c r="G2215" s="246"/>
      <c r="H2215" s="247" t="s">
        <v>19</v>
      </c>
      <c r="I2215" s="249"/>
      <c r="J2215" s="246"/>
      <c r="K2215" s="246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191</v>
      </c>
      <c r="AU2215" s="254" t="s">
        <v>82</v>
      </c>
      <c r="AV2215" s="14" t="s">
        <v>80</v>
      </c>
      <c r="AW2215" s="14" t="s">
        <v>33</v>
      </c>
      <c r="AX2215" s="14" t="s">
        <v>72</v>
      </c>
      <c r="AY2215" s="254" t="s">
        <v>180</v>
      </c>
    </row>
    <row r="2216" s="13" customFormat="1">
      <c r="A2216" s="13"/>
      <c r="B2216" s="233"/>
      <c r="C2216" s="234"/>
      <c r="D2216" s="235" t="s">
        <v>191</v>
      </c>
      <c r="E2216" s="236" t="s">
        <v>19</v>
      </c>
      <c r="F2216" s="237" t="s">
        <v>2577</v>
      </c>
      <c r="G2216" s="234"/>
      <c r="H2216" s="238">
        <v>6.96</v>
      </c>
      <c r="I2216" s="239"/>
      <c r="J2216" s="234"/>
      <c r="K2216" s="234"/>
      <c r="L2216" s="240"/>
      <c r="M2216" s="241"/>
      <c r="N2216" s="242"/>
      <c r="O2216" s="242"/>
      <c r="P2216" s="242"/>
      <c r="Q2216" s="242"/>
      <c r="R2216" s="242"/>
      <c r="S2216" s="242"/>
      <c r="T2216" s="24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4" t="s">
        <v>191</v>
      </c>
      <c r="AU2216" s="244" t="s">
        <v>82</v>
      </c>
      <c r="AV2216" s="13" t="s">
        <v>82</v>
      </c>
      <c r="AW2216" s="13" t="s">
        <v>33</v>
      </c>
      <c r="AX2216" s="13" t="s">
        <v>72</v>
      </c>
      <c r="AY2216" s="244" t="s">
        <v>180</v>
      </c>
    </row>
    <row r="2217" s="14" customFormat="1">
      <c r="A2217" s="14"/>
      <c r="B2217" s="245"/>
      <c r="C2217" s="246"/>
      <c r="D2217" s="235" t="s">
        <v>191</v>
      </c>
      <c r="E2217" s="247" t="s">
        <v>19</v>
      </c>
      <c r="F2217" s="248" t="s">
        <v>2464</v>
      </c>
      <c r="G2217" s="246"/>
      <c r="H2217" s="247" t="s">
        <v>19</v>
      </c>
      <c r="I2217" s="249"/>
      <c r="J2217" s="246"/>
      <c r="K2217" s="246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191</v>
      </c>
      <c r="AU2217" s="254" t="s">
        <v>82</v>
      </c>
      <c r="AV2217" s="14" t="s">
        <v>80</v>
      </c>
      <c r="AW2217" s="14" t="s">
        <v>33</v>
      </c>
      <c r="AX2217" s="14" t="s">
        <v>72</v>
      </c>
      <c r="AY2217" s="254" t="s">
        <v>180</v>
      </c>
    </row>
    <row r="2218" s="13" customFormat="1">
      <c r="A2218" s="13"/>
      <c r="B2218" s="233"/>
      <c r="C2218" s="234"/>
      <c r="D2218" s="235" t="s">
        <v>191</v>
      </c>
      <c r="E2218" s="236" t="s">
        <v>19</v>
      </c>
      <c r="F2218" s="237" t="s">
        <v>2578</v>
      </c>
      <c r="G2218" s="234"/>
      <c r="H2218" s="238">
        <v>10.41</v>
      </c>
      <c r="I2218" s="239"/>
      <c r="J2218" s="234"/>
      <c r="K2218" s="234"/>
      <c r="L2218" s="240"/>
      <c r="M2218" s="241"/>
      <c r="N2218" s="242"/>
      <c r="O2218" s="242"/>
      <c r="P2218" s="242"/>
      <c r="Q2218" s="242"/>
      <c r="R2218" s="242"/>
      <c r="S2218" s="242"/>
      <c r="T2218" s="24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4" t="s">
        <v>191</v>
      </c>
      <c r="AU2218" s="244" t="s">
        <v>82</v>
      </c>
      <c r="AV2218" s="13" t="s">
        <v>82</v>
      </c>
      <c r="AW2218" s="13" t="s">
        <v>33</v>
      </c>
      <c r="AX2218" s="13" t="s">
        <v>72</v>
      </c>
      <c r="AY2218" s="244" t="s">
        <v>180</v>
      </c>
    </row>
    <row r="2219" s="14" customFormat="1">
      <c r="A2219" s="14"/>
      <c r="B2219" s="245"/>
      <c r="C2219" s="246"/>
      <c r="D2219" s="235" t="s">
        <v>191</v>
      </c>
      <c r="E2219" s="247" t="s">
        <v>19</v>
      </c>
      <c r="F2219" s="248" t="s">
        <v>2447</v>
      </c>
      <c r="G2219" s="246"/>
      <c r="H2219" s="247" t="s">
        <v>19</v>
      </c>
      <c r="I2219" s="249"/>
      <c r="J2219" s="246"/>
      <c r="K2219" s="246"/>
      <c r="L2219" s="250"/>
      <c r="M2219" s="251"/>
      <c r="N2219" s="252"/>
      <c r="O2219" s="252"/>
      <c r="P2219" s="252"/>
      <c r="Q2219" s="252"/>
      <c r="R2219" s="252"/>
      <c r="S2219" s="252"/>
      <c r="T2219" s="253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4" t="s">
        <v>191</v>
      </c>
      <c r="AU2219" s="254" t="s">
        <v>82</v>
      </c>
      <c r="AV2219" s="14" t="s">
        <v>80</v>
      </c>
      <c r="AW2219" s="14" t="s">
        <v>33</v>
      </c>
      <c r="AX2219" s="14" t="s">
        <v>72</v>
      </c>
      <c r="AY2219" s="254" t="s">
        <v>180</v>
      </c>
    </row>
    <row r="2220" s="13" customFormat="1">
      <c r="A2220" s="13"/>
      <c r="B2220" s="233"/>
      <c r="C2220" s="234"/>
      <c r="D2220" s="235" t="s">
        <v>191</v>
      </c>
      <c r="E2220" s="236" t="s">
        <v>19</v>
      </c>
      <c r="F2220" s="237" t="s">
        <v>2579</v>
      </c>
      <c r="G2220" s="234"/>
      <c r="H2220" s="238">
        <v>8.8499999999999996</v>
      </c>
      <c r="I2220" s="239"/>
      <c r="J2220" s="234"/>
      <c r="K2220" s="234"/>
      <c r="L2220" s="240"/>
      <c r="M2220" s="241"/>
      <c r="N2220" s="242"/>
      <c r="O2220" s="242"/>
      <c r="P2220" s="242"/>
      <c r="Q2220" s="242"/>
      <c r="R2220" s="242"/>
      <c r="S2220" s="242"/>
      <c r="T2220" s="24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4" t="s">
        <v>191</v>
      </c>
      <c r="AU2220" s="244" t="s">
        <v>82</v>
      </c>
      <c r="AV2220" s="13" t="s">
        <v>82</v>
      </c>
      <c r="AW2220" s="13" t="s">
        <v>33</v>
      </c>
      <c r="AX2220" s="13" t="s">
        <v>72</v>
      </c>
      <c r="AY2220" s="244" t="s">
        <v>180</v>
      </c>
    </row>
    <row r="2221" s="14" customFormat="1">
      <c r="A2221" s="14"/>
      <c r="B2221" s="245"/>
      <c r="C2221" s="246"/>
      <c r="D2221" s="235" t="s">
        <v>191</v>
      </c>
      <c r="E2221" s="247" t="s">
        <v>19</v>
      </c>
      <c r="F2221" s="248" t="s">
        <v>2580</v>
      </c>
      <c r="G2221" s="246"/>
      <c r="H2221" s="247" t="s">
        <v>19</v>
      </c>
      <c r="I2221" s="249"/>
      <c r="J2221" s="246"/>
      <c r="K2221" s="246"/>
      <c r="L2221" s="250"/>
      <c r="M2221" s="251"/>
      <c r="N2221" s="252"/>
      <c r="O2221" s="252"/>
      <c r="P2221" s="252"/>
      <c r="Q2221" s="252"/>
      <c r="R2221" s="252"/>
      <c r="S2221" s="252"/>
      <c r="T2221" s="253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4" t="s">
        <v>191</v>
      </c>
      <c r="AU2221" s="254" t="s">
        <v>82</v>
      </c>
      <c r="AV2221" s="14" t="s">
        <v>80</v>
      </c>
      <c r="AW2221" s="14" t="s">
        <v>33</v>
      </c>
      <c r="AX2221" s="14" t="s">
        <v>72</v>
      </c>
      <c r="AY2221" s="254" t="s">
        <v>180</v>
      </c>
    </row>
    <row r="2222" s="13" customFormat="1">
      <c r="A2222" s="13"/>
      <c r="B2222" s="233"/>
      <c r="C2222" s="234"/>
      <c r="D2222" s="235" t="s">
        <v>191</v>
      </c>
      <c r="E2222" s="236" t="s">
        <v>19</v>
      </c>
      <c r="F2222" s="237" t="s">
        <v>2581</v>
      </c>
      <c r="G2222" s="234"/>
      <c r="H2222" s="238">
        <v>36.924999999999997</v>
      </c>
      <c r="I2222" s="239"/>
      <c r="J2222" s="234"/>
      <c r="K2222" s="234"/>
      <c r="L2222" s="240"/>
      <c r="M2222" s="241"/>
      <c r="N2222" s="242"/>
      <c r="O2222" s="242"/>
      <c r="P2222" s="242"/>
      <c r="Q2222" s="242"/>
      <c r="R2222" s="242"/>
      <c r="S2222" s="242"/>
      <c r="T2222" s="24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4" t="s">
        <v>191</v>
      </c>
      <c r="AU2222" s="244" t="s">
        <v>82</v>
      </c>
      <c r="AV2222" s="13" t="s">
        <v>82</v>
      </c>
      <c r="AW2222" s="13" t="s">
        <v>33</v>
      </c>
      <c r="AX2222" s="13" t="s">
        <v>72</v>
      </c>
      <c r="AY2222" s="244" t="s">
        <v>180</v>
      </c>
    </row>
    <row r="2223" s="14" customFormat="1">
      <c r="A2223" s="14"/>
      <c r="B2223" s="245"/>
      <c r="C2223" s="246"/>
      <c r="D2223" s="235" t="s">
        <v>191</v>
      </c>
      <c r="E2223" s="247" t="s">
        <v>19</v>
      </c>
      <c r="F2223" s="248" t="s">
        <v>2439</v>
      </c>
      <c r="G2223" s="246"/>
      <c r="H2223" s="247" t="s">
        <v>19</v>
      </c>
      <c r="I2223" s="249"/>
      <c r="J2223" s="246"/>
      <c r="K2223" s="246"/>
      <c r="L2223" s="250"/>
      <c r="M2223" s="251"/>
      <c r="N2223" s="252"/>
      <c r="O2223" s="252"/>
      <c r="P2223" s="252"/>
      <c r="Q2223" s="252"/>
      <c r="R2223" s="252"/>
      <c r="S2223" s="252"/>
      <c r="T2223" s="253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4" t="s">
        <v>191</v>
      </c>
      <c r="AU2223" s="254" t="s">
        <v>82</v>
      </c>
      <c r="AV2223" s="14" t="s">
        <v>80</v>
      </c>
      <c r="AW2223" s="14" t="s">
        <v>33</v>
      </c>
      <c r="AX2223" s="14" t="s">
        <v>72</v>
      </c>
      <c r="AY2223" s="254" t="s">
        <v>180</v>
      </c>
    </row>
    <row r="2224" s="13" customFormat="1">
      <c r="A2224" s="13"/>
      <c r="B2224" s="233"/>
      <c r="C2224" s="234"/>
      <c r="D2224" s="235" t="s">
        <v>191</v>
      </c>
      <c r="E2224" s="236" t="s">
        <v>19</v>
      </c>
      <c r="F2224" s="237" t="s">
        <v>2582</v>
      </c>
      <c r="G2224" s="234"/>
      <c r="H2224" s="238">
        <v>28.969999999999999</v>
      </c>
      <c r="I2224" s="239"/>
      <c r="J2224" s="234"/>
      <c r="K2224" s="234"/>
      <c r="L2224" s="240"/>
      <c r="M2224" s="241"/>
      <c r="N2224" s="242"/>
      <c r="O2224" s="242"/>
      <c r="P2224" s="242"/>
      <c r="Q2224" s="242"/>
      <c r="R2224" s="242"/>
      <c r="S2224" s="242"/>
      <c r="T2224" s="24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4" t="s">
        <v>191</v>
      </c>
      <c r="AU2224" s="244" t="s">
        <v>82</v>
      </c>
      <c r="AV2224" s="13" t="s">
        <v>82</v>
      </c>
      <c r="AW2224" s="13" t="s">
        <v>33</v>
      </c>
      <c r="AX2224" s="13" t="s">
        <v>72</v>
      </c>
      <c r="AY2224" s="244" t="s">
        <v>180</v>
      </c>
    </row>
    <row r="2225" s="16" customFormat="1">
      <c r="A2225" s="16"/>
      <c r="B2225" s="266"/>
      <c r="C2225" s="267"/>
      <c r="D2225" s="235" t="s">
        <v>191</v>
      </c>
      <c r="E2225" s="268" t="s">
        <v>19</v>
      </c>
      <c r="F2225" s="269" t="s">
        <v>436</v>
      </c>
      <c r="G2225" s="267"/>
      <c r="H2225" s="270">
        <v>112.315</v>
      </c>
      <c r="I2225" s="271"/>
      <c r="J2225" s="267"/>
      <c r="K2225" s="267"/>
      <c r="L2225" s="272"/>
      <c r="M2225" s="273"/>
      <c r="N2225" s="274"/>
      <c r="O2225" s="274"/>
      <c r="P2225" s="274"/>
      <c r="Q2225" s="274"/>
      <c r="R2225" s="274"/>
      <c r="S2225" s="274"/>
      <c r="T2225" s="275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T2225" s="276" t="s">
        <v>191</v>
      </c>
      <c r="AU2225" s="276" t="s">
        <v>82</v>
      </c>
      <c r="AV2225" s="16" t="s">
        <v>100</v>
      </c>
      <c r="AW2225" s="16" t="s">
        <v>33</v>
      </c>
      <c r="AX2225" s="16" t="s">
        <v>72</v>
      </c>
      <c r="AY2225" s="276" t="s">
        <v>180</v>
      </c>
    </row>
    <row r="2226" s="15" customFormat="1">
      <c r="A2226" s="15"/>
      <c r="B2226" s="255"/>
      <c r="C2226" s="256"/>
      <c r="D2226" s="235" t="s">
        <v>191</v>
      </c>
      <c r="E2226" s="257" t="s">
        <v>19</v>
      </c>
      <c r="F2226" s="258" t="s">
        <v>327</v>
      </c>
      <c r="G2226" s="256"/>
      <c r="H2226" s="259">
        <v>177.31999999999999</v>
      </c>
      <c r="I2226" s="260"/>
      <c r="J2226" s="256"/>
      <c r="K2226" s="256"/>
      <c r="L2226" s="261"/>
      <c r="M2226" s="262"/>
      <c r="N2226" s="263"/>
      <c r="O2226" s="263"/>
      <c r="P2226" s="263"/>
      <c r="Q2226" s="263"/>
      <c r="R2226" s="263"/>
      <c r="S2226" s="263"/>
      <c r="T2226" s="264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65" t="s">
        <v>191</v>
      </c>
      <c r="AU2226" s="265" t="s">
        <v>82</v>
      </c>
      <c r="AV2226" s="15" t="s">
        <v>187</v>
      </c>
      <c r="AW2226" s="15" t="s">
        <v>33</v>
      </c>
      <c r="AX2226" s="15" t="s">
        <v>80</v>
      </c>
      <c r="AY2226" s="265" t="s">
        <v>180</v>
      </c>
    </row>
    <row r="2227" s="2" customFormat="1" ht="16.5" customHeight="1">
      <c r="A2227" s="40"/>
      <c r="B2227" s="41"/>
      <c r="C2227" s="281" t="s">
        <v>2583</v>
      </c>
      <c r="D2227" s="281" t="s">
        <v>702</v>
      </c>
      <c r="E2227" s="282" t="s">
        <v>2584</v>
      </c>
      <c r="F2227" s="283" t="s">
        <v>2585</v>
      </c>
      <c r="G2227" s="284" t="s">
        <v>227</v>
      </c>
      <c r="H2227" s="285">
        <v>186.18600000000001</v>
      </c>
      <c r="I2227" s="286"/>
      <c r="J2227" s="287">
        <f>ROUND(I2227*H2227,2)</f>
        <v>0</v>
      </c>
      <c r="K2227" s="283" t="s">
        <v>186</v>
      </c>
      <c r="L2227" s="288"/>
      <c r="M2227" s="289" t="s">
        <v>19</v>
      </c>
      <c r="N2227" s="290" t="s">
        <v>43</v>
      </c>
      <c r="O2227" s="86"/>
      <c r="P2227" s="224">
        <f>O2227*H2227</f>
        <v>0</v>
      </c>
      <c r="Q2227" s="224">
        <v>0.00072000000000000005</v>
      </c>
      <c r="R2227" s="224">
        <f>Q2227*H2227</f>
        <v>0.13405392000000002</v>
      </c>
      <c r="S2227" s="224">
        <v>0</v>
      </c>
      <c r="T2227" s="225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6" t="s">
        <v>224</v>
      </c>
      <c r="AT2227" s="226" t="s">
        <v>702</v>
      </c>
      <c r="AU2227" s="226" t="s">
        <v>82</v>
      </c>
      <c r="AY2227" s="19" t="s">
        <v>180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19" t="s">
        <v>80</v>
      </c>
      <c r="BK2227" s="227">
        <f>ROUND(I2227*H2227,2)</f>
        <v>0</v>
      </c>
      <c r="BL2227" s="19" t="s">
        <v>187</v>
      </c>
      <c r="BM2227" s="226" t="s">
        <v>2586</v>
      </c>
    </row>
    <row r="2228" s="13" customFormat="1">
      <c r="A2228" s="13"/>
      <c r="B2228" s="233"/>
      <c r="C2228" s="234"/>
      <c r="D2228" s="235" t="s">
        <v>191</v>
      </c>
      <c r="E2228" s="234"/>
      <c r="F2228" s="237" t="s">
        <v>2587</v>
      </c>
      <c r="G2228" s="234"/>
      <c r="H2228" s="238">
        <v>186.18600000000001</v>
      </c>
      <c r="I2228" s="239"/>
      <c r="J2228" s="234"/>
      <c r="K2228" s="234"/>
      <c r="L2228" s="240"/>
      <c r="M2228" s="241"/>
      <c r="N2228" s="242"/>
      <c r="O2228" s="242"/>
      <c r="P2228" s="242"/>
      <c r="Q2228" s="242"/>
      <c r="R2228" s="242"/>
      <c r="S2228" s="242"/>
      <c r="T2228" s="24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4" t="s">
        <v>191</v>
      </c>
      <c r="AU2228" s="244" t="s">
        <v>82</v>
      </c>
      <c r="AV2228" s="13" t="s">
        <v>82</v>
      </c>
      <c r="AW2228" s="13" t="s">
        <v>4</v>
      </c>
      <c r="AX2228" s="13" t="s">
        <v>80</v>
      </c>
      <c r="AY2228" s="244" t="s">
        <v>180</v>
      </c>
    </row>
    <row r="2229" s="2" customFormat="1" ht="16.5" customHeight="1">
      <c r="A2229" s="40"/>
      <c r="B2229" s="41"/>
      <c r="C2229" s="215" t="s">
        <v>2588</v>
      </c>
      <c r="D2229" s="215" t="s">
        <v>182</v>
      </c>
      <c r="E2229" s="216" t="s">
        <v>2589</v>
      </c>
      <c r="F2229" s="217" t="s">
        <v>2590</v>
      </c>
      <c r="G2229" s="218" t="s">
        <v>227</v>
      </c>
      <c r="H2229" s="219">
        <v>991.03800000000001</v>
      </c>
      <c r="I2229" s="220"/>
      <c r="J2229" s="221">
        <f>ROUND(I2229*H2229,2)</f>
        <v>0</v>
      </c>
      <c r="K2229" s="217" t="s">
        <v>186</v>
      </c>
      <c r="L2229" s="46"/>
      <c r="M2229" s="222" t="s">
        <v>19</v>
      </c>
      <c r="N2229" s="223" t="s">
        <v>43</v>
      </c>
      <c r="O2229" s="86"/>
      <c r="P2229" s="224">
        <f>O2229*H2229</f>
        <v>0</v>
      </c>
      <c r="Q2229" s="224">
        <v>0</v>
      </c>
      <c r="R2229" s="224">
        <f>Q2229*H2229</f>
        <v>0</v>
      </c>
      <c r="S2229" s="224">
        <v>0</v>
      </c>
      <c r="T2229" s="225">
        <f>S2229*H2229</f>
        <v>0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26" t="s">
        <v>187</v>
      </c>
      <c r="AT2229" s="226" t="s">
        <v>182</v>
      </c>
      <c r="AU2229" s="226" t="s">
        <v>82</v>
      </c>
      <c r="AY2229" s="19" t="s">
        <v>180</v>
      </c>
      <c r="BE2229" s="227">
        <f>IF(N2229="základní",J2229,0)</f>
        <v>0</v>
      </c>
      <c r="BF2229" s="227">
        <f>IF(N2229="snížená",J2229,0)</f>
        <v>0</v>
      </c>
      <c r="BG2229" s="227">
        <f>IF(N2229="zákl. přenesená",J2229,0)</f>
        <v>0</v>
      </c>
      <c r="BH2229" s="227">
        <f>IF(N2229="sníž. přenesená",J2229,0)</f>
        <v>0</v>
      </c>
      <c r="BI2229" s="227">
        <f>IF(N2229="nulová",J2229,0)</f>
        <v>0</v>
      </c>
      <c r="BJ2229" s="19" t="s">
        <v>80</v>
      </c>
      <c r="BK2229" s="227">
        <f>ROUND(I2229*H2229,2)</f>
        <v>0</v>
      </c>
      <c r="BL2229" s="19" t="s">
        <v>187</v>
      </c>
      <c r="BM2229" s="226" t="s">
        <v>2591</v>
      </c>
    </row>
    <row r="2230" s="2" customFormat="1">
      <c r="A2230" s="40"/>
      <c r="B2230" s="41"/>
      <c r="C2230" s="42"/>
      <c r="D2230" s="228" t="s">
        <v>189</v>
      </c>
      <c r="E2230" s="42"/>
      <c r="F2230" s="229" t="s">
        <v>2592</v>
      </c>
      <c r="G2230" s="42"/>
      <c r="H2230" s="42"/>
      <c r="I2230" s="230"/>
      <c r="J2230" s="42"/>
      <c r="K2230" s="42"/>
      <c r="L2230" s="46"/>
      <c r="M2230" s="231"/>
      <c r="N2230" s="232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189</v>
      </c>
      <c r="AU2230" s="19" t="s">
        <v>82</v>
      </c>
    </row>
    <row r="2231" s="14" customFormat="1">
      <c r="A2231" s="14"/>
      <c r="B2231" s="245"/>
      <c r="C2231" s="246"/>
      <c r="D2231" s="235" t="s">
        <v>191</v>
      </c>
      <c r="E2231" s="247" t="s">
        <v>19</v>
      </c>
      <c r="F2231" s="248" t="s">
        <v>2593</v>
      </c>
      <c r="G2231" s="246"/>
      <c r="H2231" s="247" t="s">
        <v>19</v>
      </c>
      <c r="I2231" s="249"/>
      <c r="J2231" s="246"/>
      <c r="K2231" s="246"/>
      <c r="L2231" s="250"/>
      <c r="M2231" s="251"/>
      <c r="N2231" s="252"/>
      <c r="O2231" s="252"/>
      <c r="P2231" s="252"/>
      <c r="Q2231" s="252"/>
      <c r="R2231" s="252"/>
      <c r="S2231" s="252"/>
      <c r="T2231" s="253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4" t="s">
        <v>191</v>
      </c>
      <c r="AU2231" s="254" t="s">
        <v>82</v>
      </c>
      <c r="AV2231" s="14" t="s">
        <v>80</v>
      </c>
      <c r="AW2231" s="14" t="s">
        <v>33</v>
      </c>
      <c r="AX2231" s="14" t="s">
        <v>72</v>
      </c>
      <c r="AY2231" s="254" t="s">
        <v>180</v>
      </c>
    </row>
    <row r="2232" s="13" customFormat="1">
      <c r="A2232" s="13"/>
      <c r="B2232" s="233"/>
      <c r="C2232" s="234"/>
      <c r="D2232" s="235" t="s">
        <v>191</v>
      </c>
      <c r="E2232" s="236" t="s">
        <v>19</v>
      </c>
      <c r="F2232" s="237" t="s">
        <v>2594</v>
      </c>
      <c r="G2232" s="234"/>
      <c r="H2232" s="238">
        <v>20</v>
      </c>
      <c r="I2232" s="239"/>
      <c r="J2232" s="234"/>
      <c r="K2232" s="234"/>
      <c r="L2232" s="240"/>
      <c r="M2232" s="241"/>
      <c r="N2232" s="242"/>
      <c r="O2232" s="242"/>
      <c r="P2232" s="242"/>
      <c r="Q2232" s="242"/>
      <c r="R2232" s="242"/>
      <c r="S2232" s="242"/>
      <c r="T2232" s="24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4" t="s">
        <v>191</v>
      </c>
      <c r="AU2232" s="244" t="s">
        <v>82</v>
      </c>
      <c r="AV2232" s="13" t="s">
        <v>82</v>
      </c>
      <c r="AW2232" s="13" t="s">
        <v>33</v>
      </c>
      <c r="AX2232" s="13" t="s">
        <v>72</v>
      </c>
      <c r="AY2232" s="244" t="s">
        <v>180</v>
      </c>
    </row>
    <row r="2233" s="14" customFormat="1">
      <c r="A2233" s="14"/>
      <c r="B2233" s="245"/>
      <c r="C2233" s="246"/>
      <c r="D2233" s="235" t="s">
        <v>191</v>
      </c>
      <c r="E2233" s="247" t="s">
        <v>19</v>
      </c>
      <c r="F2233" s="248" t="s">
        <v>2595</v>
      </c>
      <c r="G2233" s="246"/>
      <c r="H2233" s="247" t="s">
        <v>19</v>
      </c>
      <c r="I2233" s="249"/>
      <c r="J2233" s="246"/>
      <c r="K2233" s="246"/>
      <c r="L2233" s="250"/>
      <c r="M2233" s="251"/>
      <c r="N2233" s="252"/>
      <c r="O2233" s="252"/>
      <c r="P2233" s="252"/>
      <c r="Q2233" s="252"/>
      <c r="R2233" s="252"/>
      <c r="S2233" s="252"/>
      <c r="T2233" s="253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4" t="s">
        <v>191</v>
      </c>
      <c r="AU2233" s="254" t="s">
        <v>82</v>
      </c>
      <c r="AV2233" s="14" t="s">
        <v>80</v>
      </c>
      <c r="AW2233" s="14" t="s">
        <v>33</v>
      </c>
      <c r="AX2233" s="14" t="s">
        <v>72</v>
      </c>
      <c r="AY2233" s="254" t="s">
        <v>180</v>
      </c>
    </row>
    <row r="2234" s="14" customFormat="1">
      <c r="A2234" s="14"/>
      <c r="B2234" s="245"/>
      <c r="C2234" s="246"/>
      <c r="D2234" s="235" t="s">
        <v>191</v>
      </c>
      <c r="E2234" s="247" t="s">
        <v>19</v>
      </c>
      <c r="F2234" s="248" t="s">
        <v>578</v>
      </c>
      <c r="G2234" s="246"/>
      <c r="H2234" s="247" t="s">
        <v>19</v>
      </c>
      <c r="I2234" s="249"/>
      <c r="J2234" s="246"/>
      <c r="K2234" s="246"/>
      <c r="L2234" s="250"/>
      <c r="M2234" s="251"/>
      <c r="N2234" s="252"/>
      <c r="O2234" s="252"/>
      <c r="P2234" s="252"/>
      <c r="Q2234" s="252"/>
      <c r="R2234" s="252"/>
      <c r="S2234" s="252"/>
      <c r="T2234" s="253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4" t="s">
        <v>191</v>
      </c>
      <c r="AU2234" s="254" t="s">
        <v>82</v>
      </c>
      <c r="AV2234" s="14" t="s">
        <v>80</v>
      </c>
      <c r="AW2234" s="14" t="s">
        <v>33</v>
      </c>
      <c r="AX2234" s="14" t="s">
        <v>72</v>
      </c>
      <c r="AY2234" s="254" t="s">
        <v>180</v>
      </c>
    </row>
    <row r="2235" s="13" customFormat="1">
      <c r="A2235" s="13"/>
      <c r="B2235" s="233"/>
      <c r="C2235" s="234"/>
      <c r="D2235" s="235" t="s">
        <v>191</v>
      </c>
      <c r="E2235" s="236" t="s">
        <v>19</v>
      </c>
      <c r="F2235" s="237" t="s">
        <v>2596</v>
      </c>
      <c r="G2235" s="234"/>
      <c r="H2235" s="238">
        <v>15.4</v>
      </c>
      <c r="I2235" s="239"/>
      <c r="J2235" s="234"/>
      <c r="K2235" s="234"/>
      <c r="L2235" s="240"/>
      <c r="M2235" s="241"/>
      <c r="N2235" s="242"/>
      <c r="O2235" s="242"/>
      <c r="P2235" s="242"/>
      <c r="Q2235" s="242"/>
      <c r="R2235" s="242"/>
      <c r="S2235" s="242"/>
      <c r="T2235" s="24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4" t="s">
        <v>191</v>
      </c>
      <c r="AU2235" s="244" t="s">
        <v>82</v>
      </c>
      <c r="AV2235" s="13" t="s">
        <v>82</v>
      </c>
      <c r="AW2235" s="13" t="s">
        <v>33</v>
      </c>
      <c r="AX2235" s="13" t="s">
        <v>72</v>
      </c>
      <c r="AY2235" s="244" t="s">
        <v>180</v>
      </c>
    </row>
    <row r="2236" s="14" customFormat="1">
      <c r="A2236" s="14"/>
      <c r="B2236" s="245"/>
      <c r="C2236" s="246"/>
      <c r="D2236" s="235" t="s">
        <v>191</v>
      </c>
      <c r="E2236" s="247" t="s">
        <v>19</v>
      </c>
      <c r="F2236" s="248" t="s">
        <v>797</v>
      </c>
      <c r="G2236" s="246"/>
      <c r="H2236" s="247" t="s">
        <v>19</v>
      </c>
      <c r="I2236" s="249"/>
      <c r="J2236" s="246"/>
      <c r="K2236" s="246"/>
      <c r="L2236" s="250"/>
      <c r="M2236" s="251"/>
      <c r="N2236" s="252"/>
      <c r="O2236" s="252"/>
      <c r="P2236" s="252"/>
      <c r="Q2236" s="252"/>
      <c r="R2236" s="252"/>
      <c r="S2236" s="252"/>
      <c r="T2236" s="253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4" t="s">
        <v>191</v>
      </c>
      <c r="AU2236" s="254" t="s">
        <v>82</v>
      </c>
      <c r="AV2236" s="14" t="s">
        <v>80</v>
      </c>
      <c r="AW2236" s="14" t="s">
        <v>33</v>
      </c>
      <c r="AX2236" s="14" t="s">
        <v>72</v>
      </c>
      <c r="AY2236" s="254" t="s">
        <v>180</v>
      </c>
    </row>
    <row r="2237" s="13" customFormat="1">
      <c r="A2237" s="13"/>
      <c r="B2237" s="233"/>
      <c r="C2237" s="234"/>
      <c r="D2237" s="235" t="s">
        <v>191</v>
      </c>
      <c r="E2237" s="236" t="s">
        <v>19</v>
      </c>
      <c r="F2237" s="237" t="s">
        <v>2597</v>
      </c>
      <c r="G2237" s="234"/>
      <c r="H2237" s="238">
        <v>22.5</v>
      </c>
      <c r="I2237" s="239"/>
      <c r="J2237" s="234"/>
      <c r="K2237" s="234"/>
      <c r="L2237" s="240"/>
      <c r="M2237" s="241"/>
      <c r="N2237" s="242"/>
      <c r="O2237" s="242"/>
      <c r="P2237" s="242"/>
      <c r="Q2237" s="242"/>
      <c r="R2237" s="242"/>
      <c r="S2237" s="242"/>
      <c r="T2237" s="24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4" t="s">
        <v>191</v>
      </c>
      <c r="AU2237" s="244" t="s">
        <v>82</v>
      </c>
      <c r="AV2237" s="13" t="s">
        <v>82</v>
      </c>
      <c r="AW2237" s="13" t="s">
        <v>33</v>
      </c>
      <c r="AX2237" s="13" t="s">
        <v>72</v>
      </c>
      <c r="AY2237" s="244" t="s">
        <v>180</v>
      </c>
    </row>
    <row r="2238" s="16" customFormat="1">
      <c r="A2238" s="16"/>
      <c r="B2238" s="266"/>
      <c r="C2238" s="267"/>
      <c r="D2238" s="235" t="s">
        <v>191</v>
      </c>
      <c r="E2238" s="268" t="s">
        <v>19</v>
      </c>
      <c r="F2238" s="269" t="s">
        <v>436</v>
      </c>
      <c r="G2238" s="267"/>
      <c r="H2238" s="270">
        <v>57.899999999999999</v>
      </c>
      <c r="I2238" s="271"/>
      <c r="J2238" s="267"/>
      <c r="K2238" s="267"/>
      <c r="L2238" s="272"/>
      <c r="M2238" s="273"/>
      <c r="N2238" s="274"/>
      <c r="O2238" s="274"/>
      <c r="P2238" s="274"/>
      <c r="Q2238" s="274"/>
      <c r="R2238" s="274"/>
      <c r="S2238" s="274"/>
      <c r="T2238" s="275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76" t="s">
        <v>191</v>
      </c>
      <c r="AU2238" s="276" t="s">
        <v>82</v>
      </c>
      <c r="AV2238" s="16" t="s">
        <v>100</v>
      </c>
      <c r="AW2238" s="16" t="s">
        <v>33</v>
      </c>
      <c r="AX2238" s="16" t="s">
        <v>72</v>
      </c>
      <c r="AY2238" s="276" t="s">
        <v>180</v>
      </c>
    </row>
    <row r="2239" s="14" customFormat="1">
      <c r="A2239" s="14"/>
      <c r="B2239" s="245"/>
      <c r="C2239" s="246"/>
      <c r="D2239" s="235" t="s">
        <v>191</v>
      </c>
      <c r="E2239" s="247" t="s">
        <v>19</v>
      </c>
      <c r="F2239" s="248" t="s">
        <v>2598</v>
      </c>
      <c r="G2239" s="246"/>
      <c r="H2239" s="247" t="s">
        <v>19</v>
      </c>
      <c r="I2239" s="249"/>
      <c r="J2239" s="246"/>
      <c r="K2239" s="246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191</v>
      </c>
      <c r="AU2239" s="254" t="s">
        <v>82</v>
      </c>
      <c r="AV2239" s="14" t="s">
        <v>80</v>
      </c>
      <c r="AW2239" s="14" t="s">
        <v>33</v>
      </c>
      <c r="AX2239" s="14" t="s">
        <v>72</v>
      </c>
      <c r="AY2239" s="254" t="s">
        <v>180</v>
      </c>
    </row>
    <row r="2240" s="14" customFormat="1">
      <c r="A2240" s="14"/>
      <c r="B2240" s="245"/>
      <c r="C2240" s="246"/>
      <c r="D2240" s="235" t="s">
        <v>191</v>
      </c>
      <c r="E2240" s="247" t="s">
        <v>19</v>
      </c>
      <c r="F2240" s="248" t="s">
        <v>578</v>
      </c>
      <c r="G2240" s="246"/>
      <c r="H2240" s="247" t="s">
        <v>19</v>
      </c>
      <c r="I2240" s="249"/>
      <c r="J2240" s="246"/>
      <c r="K2240" s="246"/>
      <c r="L2240" s="250"/>
      <c r="M2240" s="251"/>
      <c r="N2240" s="252"/>
      <c r="O2240" s="252"/>
      <c r="P2240" s="252"/>
      <c r="Q2240" s="252"/>
      <c r="R2240" s="252"/>
      <c r="S2240" s="252"/>
      <c r="T2240" s="253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4" t="s">
        <v>191</v>
      </c>
      <c r="AU2240" s="254" t="s">
        <v>82</v>
      </c>
      <c r="AV2240" s="14" t="s">
        <v>80</v>
      </c>
      <c r="AW2240" s="14" t="s">
        <v>33</v>
      </c>
      <c r="AX2240" s="14" t="s">
        <v>72</v>
      </c>
      <c r="AY2240" s="254" t="s">
        <v>180</v>
      </c>
    </row>
    <row r="2241" s="14" customFormat="1">
      <c r="A2241" s="14"/>
      <c r="B2241" s="245"/>
      <c r="C2241" s="246"/>
      <c r="D2241" s="235" t="s">
        <v>191</v>
      </c>
      <c r="E2241" s="247" t="s">
        <v>19</v>
      </c>
      <c r="F2241" s="248" t="s">
        <v>2599</v>
      </c>
      <c r="G2241" s="246"/>
      <c r="H2241" s="247" t="s">
        <v>19</v>
      </c>
      <c r="I2241" s="249"/>
      <c r="J2241" s="246"/>
      <c r="K2241" s="246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191</v>
      </c>
      <c r="AU2241" s="254" t="s">
        <v>82</v>
      </c>
      <c r="AV2241" s="14" t="s">
        <v>80</v>
      </c>
      <c r="AW2241" s="14" t="s">
        <v>33</v>
      </c>
      <c r="AX2241" s="14" t="s">
        <v>72</v>
      </c>
      <c r="AY2241" s="254" t="s">
        <v>180</v>
      </c>
    </row>
    <row r="2242" s="13" customFormat="1">
      <c r="A2242" s="13"/>
      <c r="B2242" s="233"/>
      <c r="C2242" s="234"/>
      <c r="D2242" s="235" t="s">
        <v>191</v>
      </c>
      <c r="E2242" s="236" t="s">
        <v>19</v>
      </c>
      <c r="F2242" s="237" t="s">
        <v>2600</v>
      </c>
      <c r="G2242" s="234"/>
      <c r="H2242" s="238">
        <v>11.725</v>
      </c>
      <c r="I2242" s="239"/>
      <c r="J2242" s="234"/>
      <c r="K2242" s="234"/>
      <c r="L2242" s="240"/>
      <c r="M2242" s="241"/>
      <c r="N2242" s="242"/>
      <c r="O2242" s="242"/>
      <c r="P2242" s="242"/>
      <c r="Q2242" s="242"/>
      <c r="R2242" s="242"/>
      <c r="S2242" s="242"/>
      <c r="T2242" s="24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4" t="s">
        <v>191</v>
      </c>
      <c r="AU2242" s="244" t="s">
        <v>82</v>
      </c>
      <c r="AV2242" s="13" t="s">
        <v>82</v>
      </c>
      <c r="AW2242" s="13" t="s">
        <v>33</v>
      </c>
      <c r="AX2242" s="13" t="s">
        <v>72</v>
      </c>
      <c r="AY2242" s="244" t="s">
        <v>180</v>
      </c>
    </row>
    <row r="2243" s="14" customFormat="1">
      <c r="A2243" s="14"/>
      <c r="B2243" s="245"/>
      <c r="C2243" s="246"/>
      <c r="D2243" s="235" t="s">
        <v>191</v>
      </c>
      <c r="E2243" s="247" t="s">
        <v>19</v>
      </c>
      <c r="F2243" s="248" t="s">
        <v>2439</v>
      </c>
      <c r="G2243" s="246"/>
      <c r="H2243" s="247" t="s">
        <v>19</v>
      </c>
      <c r="I2243" s="249"/>
      <c r="J2243" s="246"/>
      <c r="K2243" s="246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191</v>
      </c>
      <c r="AU2243" s="254" t="s">
        <v>82</v>
      </c>
      <c r="AV2243" s="14" t="s">
        <v>80</v>
      </c>
      <c r="AW2243" s="14" t="s">
        <v>33</v>
      </c>
      <c r="AX2243" s="14" t="s">
        <v>72</v>
      </c>
      <c r="AY2243" s="254" t="s">
        <v>180</v>
      </c>
    </row>
    <row r="2244" s="13" customFormat="1">
      <c r="A2244" s="13"/>
      <c r="B2244" s="233"/>
      <c r="C2244" s="234"/>
      <c r="D2244" s="235" t="s">
        <v>191</v>
      </c>
      <c r="E2244" s="236" t="s">
        <v>19</v>
      </c>
      <c r="F2244" s="237" t="s">
        <v>2601</v>
      </c>
      <c r="G2244" s="234"/>
      <c r="H2244" s="238">
        <v>8.2200000000000006</v>
      </c>
      <c r="I2244" s="239"/>
      <c r="J2244" s="234"/>
      <c r="K2244" s="234"/>
      <c r="L2244" s="240"/>
      <c r="M2244" s="241"/>
      <c r="N2244" s="242"/>
      <c r="O2244" s="242"/>
      <c r="P2244" s="242"/>
      <c r="Q2244" s="242"/>
      <c r="R2244" s="242"/>
      <c r="S2244" s="242"/>
      <c r="T2244" s="24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4" t="s">
        <v>191</v>
      </c>
      <c r="AU2244" s="244" t="s">
        <v>82</v>
      </c>
      <c r="AV2244" s="13" t="s">
        <v>82</v>
      </c>
      <c r="AW2244" s="13" t="s">
        <v>33</v>
      </c>
      <c r="AX2244" s="13" t="s">
        <v>72</v>
      </c>
      <c r="AY2244" s="244" t="s">
        <v>180</v>
      </c>
    </row>
    <row r="2245" s="14" customFormat="1">
      <c r="A2245" s="14"/>
      <c r="B2245" s="245"/>
      <c r="C2245" s="246"/>
      <c r="D2245" s="235" t="s">
        <v>191</v>
      </c>
      <c r="E2245" s="247" t="s">
        <v>19</v>
      </c>
      <c r="F2245" s="248" t="s">
        <v>2602</v>
      </c>
      <c r="G2245" s="246"/>
      <c r="H2245" s="247" t="s">
        <v>19</v>
      </c>
      <c r="I2245" s="249"/>
      <c r="J2245" s="246"/>
      <c r="K2245" s="246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191</v>
      </c>
      <c r="AU2245" s="254" t="s">
        <v>82</v>
      </c>
      <c r="AV2245" s="14" t="s">
        <v>80</v>
      </c>
      <c r="AW2245" s="14" t="s">
        <v>33</v>
      </c>
      <c r="AX2245" s="14" t="s">
        <v>72</v>
      </c>
      <c r="AY2245" s="254" t="s">
        <v>180</v>
      </c>
    </row>
    <row r="2246" s="13" customFormat="1">
      <c r="A2246" s="13"/>
      <c r="B2246" s="233"/>
      <c r="C2246" s="234"/>
      <c r="D2246" s="235" t="s">
        <v>191</v>
      </c>
      <c r="E2246" s="236" t="s">
        <v>19</v>
      </c>
      <c r="F2246" s="237" t="s">
        <v>2603</v>
      </c>
      <c r="G2246" s="234"/>
      <c r="H2246" s="238">
        <v>16.809999999999999</v>
      </c>
      <c r="I2246" s="239"/>
      <c r="J2246" s="234"/>
      <c r="K2246" s="234"/>
      <c r="L2246" s="240"/>
      <c r="M2246" s="241"/>
      <c r="N2246" s="242"/>
      <c r="O2246" s="242"/>
      <c r="P2246" s="242"/>
      <c r="Q2246" s="242"/>
      <c r="R2246" s="242"/>
      <c r="S2246" s="242"/>
      <c r="T2246" s="24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4" t="s">
        <v>191</v>
      </c>
      <c r="AU2246" s="244" t="s">
        <v>82</v>
      </c>
      <c r="AV2246" s="13" t="s">
        <v>82</v>
      </c>
      <c r="AW2246" s="13" t="s">
        <v>33</v>
      </c>
      <c r="AX2246" s="13" t="s">
        <v>72</v>
      </c>
      <c r="AY2246" s="244" t="s">
        <v>180</v>
      </c>
    </row>
    <row r="2247" s="14" customFormat="1">
      <c r="A2247" s="14"/>
      <c r="B2247" s="245"/>
      <c r="C2247" s="246"/>
      <c r="D2247" s="235" t="s">
        <v>191</v>
      </c>
      <c r="E2247" s="247" t="s">
        <v>19</v>
      </c>
      <c r="F2247" s="248" t="s">
        <v>2604</v>
      </c>
      <c r="G2247" s="246"/>
      <c r="H2247" s="247" t="s">
        <v>19</v>
      </c>
      <c r="I2247" s="249"/>
      <c r="J2247" s="246"/>
      <c r="K2247" s="246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191</v>
      </c>
      <c r="AU2247" s="254" t="s">
        <v>82</v>
      </c>
      <c r="AV2247" s="14" t="s">
        <v>80</v>
      </c>
      <c r="AW2247" s="14" t="s">
        <v>33</v>
      </c>
      <c r="AX2247" s="14" t="s">
        <v>72</v>
      </c>
      <c r="AY2247" s="254" t="s">
        <v>180</v>
      </c>
    </row>
    <row r="2248" s="13" customFormat="1">
      <c r="A2248" s="13"/>
      <c r="B2248" s="233"/>
      <c r="C2248" s="234"/>
      <c r="D2248" s="235" t="s">
        <v>191</v>
      </c>
      <c r="E2248" s="236" t="s">
        <v>19</v>
      </c>
      <c r="F2248" s="237" t="s">
        <v>2605</v>
      </c>
      <c r="G2248" s="234"/>
      <c r="H2248" s="238">
        <v>8.1170000000000009</v>
      </c>
      <c r="I2248" s="239"/>
      <c r="J2248" s="234"/>
      <c r="K2248" s="234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191</v>
      </c>
      <c r="AU2248" s="244" t="s">
        <v>82</v>
      </c>
      <c r="AV2248" s="13" t="s">
        <v>82</v>
      </c>
      <c r="AW2248" s="13" t="s">
        <v>33</v>
      </c>
      <c r="AX2248" s="13" t="s">
        <v>72</v>
      </c>
      <c r="AY2248" s="244" t="s">
        <v>180</v>
      </c>
    </row>
    <row r="2249" s="13" customFormat="1">
      <c r="A2249" s="13"/>
      <c r="B2249" s="233"/>
      <c r="C2249" s="234"/>
      <c r="D2249" s="235" t="s">
        <v>191</v>
      </c>
      <c r="E2249" s="236" t="s">
        <v>19</v>
      </c>
      <c r="F2249" s="237" t="s">
        <v>2606</v>
      </c>
      <c r="G2249" s="234"/>
      <c r="H2249" s="238">
        <v>36.356000000000002</v>
      </c>
      <c r="I2249" s="239"/>
      <c r="J2249" s="234"/>
      <c r="K2249" s="234"/>
      <c r="L2249" s="240"/>
      <c r="M2249" s="241"/>
      <c r="N2249" s="242"/>
      <c r="O2249" s="242"/>
      <c r="P2249" s="242"/>
      <c r="Q2249" s="242"/>
      <c r="R2249" s="242"/>
      <c r="S2249" s="242"/>
      <c r="T2249" s="24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4" t="s">
        <v>191</v>
      </c>
      <c r="AU2249" s="244" t="s">
        <v>82</v>
      </c>
      <c r="AV2249" s="13" t="s">
        <v>82</v>
      </c>
      <c r="AW2249" s="13" t="s">
        <v>33</v>
      </c>
      <c r="AX2249" s="13" t="s">
        <v>72</v>
      </c>
      <c r="AY2249" s="244" t="s">
        <v>180</v>
      </c>
    </row>
    <row r="2250" s="14" customFormat="1">
      <c r="A2250" s="14"/>
      <c r="B2250" s="245"/>
      <c r="C2250" s="246"/>
      <c r="D2250" s="235" t="s">
        <v>191</v>
      </c>
      <c r="E2250" s="247" t="s">
        <v>19</v>
      </c>
      <c r="F2250" s="248" t="s">
        <v>2607</v>
      </c>
      <c r="G2250" s="246"/>
      <c r="H2250" s="247" t="s">
        <v>19</v>
      </c>
      <c r="I2250" s="249"/>
      <c r="J2250" s="246"/>
      <c r="K2250" s="246"/>
      <c r="L2250" s="250"/>
      <c r="M2250" s="251"/>
      <c r="N2250" s="252"/>
      <c r="O2250" s="252"/>
      <c r="P2250" s="252"/>
      <c r="Q2250" s="252"/>
      <c r="R2250" s="252"/>
      <c r="S2250" s="252"/>
      <c r="T2250" s="253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4" t="s">
        <v>191</v>
      </c>
      <c r="AU2250" s="254" t="s">
        <v>82</v>
      </c>
      <c r="AV2250" s="14" t="s">
        <v>80</v>
      </c>
      <c r="AW2250" s="14" t="s">
        <v>33</v>
      </c>
      <c r="AX2250" s="14" t="s">
        <v>72</v>
      </c>
      <c r="AY2250" s="254" t="s">
        <v>180</v>
      </c>
    </row>
    <row r="2251" s="13" customFormat="1">
      <c r="A2251" s="13"/>
      <c r="B2251" s="233"/>
      <c r="C2251" s="234"/>
      <c r="D2251" s="235" t="s">
        <v>191</v>
      </c>
      <c r="E2251" s="236" t="s">
        <v>19</v>
      </c>
      <c r="F2251" s="237" t="s">
        <v>2608</v>
      </c>
      <c r="G2251" s="234"/>
      <c r="H2251" s="238">
        <v>10.199999999999999</v>
      </c>
      <c r="I2251" s="239"/>
      <c r="J2251" s="234"/>
      <c r="K2251" s="234"/>
      <c r="L2251" s="240"/>
      <c r="M2251" s="241"/>
      <c r="N2251" s="242"/>
      <c r="O2251" s="242"/>
      <c r="P2251" s="242"/>
      <c r="Q2251" s="242"/>
      <c r="R2251" s="242"/>
      <c r="S2251" s="242"/>
      <c r="T2251" s="24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4" t="s">
        <v>191</v>
      </c>
      <c r="AU2251" s="244" t="s">
        <v>82</v>
      </c>
      <c r="AV2251" s="13" t="s">
        <v>82</v>
      </c>
      <c r="AW2251" s="13" t="s">
        <v>33</v>
      </c>
      <c r="AX2251" s="13" t="s">
        <v>72</v>
      </c>
      <c r="AY2251" s="244" t="s">
        <v>180</v>
      </c>
    </row>
    <row r="2252" s="14" customFormat="1">
      <c r="A2252" s="14"/>
      <c r="B2252" s="245"/>
      <c r="C2252" s="246"/>
      <c r="D2252" s="235" t="s">
        <v>191</v>
      </c>
      <c r="E2252" s="247" t="s">
        <v>19</v>
      </c>
      <c r="F2252" s="248" t="s">
        <v>2439</v>
      </c>
      <c r="G2252" s="246"/>
      <c r="H2252" s="247" t="s">
        <v>19</v>
      </c>
      <c r="I2252" s="249"/>
      <c r="J2252" s="246"/>
      <c r="K2252" s="246"/>
      <c r="L2252" s="250"/>
      <c r="M2252" s="251"/>
      <c r="N2252" s="252"/>
      <c r="O2252" s="252"/>
      <c r="P2252" s="252"/>
      <c r="Q2252" s="252"/>
      <c r="R2252" s="252"/>
      <c r="S2252" s="252"/>
      <c r="T2252" s="253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4" t="s">
        <v>191</v>
      </c>
      <c r="AU2252" s="254" t="s">
        <v>82</v>
      </c>
      <c r="AV2252" s="14" t="s">
        <v>80</v>
      </c>
      <c r="AW2252" s="14" t="s">
        <v>33</v>
      </c>
      <c r="AX2252" s="14" t="s">
        <v>72</v>
      </c>
      <c r="AY2252" s="254" t="s">
        <v>180</v>
      </c>
    </row>
    <row r="2253" s="13" customFormat="1">
      <c r="A2253" s="13"/>
      <c r="B2253" s="233"/>
      <c r="C2253" s="234"/>
      <c r="D2253" s="235" t="s">
        <v>191</v>
      </c>
      <c r="E2253" s="236" t="s">
        <v>19</v>
      </c>
      <c r="F2253" s="237" t="s">
        <v>2609</v>
      </c>
      <c r="G2253" s="234"/>
      <c r="H2253" s="238">
        <v>9.5199999999999996</v>
      </c>
      <c r="I2253" s="239"/>
      <c r="J2253" s="234"/>
      <c r="K2253" s="234"/>
      <c r="L2253" s="240"/>
      <c r="M2253" s="241"/>
      <c r="N2253" s="242"/>
      <c r="O2253" s="242"/>
      <c r="P2253" s="242"/>
      <c r="Q2253" s="242"/>
      <c r="R2253" s="242"/>
      <c r="S2253" s="242"/>
      <c r="T2253" s="24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4" t="s">
        <v>191</v>
      </c>
      <c r="AU2253" s="244" t="s">
        <v>82</v>
      </c>
      <c r="AV2253" s="13" t="s">
        <v>82</v>
      </c>
      <c r="AW2253" s="13" t="s">
        <v>33</v>
      </c>
      <c r="AX2253" s="13" t="s">
        <v>72</v>
      </c>
      <c r="AY2253" s="244" t="s">
        <v>180</v>
      </c>
    </row>
    <row r="2254" s="16" customFormat="1">
      <c r="A2254" s="16"/>
      <c r="B2254" s="266"/>
      <c r="C2254" s="267"/>
      <c r="D2254" s="235" t="s">
        <v>191</v>
      </c>
      <c r="E2254" s="268" t="s">
        <v>19</v>
      </c>
      <c r="F2254" s="269" t="s">
        <v>436</v>
      </c>
      <c r="G2254" s="267"/>
      <c r="H2254" s="270">
        <v>100.94799999999999</v>
      </c>
      <c r="I2254" s="271"/>
      <c r="J2254" s="267"/>
      <c r="K2254" s="267"/>
      <c r="L2254" s="272"/>
      <c r="M2254" s="273"/>
      <c r="N2254" s="274"/>
      <c r="O2254" s="274"/>
      <c r="P2254" s="274"/>
      <c r="Q2254" s="274"/>
      <c r="R2254" s="274"/>
      <c r="S2254" s="274"/>
      <c r="T2254" s="275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T2254" s="276" t="s">
        <v>191</v>
      </c>
      <c r="AU2254" s="276" t="s">
        <v>82</v>
      </c>
      <c r="AV2254" s="16" t="s">
        <v>100</v>
      </c>
      <c r="AW2254" s="16" t="s">
        <v>33</v>
      </c>
      <c r="AX2254" s="16" t="s">
        <v>72</v>
      </c>
      <c r="AY2254" s="276" t="s">
        <v>180</v>
      </c>
    </row>
    <row r="2255" s="14" customFormat="1">
      <c r="A2255" s="14"/>
      <c r="B2255" s="245"/>
      <c r="C2255" s="246"/>
      <c r="D2255" s="235" t="s">
        <v>191</v>
      </c>
      <c r="E2255" s="247" t="s">
        <v>19</v>
      </c>
      <c r="F2255" s="248" t="s">
        <v>2610</v>
      </c>
      <c r="G2255" s="246"/>
      <c r="H2255" s="247" t="s">
        <v>19</v>
      </c>
      <c r="I2255" s="249"/>
      <c r="J2255" s="246"/>
      <c r="K2255" s="246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191</v>
      </c>
      <c r="AU2255" s="254" t="s">
        <v>82</v>
      </c>
      <c r="AV2255" s="14" t="s">
        <v>80</v>
      </c>
      <c r="AW2255" s="14" t="s">
        <v>33</v>
      </c>
      <c r="AX2255" s="14" t="s">
        <v>72</v>
      </c>
      <c r="AY2255" s="254" t="s">
        <v>180</v>
      </c>
    </row>
    <row r="2256" s="14" customFormat="1">
      <c r="A2256" s="14"/>
      <c r="B2256" s="245"/>
      <c r="C2256" s="246"/>
      <c r="D2256" s="235" t="s">
        <v>191</v>
      </c>
      <c r="E2256" s="247" t="s">
        <v>19</v>
      </c>
      <c r="F2256" s="248" t="s">
        <v>578</v>
      </c>
      <c r="G2256" s="246"/>
      <c r="H2256" s="247" t="s">
        <v>19</v>
      </c>
      <c r="I2256" s="249"/>
      <c r="J2256" s="246"/>
      <c r="K2256" s="246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191</v>
      </c>
      <c r="AU2256" s="254" t="s">
        <v>82</v>
      </c>
      <c r="AV2256" s="14" t="s">
        <v>80</v>
      </c>
      <c r="AW2256" s="14" t="s">
        <v>33</v>
      </c>
      <c r="AX2256" s="14" t="s">
        <v>72</v>
      </c>
      <c r="AY2256" s="254" t="s">
        <v>180</v>
      </c>
    </row>
    <row r="2257" s="13" customFormat="1">
      <c r="A2257" s="13"/>
      <c r="B2257" s="233"/>
      <c r="C2257" s="234"/>
      <c r="D2257" s="235" t="s">
        <v>191</v>
      </c>
      <c r="E2257" s="236" t="s">
        <v>19</v>
      </c>
      <c r="F2257" s="237" t="s">
        <v>2514</v>
      </c>
      <c r="G2257" s="234"/>
      <c r="H2257" s="238">
        <v>6.5800000000000001</v>
      </c>
      <c r="I2257" s="239"/>
      <c r="J2257" s="234"/>
      <c r="K2257" s="234"/>
      <c r="L2257" s="240"/>
      <c r="M2257" s="241"/>
      <c r="N2257" s="242"/>
      <c r="O2257" s="242"/>
      <c r="P2257" s="242"/>
      <c r="Q2257" s="242"/>
      <c r="R2257" s="242"/>
      <c r="S2257" s="242"/>
      <c r="T2257" s="24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4" t="s">
        <v>191</v>
      </c>
      <c r="AU2257" s="244" t="s">
        <v>82</v>
      </c>
      <c r="AV2257" s="13" t="s">
        <v>82</v>
      </c>
      <c r="AW2257" s="13" t="s">
        <v>33</v>
      </c>
      <c r="AX2257" s="13" t="s">
        <v>72</v>
      </c>
      <c r="AY2257" s="244" t="s">
        <v>180</v>
      </c>
    </row>
    <row r="2258" s="13" customFormat="1">
      <c r="A2258" s="13"/>
      <c r="B2258" s="233"/>
      <c r="C2258" s="234"/>
      <c r="D2258" s="235" t="s">
        <v>191</v>
      </c>
      <c r="E2258" s="236" t="s">
        <v>19</v>
      </c>
      <c r="F2258" s="237" t="s">
        <v>2515</v>
      </c>
      <c r="G2258" s="234"/>
      <c r="H2258" s="238">
        <v>5.5</v>
      </c>
      <c r="I2258" s="239"/>
      <c r="J2258" s="234"/>
      <c r="K2258" s="234"/>
      <c r="L2258" s="240"/>
      <c r="M2258" s="241"/>
      <c r="N2258" s="242"/>
      <c r="O2258" s="242"/>
      <c r="P2258" s="242"/>
      <c r="Q2258" s="242"/>
      <c r="R2258" s="242"/>
      <c r="S2258" s="242"/>
      <c r="T2258" s="24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4" t="s">
        <v>191</v>
      </c>
      <c r="AU2258" s="244" t="s">
        <v>82</v>
      </c>
      <c r="AV2258" s="13" t="s">
        <v>82</v>
      </c>
      <c r="AW2258" s="13" t="s">
        <v>33</v>
      </c>
      <c r="AX2258" s="13" t="s">
        <v>72</v>
      </c>
      <c r="AY2258" s="244" t="s">
        <v>180</v>
      </c>
    </row>
    <row r="2259" s="13" customFormat="1">
      <c r="A2259" s="13"/>
      <c r="B2259" s="233"/>
      <c r="C2259" s="234"/>
      <c r="D2259" s="235" t="s">
        <v>191</v>
      </c>
      <c r="E2259" s="236" t="s">
        <v>19</v>
      </c>
      <c r="F2259" s="237" t="s">
        <v>2516</v>
      </c>
      <c r="G2259" s="234"/>
      <c r="H2259" s="238">
        <v>4.5</v>
      </c>
      <c r="I2259" s="239"/>
      <c r="J2259" s="234"/>
      <c r="K2259" s="234"/>
      <c r="L2259" s="240"/>
      <c r="M2259" s="241"/>
      <c r="N2259" s="242"/>
      <c r="O2259" s="242"/>
      <c r="P2259" s="242"/>
      <c r="Q2259" s="242"/>
      <c r="R2259" s="242"/>
      <c r="S2259" s="242"/>
      <c r="T2259" s="24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4" t="s">
        <v>191</v>
      </c>
      <c r="AU2259" s="244" t="s">
        <v>82</v>
      </c>
      <c r="AV2259" s="13" t="s">
        <v>82</v>
      </c>
      <c r="AW2259" s="13" t="s">
        <v>33</v>
      </c>
      <c r="AX2259" s="13" t="s">
        <v>72</v>
      </c>
      <c r="AY2259" s="244" t="s">
        <v>180</v>
      </c>
    </row>
    <row r="2260" s="13" customFormat="1">
      <c r="A2260" s="13"/>
      <c r="B2260" s="233"/>
      <c r="C2260" s="234"/>
      <c r="D2260" s="235" t="s">
        <v>191</v>
      </c>
      <c r="E2260" s="236" t="s">
        <v>19</v>
      </c>
      <c r="F2260" s="237" t="s">
        <v>2517</v>
      </c>
      <c r="G2260" s="234"/>
      <c r="H2260" s="238">
        <v>10</v>
      </c>
      <c r="I2260" s="239"/>
      <c r="J2260" s="234"/>
      <c r="K2260" s="234"/>
      <c r="L2260" s="240"/>
      <c r="M2260" s="241"/>
      <c r="N2260" s="242"/>
      <c r="O2260" s="242"/>
      <c r="P2260" s="242"/>
      <c r="Q2260" s="242"/>
      <c r="R2260" s="242"/>
      <c r="S2260" s="242"/>
      <c r="T2260" s="24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4" t="s">
        <v>191</v>
      </c>
      <c r="AU2260" s="244" t="s">
        <v>82</v>
      </c>
      <c r="AV2260" s="13" t="s">
        <v>82</v>
      </c>
      <c r="AW2260" s="13" t="s">
        <v>33</v>
      </c>
      <c r="AX2260" s="13" t="s">
        <v>72</v>
      </c>
      <c r="AY2260" s="244" t="s">
        <v>180</v>
      </c>
    </row>
    <row r="2261" s="13" customFormat="1">
      <c r="A2261" s="13"/>
      <c r="B2261" s="233"/>
      <c r="C2261" s="234"/>
      <c r="D2261" s="235" t="s">
        <v>191</v>
      </c>
      <c r="E2261" s="236" t="s">
        <v>19</v>
      </c>
      <c r="F2261" s="237" t="s">
        <v>2518</v>
      </c>
      <c r="G2261" s="234"/>
      <c r="H2261" s="238">
        <v>6.4800000000000004</v>
      </c>
      <c r="I2261" s="239"/>
      <c r="J2261" s="234"/>
      <c r="K2261" s="234"/>
      <c r="L2261" s="240"/>
      <c r="M2261" s="241"/>
      <c r="N2261" s="242"/>
      <c r="O2261" s="242"/>
      <c r="P2261" s="242"/>
      <c r="Q2261" s="242"/>
      <c r="R2261" s="242"/>
      <c r="S2261" s="242"/>
      <c r="T2261" s="24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4" t="s">
        <v>191</v>
      </c>
      <c r="AU2261" s="244" t="s">
        <v>82</v>
      </c>
      <c r="AV2261" s="13" t="s">
        <v>82</v>
      </c>
      <c r="AW2261" s="13" t="s">
        <v>33</v>
      </c>
      <c r="AX2261" s="13" t="s">
        <v>72</v>
      </c>
      <c r="AY2261" s="244" t="s">
        <v>180</v>
      </c>
    </row>
    <row r="2262" s="13" customFormat="1">
      <c r="A2262" s="13"/>
      <c r="B2262" s="233"/>
      <c r="C2262" s="234"/>
      <c r="D2262" s="235" t="s">
        <v>191</v>
      </c>
      <c r="E2262" s="236" t="s">
        <v>19</v>
      </c>
      <c r="F2262" s="237" t="s">
        <v>2519</v>
      </c>
      <c r="G2262" s="234"/>
      <c r="H2262" s="238">
        <v>10.5</v>
      </c>
      <c r="I2262" s="239"/>
      <c r="J2262" s="234"/>
      <c r="K2262" s="234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191</v>
      </c>
      <c r="AU2262" s="244" t="s">
        <v>82</v>
      </c>
      <c r="AV2262" s="13" t="s">
        <v>82</v>
      </c>
      <c r="AW2262" s="13" t="s">
        <v>33</v>
      </c>
      <c r="AX2262" s="13" t="s">
        <v>72</v>
      </c>
      <c r="AY2262" s="244" t="s">
        <v>180</v>
      </c>
    </row>
    <row r="2263" s="13" customFormat="1">
      <c r="A2263" s="13"/>
      <c r="B2263" s="233"/>
      <c r="C2263" s="234"/>
      <c r="D2263" s="235" t="s">
        <v>191</v>
      </c>
      <c r="E2263" s="236" t="s">
        <v>19</v>
      </c>
      <c r="F2263" s="237" t="s">
        <v>2520</v>
      </c>
      <c r="G2263" s="234"/>
      <c r="H2263" s="238">
        <v>6.5199999999999996</v>
      </c>
      <c r="I2263" s="239"/>
      <c r="J2263" s="234"/>
      <c r="K2263" s="234"/>
      <c r="L2263" s="240"/>
      <c r="M2263" s="241"/>
      <c r="N2263" s="242"/>
      <c r="O2263" s="242"/>
      <c r="P2263" s="242"/>
      <c r="Q2263" s="242"/>
      <c r="R2263" s="242"/>
      <c r="S2263" s="242"/>
      <c r="T2263" s="24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4" t="s">
        <v>191</v>
      </c>
      <c r="AU2263" s="244" t="s">
        <v>82</v>
      </c>
      <c r="AV2263" s="13" t="s">
        <v>82</v>
      </c>
      <c r="AW2263" s="13" t="s">
        <v>33</v>
      </c>
      <c r="AX2263" s="13" t="s">
        <v>72</v>
      </c>
      <c r="AY2263" s="244" t="s">
        <v>180</v>
      </c>
    </row>
    <row r="2264" s="13" customFormat="1">
      <c r="A2264" s="13"/>
      <c r="B2264" s="233"/>
      <c r="C2264" s="234"/>
      <c r="D2264" s="235" t="s">
        <v>191</v>
      </c>
      <c r="E2264" s="236" t="s">
        <v>19</v>
      </c>
      <c r="F2264" s="237" t="s">
        <v>2521</v>
      </c>
      <c r="G2264" s="234"/>
      <c r="H2264" s="238">
        <v>6.7199999999999998</v>
      </c>
      <c r="I2264" s="239"/>
      <c r="J2264" s="234"/>
      <c r="K2264" s="234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191</v>
      </c>
      <c r="AU2264" s="244" t="s">
        <v>82</v>
      </c>
      <c r="AV2264" s="13" t="s">
        <v>82</v>
      </c>
      <c r="AW2264" s="13" t="s">
        <v>33</v>
      </c>
      <c r="AX2264" s="13" t="s">
        <v>72</v>
      </c>
      <c r="AY2264" s="244" t="s">
        <v>180</v>
      </c>
    </row>
    <row r="2265" s="13" customFormat="1">
      <c r="A2265" s="13"/>
      <c r="B2265" s="233"/>
      <c r="C2265" s="234"/>
      <c r="D2265" s="235" t="s">
        <v>191</v>
      </c>
      <c r="E2265" s="236" t="s">
        <v>19</v>
      </c>
      <c r="F2265" s="237" t="s">
        <v>2522</v>
      </c>
      <c r="G2265" s="234"/>
      <c r="H2265" s="238">
        <v>6.2699999999999996</v>
      </c>
      <c r="I2265" s="239"/>
      <c r="J2265" s="234"/>
      <c r="K2265" s="234"/>
      <c r="L2265" s="240"/>
      <c r="M2265" s="241"/>
      <c r="N2265" s="242"/>
      <c r="O2265" s="242"/>
      <c r="P2265" s="242"/>
      <c r="Q2265" s="242"/>
      <c r="R2265" s="242"/>
      <c r="S2265" s="242"/>
      <c r="T2265" s="24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4" t="s">
        <v>191</v>
      </c>
      <c r="AU2265" s="244" t="s">
        <v>82</v>
      </c>
      <c r="AV2265" s="13" t="s">
        <v>82</v>
      </c>
      <c r="AW2265" s="13" t="s">
        <v>33</v>
      </c>
      <c r="AX2265" s="13" t="s">
        <v>72</v>
      </c>
      <c r="AY2265" s="244" t="s">
        <v>180</v>
      </c>
    </row>
    <row r="2266" s="14" customFormat="1">
      <c r="A2266" s="14"/>
      <c r="B2266" s="245"/>
      <c r="C2266" s="246"/>
      <c r="D2266" s="235" t="s">
        <v>191</v>
      </c>
      <c r="E2266" s="247" t="s">
        <v>19</v>
      </c>
      <c r="F2266" s="248" t="s">
        <v>2457</v>
      </c>
      <c r="G2266" s="246"/>
      <c r="H2266" s="247" t="s">
        <v>19</v>
      </c>
      <c r="I2266" s="249"/>
      <c r="J2266" s="246"/>
      <c r="K2266" s="246"/>
      <c r="L2266" s="250"/>
      <c r="M2266" s="251"/>
      <c r="N2266" s="252"/>
      <c r="O2266" s="252"/>
      <c r="P2266" s="252"/>
      <c r="Q2266" s="252"/>
      <c r="R2266" s="252"/>
      <c r="S2266" s="252"/>
      <c r="T2266" s="253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4" t="s">
        <v>191</v>
      </c>
      <c r="AU2266" s="254" t="s">
        <v>82</v>
      </c>
      <c r="AV2266" s="14" t="s">
        <v>80</v>
      </c>
      <c r="AW2266" s="14" t="s">
        <v>33</v>
      </c>
      <c r="AX2266" s="14" t="s">
        <v>72</v>
      </c>
      <c r="AY2266" s="254" t="s">
        <v>180</v>
      </c>
    </row>
    <row r="2267" s="13" customFormat="1">
      <c r="A2267" s="13"/>
      <c r="B2267" s="233"/>
      <c r="C2267" s="234"/>
      <c r="D2267" s="235" t="s">
        <v>191</v>
      </c>
      <c r="E2267" s="236" t="s">
        <v>19</v>
      </c>
      <c r="F2267" s="237" t="s">
        <v>2523</v>
      </c>
      <c r="G2267" s="234"/>
      <c r="H2267" s="238">
        <v>19</v>
      </c>
      <c r="I2267" s="239"/>
      <c r="J2267" s="234"/>
      <c r="K2267" s="234"/>
      <c r="L2267" s="240"/>
      <c r="M2267" s="241"/>
      <c r="N2267" s="242"/>
      <c r="O2267" s="242"/>
      <c r="P2267" s="242"/>
      <c r="Q2267" s="242"/>
      <c r="R2267" s="242"/>
      <c r="S2267" s="242"/>
      <c r="T2267" s="24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4" t="s">
        <v>191</v>
      </c>
      <c r="AU2267" s="244" t="s">
        <v>82</v>
      </c>
      <c r="AV2267" s="13" t="s">
        <v>82</v>
      </c>
      <c r="AW2267" s="13" t="s">
        <v>33</v>
      </c>
      <c r="AX2267" s="13" t="s">
        <v>72</v>
      </c>
      <c r="AY2267" s="244" t="s">
        <v>180</v>
      </c>
    </row>
    <row r="2268" s="13" customFormat="1">
      <c r="A2268" s="13"/>
      <c r="B2268" s="233"/>
      <c r="C2268" s="234"/>
      <c r="D2268" s="235" t="s">
        <v>191</v>
      </c>
      <c r="E2268" s="236" t="s">
        <v>19</v>
      </c>
      <c r="F2268" s="237" t="s">
        <v>2524</v>
      </c>
      <c r="G2268" s="234"/>
      <c r="H2268" s="238">
        <v>9.5</v>
      </c>
      <c r="I2268" s="239"/>
      <c r="J2268" s="234"/>
      <c r="K2268" s="234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191</v>
      </c>
      <c r="AU2268" s="244" t="s">
        <v>82</v>
      </c>
      <c r="AV2268" s="13" t="s">
        <v>82</v>
      </c>
      <c r="AW2268" s="13" t="s">
        <v>33</v>
      </c>
      <c r="AX2268" s="13" t="s">
        <v>72</v>
      </c>
      <c r="AY2268" s="244" t="s">
        <v>180</v>
      </c>
    </row>
    <row r="2269" s="13" customFormat="1">
      <c r="A2269" s="13"/>
      <c r="B2269" s="233"/>
      <c r="C2269" s="234"/>
      <c r="D2269" s="235" t="s">
        <v>191</v>
      </c>
      <c r="E2269" s="236" t="s">
        <v>19</v>
      </c>
      <c r="F2269" s="237" t="s">
        <v>2525</v>
      </c>
      <c r="G2269" s="234"/>
      <c r="H2269" s="238">
        <v>26.25</v>
      </c>
      <c r="I2269" s="239"/>
      <c r="J2269" s="234"/>
      <c r="K2269" s="234"/>
      <c r="L2269" s="240"/>
      <c r="M2269" s="241"/>
      <c r="N2269" s="242"/>
      <c r="O2269" s="242"/>
      <c r="P2269" s="242"/>
      <c r="Q2269" s="242"/>
      <c r="R2269" s="242"/>
      <c r="S2269" s="242"/>
      <c r="T2269" s="24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4" t="s">
        <v>191</v>
      </c>
      <c r="AU2269" s="244" t="s">
        <v>82</v>
      </c>
      <c r="AV2269" s="13" t="s">
        <v>82</v>
      </c>
      <c r="AW2269" s="13" t="s">
        <v>33</v>
      </c>
      <c r="AX2269" s="13" t="s">
        <v>72</v>
      </c>
      <c r="AY2269" s="244" t="s">
        <v>180</v>
      </c>
    </row>
    <row r="2270" s="13" customFormat="1">
      <c r="A2270" s="13"/>
      <c r="B2270" s="233"/>
      <c r="C2270" s="234"/>
      <c r="D2270" s="235" t="s">
        <v>191</v>
      </c>
      <c r="E2270" s="236" t="s">
        <v>19</v>
      </c>
      <c r="F2270" s="237" t="s">
        <v>2526</v>
      </c>
      <c r="G2270" s="234"/>
      <c r="H2270" s="238">
        <v>8.7300000000000004</v>
      </c>
      <c r="I2270" s="239"/>
      <c r="J2270" s="234"/>
      <c r="K2270" s="234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191</v>
      </c>
      <c r="AU2270" s="244" t="s">
        <v>82</v>
      </c>
      <c r="AV2270" s="13" t="s">
        <v>82</v>
      </c>
      <c r="AW2270" s="13" t="s">
        <v>33</v>
      </c>
      <c r="AX2270" s="13" t="s">
        <v>72</v>
      </c>
      <c r="AY2270" s="244" t="s">
        <v>180</v>
      </c>
    </row>
    <row r="2271" s="14" customFormat="1">
      <c r="A2271" s="14"/>
      <c r="B2271" s="245"/>
      <c r="C2271" s="246"/>
      <c r="D2271" s="235" t="s">
        <v>191</v>
      </c>
      <c r="E2271" s="247" t="s">
        <v>19</v>
      </c>
      <c r="F2271" s="248" t="s">
        <v>797</v>
      </c>
      <c r="G2271" s="246"/>
      <c r="H2271" s="247" t="s">
        <v>19</v>
      </c>
      <c r="I2271" s="249"/>
      <c r="J2271" s="246"/>
      <c r="K2271" s="246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191</v>
      </c>
      <c r="AU2271" s="254" t="s">
        <v>82</v>
      </c>
      <c r="AV2271" s="14" t="s">
        <v>80</v>
      </c>
      <c r="AW2271" s="14" t="s">
        <v>33</v>
      </c>
      <c r="AX2271" s="14" t="s">
        <v>72</v>
      </c>
      <c r="AY2271" s="254" t="s">
        <v>180</v>
      </c>
    </row>
    <row r="2272" s="13" customFormat="1">
      <c r="A2272" s="13"/>
      <c r="B2272" s="233"/>
      <c r="C2272" s="234"/>
      <c r="D2272" s="235" t="s">
        <v>191</v>
      </c>
      <c r="E2272" s="236" t="s">
        <v>19</v>
      </c>
      <c r="F2272" s="237" t="s">
        <v>2527</v>
      </c>
      <c r="G2272" s="234"/>
      <c r="H2272" s="238">
        <v>10.800000000000001</v>
      </c>
      <c r="I2272" s="239"/>
      <c r="J2272" s="234"/>
      <c r="K2272" s="234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191</v>
      </c>
      <c r="AU2272" s="244" t="s">
        <v>82</v>
      </c>
      <c r="AV2272" s="13" t="s">
        <v>82</v>
      </c>
      <c r="AW2272" s="13" t="s">
        <v>33</v>
      </c>
      <c r="AX2272" s="13" t="s">
        <v>72</v>
      </c>
      <c r="AY2272" s="244" t="s">
        <v>180</v>
      </c>
    </row>
    <row r="2273" s="13" customFormat="1">
      <c r="A2273" s="13"/>
      <c r="B2273" s="233"/>
      <c r="C2273" s="234"/>
      <c r="D2273" s="235" t="s">
        <v>191</v>
      </c>
      <c r="E2273" s="236" t="s">
        <v>19</v>
      </c>
      <c r="F2273" s="237" t="s">
        <v>2528</v>
      </c>
      <c r="G2273" s="234"/>
      <c r="H2273" s="238">
        <v>5.7000000000000002</v>
      </c>
      <c r="I2273" s="239"/>
      <c r="J2273" s="234"/>
      <c r="K2273" s="234"/>
      <c r="L2273" s="240"/>
      <c r="M2273" s="241"/>
      <c r="N2273" s="242"/>
      <c r="O2273" s="242"/>
      <c r="P2273" s="242"/>
      <c r="Q2273" s="242"/>
      <c r="R2273" s="242"/>
      <c r="S2273" s="242"/>
      <c r="T2273" s="24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4" t="s">
        <v>191</v>
      </c>
      <c r="AU2273" s="244" t="s">
        <v>82</v>
      </c>
      <c r="AV2273" s="13" t="s">
        <v>82</v>
      </c>
      <c r="AW2273" s="13" t="s">
        <v>33</v>
      </c>
      <c r="AX2273" s="13" t="s">
        <v>72</v>
      </c>
      <c r="AY2273" s="244" t="s">
        <v>180</v>
      </c>
    </row>
    <row r="2274" s="13" customFormat="1">
      <c r="A2274" s="13"/>
      <c r="B2274" s="233"/>
      <c r="C2274" s="234"/>
      <c r="D2274" s="235" t="s">
        <v>191</v>
      </c>
      <c r="E2274" s="236" t="s">
        <v>19</v>
      </c>
      <c r="F2274" s="237" t="s">
        <v>2529</v>
      </c>
      <c r="G2274" s="234"/>
      <c r="H2274" s="238">
        <v>8.25</v>
      </c>
      <c r="I2274" s="239"/>
      <c r="J2274" s="234"/>
      <c r="K2274" s="234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191</v>
      </c>
      <c r="AU2274" s="244" t="s">
        <v>82</v>
      </c>
      <c r="AV2274" s="13" t="s">
        <v>82</v>
      </c>
      <c r="AW2274" s="13" t="s">
        <v>33</v>
      </c>
      <c r="AX2274" s="13" t="s">
        <v>72</v>
      </c>
      <c r="AY2274" s="244" t="s">
        <v>180</v>
      </c>
    </row>
    <row r="2275" s="13" customFormat="1">
      <c r="A2275" s="13"/>
      <c r="B2275" s="233"/>
      <c r="C2275" s="234"/>
      <c r="D2275" s="235" t="s">
        <v>191</v>
      </c>
      <c r="E2275" s="236" t="s">
        <v>19</v>
      </c>
      <c r="F2275" s="237" t="s">
        <v>2530</v>
      </c>
      <c r="G2275" s="234"/>
      <c r="H2275" s="238">
        <v>7</v>
      </c>
      <c r="I2275" s="239"/>
      <c r="J2275" s="234"/>
      <c r="K2275" s="234"/>
      <c r="L2275" s="240"/>
      <c r="M2275" s="241"/>
      <c r="N2275" s="242"/>
      <c r="O2275" s="242"/>
      <c r="P2275" s="242"/>
      <c r="Q2275" s="242"/>
      <c r="R2275" s="242"/>
      <c r="S2275" s="242"/>
      <c r="T2275" s="24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4" t="s">
        <v>191</v>
      </c>
      <c r="AU2275" s="244" t="s">
        <v>82</v>
      </c>
      <c r="AV2275" s="13" t="s">
        <v>82</v>
      </c>
      <c r="AW2275" s="13" t="s">
        <v>33</v>
      </c>
      <c r="AX2275" s="13" t="s">
        <v>72</v>
      </c>
      <c r="AY2275" s="244" t="s">
        <v>180</v>
      </c>
    </row>
    <row r="2276" s="13" customFormat="1">
      <c r="A2276" s="13"/>
      <c r="B2276" s="233"/>
      <c r="C2276" s="234"/>
      <c r="D2276" s="235" t="s">
        <v>191</v>
      </c>
      <c r="E2276" s="236" t="s">
        <v>19</v>
      </c>
      <c r="F2276" s="237" t="s">
        <v>2531</v>
      </c>
      <c r="G2276" s="234"/>
      <c r="H2276" s="238">
        <v>7.0449999999999999</v>
      </c>
      <c r="I2276" s="239"/>
      <c r="J2276" s="234"/>
      <c r="K2276" s="234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191</v>
      </c>
      <c r="AU2276" s="244" t="s">
        <v>82</v>
      </c>
      <c r="AV2276" s="13" t="s">
        <v>82</v>
      </c>
      <c r="AW2276" s="13" t="s">
        <v>33</v>
      </c>
      <c r="AX2276" s="13" t="s">
        <v>72</v>
      </c>
      <c r="AY2276" s="244" t="s">
        <v>180</v>
      </c>
    </row>
    <row r="2277" s="13" customFormat="1">
      <c r="A2277" s="13"/>
      <c r="B2277" s="233"/>
      <c r="C2277" s="234"/>
      <c r="D2277" s="235" t="s">
        <v>191</v>
      </c>
      <c r="E2277" s="236" t="s">
        <v>19</v>
      </c>
      <c r="F2277" s="237" t="s">
        <v>2532</v>
      </c>
      <c r="G2277" s="234"/>
      <c r="H2277" s="238">
        <v>10.4</v>
      </c>
      <c r="I2277" s="239"/>
      <c r="J2277" s="234"/>
      <c r="K2277" s="234"/>
      <c r="L2277" s="240"/>
      <c r="M2277" s="241"/>
      <c r="N2277" s="242"/>
      <c r="O2277" s="242"/>
      <c r="P2277" s="242"/>
      <c r="Q2277" s="242"/>
      <c r="R2277" s="242"/>
      <c r="S2277" s="242"/>
      <c r="T2277" s="24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4" t="s">
        <v>191</v>
      </c>
      <c r="AU2277" s="244" t="s">
        <v>82</v>
      </c>
      <c r="AV2277" s="13" t="s">
        <v>82</v>
      </c>
      <c r="AW2277" s="13" t="s">
        <v>33</v>
      </c>
      <c r="AX2277" s="13" t="s">
        <v>72</v>
      </c>
      <c r="AY2277" s="244" t="s">
        <v>180</v>
      </c>
    </row>
    <row r="2278" s="13" customFormat="1">
      <c r="A2278" s="13"/>
      <c r="B2278" s="233"/>
      <c r="C2278" s="234"/>
      <c r="D2278" s="235" t="s">
        <v>191</v>
      </c>
      <c r="E2278" s="236" t="s">
        <v>19</v>
      </c>
      <c r="F2278" s="237" t="s">
        <v>2533</v>
      </c>
      <c r="G2278" s="234"/>
      <c r="H2278" s="238">
        <v>10.6</v>
      </c>
      <c r="I2278" s="239"/>
      <c r="J2278" s="234"/>
      <c r="K2278" s="234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191</v>
      </c>
      <c r="AU2278" s="244" t="s">
        <v>82</v>
      </c>
      <c r="AV2278" s="13" t="s">
        <v>82</v>
      </c>
      <c r="AW2278" s="13" t="s">
        <v>33</v>
      </c>
      <c r="AX2278" s="13" t="s">
        <v>72</v>
      </c>
      <c r="AY2278" s="244" t="s">
        <v>180</v>
      </c>
    </row>
    <row r="2279" s="13" customFormat="1">
      <c r="A2279" s="13"/>
      <c r="B2279" s="233"/>
      <c r="C2279" s="234"/>
      <c r="D2279" s="235" t="s">
        <v>191</v>
      </c>
      <c r="E2279" s="236" t="s">
        <v>19</v>
      </c>
      <c r="F2279" s="237" t="s">
        <v>2534</v>
      </c>
      <c r="G2279" s="234"/>
      <c r="H2279" s="238">
        <v>9.5999999999999996</v>
      </c>
      <c r="I2279" s="239"/>
      <c r="J2279" s="234"/>
      <c r="K2279" s="234"/>
      <c r="L2279" s="240"/>
      <c r="M2279" s="241"/>
      <c r="N2279" s="242"/>
      <c r="O2279" s="242"/>
      <c r="P2279" s="242"/>
      <c r="Q2279" s="242"/>
      <c r="R2279" s="242"/>
      <c r="S2279" s="242"/>
      <c r="T2279" s="24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4" t="s">
        <v>191</v>
      </c>
      <c r="AU2279" s="244" t="s">
        <v>82</v>
      </c>
      <c r="AV2279" s="13" t="s">
        <v>82</v>
      </c>
      <c r="AW2279" s="13" t="s">
        <v>33</v>
      </c>
      <c r="AX2279" s="13" t="s">
        <v>72</v>
      </c>
      <c r="AY2279" s="244" t="s">
        <v>180</v>
      </c>
    </row>
    <row r="2280" s="13" customFormat="1">
      <c r="A2280" s="13"/>
      <c r="B2280" s="233"/>
      <c r="C2280" s="234"/>
      <c r="D2280" s="235" t="s">
        <v>191</v>
      </c>
      <c r="E2280" s="236" t="s">
        <v>19</v>
      </c>
      <c r="F2280" s="237" t="s">
        <v>2535</v>
      </c>
      <c r="G2280" s="234"/>
      <c r="H2280" s="238">
        <v>11.4</v>
      </c>
      <c r="I2280" s="239"/>
      <c r="J2280" s="234"/>
      <c r="K2280" s="234"/>
      <c r="L2280" s="240"/>
      <c r="M2280" s="241"/>
      <c r="N2280" s="242"/>
      <c r="O2280" s="242"/>
      <c r="P2280" s="242"/>
      <c r="Q2280" s="242"/>
      <c r="R2280" s="242"/>
      <c r="S2280" s="242"/>
      <c r="T2280" s="24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4" t="s">
        <v>191</v>
      </c>
      <c r="AU2280" s="244" t="s">
        <v>82</v>
      </c>
      <c r="AV2280" s="13" t="s">
        <v>82</v>
      </c>
      <c r="AW2280" s="13" t="s">
        <v>33</v>
      </c>
      <c r="AX2280" s="13" t="s">
        <v>72</v>
      </c>
      <c r="AY2280" s="244" t="s">
        <v>180</v>
      </c>
    </row>
    <row r="2281" s="13" customFormat="1">
      <c r="A2281" s="13"/>
      <c r="B2281" s="233"/>
      <c r="C2281" s="234"/>
      <c r="D2281" s="235" t="s">
        <v>191</v>
      </c>
      <c r="E2281" s="236" t="s">
        <v>19</v>
      </c>
      <c r="F2281" s="237" t="s">
        <v>2536</v>
      </c>
      <c r="G2281" s="234"/>
      <c r="H2281" s="238">
        <v>10.4</v>
      </c>
      <c r="I2281" s="239"/>
      <c r="J2281" s="234"/>
      <c r="K2281" s="234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191</v>
      </c>
      <c r="AU2281" s="244" t="s">
        <v>82</v>
      </c>
      <c r="AV2281" s="13" t="s">
        <v>82</v>
      </c>
      <c r="AW2281" s="13" t="s">
        <v>33</v>
      </c>
      <c r="AX2281" s="13" t="s">
        <v>72</v>
      </c>
      <c r="AY2281" s="244" t="s">
        <v>180</v>
      </c>
    </row>
    <row r="2282" s="14" customFormat="1">
      <c r="A2282" s="14"/>
      <c r="B2282" s="245"/>
      <c r="C2282" s="246"/>
      <c r="D2282" s="235" t="s">
        <v>191</v>
      </c>
      <c r="E2282" s="247" t="s">
        <v>19</v>
      </c>
      <c r="F2282" s="248" t="s">
        <v>2491</v>
      </c>
      <c r="G2282" s="246"/>
      <c r="H2282" s="247" t="s">
        <v>19</v>
      </c>
      <c r="I2282" s="249"/>
      <c r="J2282" s="246"/>
      <c r="K2282" s="246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191</v>
      </c>
      <c r="AU2282" s="254" t="s">
        <v>82</v>
      </c>
      <c r="AV2282" s="14" t="s">
        <v>80</v>
      </c>
      <c r="AW2282" s="14" t="s">
        <v>33</v>
      </c>
      <c r="AX2282" s="14" t="s">
        <v>72</v>
      </c>
      <c r="AY2282" s="254" t="s">
        <v>180</v>
      </c>
    </row>
    <row r="2283" s="13" customFormat="1">
      <c r="A2283" s="13"/>
      <c r="B2283" s="233"/>
      <c r="C2283" s="234"/>
      <c r="D2283" s="235" t="s">
        <v>191</v>
      </c>
      <c r="E2283" s="236" t="s">
        <v>19</v>
      </c>
      <c r="F2283" s="237" t="s">
        <v>2537</v>
      </c>
      <c r="G2283" s="234"/>
      <c r="H2283" s="238">
        <v>22.5</v>
      </c>
      <c r="I2283" s="239"/>
      <c r="J2283" s="234"/>
      <c r="K2283" s="234"/>
      <c r="L2283" s="240"/>
      <c r="M2283" s="241"/>
      <c r="N2283" s="242"/>
      <c r="O2283" s="242"/>
      <c r="P2283" s="242"/>
      <c r="Q2283" s="242"/>
      <c r="R2283" s="242"/>
      <c r="S2283" s="242"/>
      <c r="T2283" s="24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4" t="s">
        <v>191</v>
      </c>
      <c r="AU2283" s="244" t="s">
        <v>82</v>
      </c>
      <c r="AV2283" s="13" t="s">
        <v>82</v>
      </c>
      <c r="AW2283" s="13" t="s">
        <v>33</v>
      </c>
      <c r="AX2283" s="13" t="s">
        <v>72</v>
      </c>
      <c r="AY2283" s="244" t="s">
        <v>180</v>
      </c>
    </row>
    <row r="2284" s="13" customFormat="1">
      <c r="A2284" s="13"/>
      <c r="B2284" s="233"/>
      <c r="C2284" s="234"/>
      <c r="D2284" s="235" t="s">
        <v>191</v>
      </c>
      <c r="E2284" s="236" t="s">
        <v>19</v>
      </c>
      <c r="F2284" s="237" t="s">
        <v>2538</v>
      </c>
      <c r="G2284" s="234"/>
      <c r="H2284" s="238">
        <v>7.8250000000000002</v>
      </c>
      <c r="I2284" s="239"/>
      <c r="J2284" s="234"/>
      <c r="K2284" s="234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191</v>
      </c>
      <c r="AU2284" s="244" t="s">
        <v>82</v>
      </c>
      <c r="AV2284" s="13" t="s">
        <v>82</v>
      </c>
      <c r="AW2284" s="13" t="s">
        <v>33</v>
      </c>
      <c r="AX2284" s="13" t="s">
        <v>72</v>
      </c>
      <c r="AY2284" s="244" t="s">
        <v>180</v>
      </c>
    </row>
    <row r="2285" s="13" customFormat="1">
      <c r="A2285" s="13"/>
      <c r="B2285" s="233"/>
      <c r="C2285" s="234"/>
      <c r="D2285" s="235" t="s">
        <v>191</v>
      </c>
      <c r="E2285" s="236" t="s">
        <v>19</v>
      </c>
      <c r="F2285" s="237" t="s">
        <v>2539</v>
      </c>
      <c r="G2285" s="234"/>
      <c r="H2285" s="238">
        <v>40.5</v>
      </c>
      <c r="I2285" s="239"/>
      <c r="J2285" s="234"/>
      <c r="K2285" s="234"/>
      <c r="L2285" s="240"/>
      <c r="M2285" s="241"/>
      <c r="N2285" s="242"/>
      <c r="O2285" s="242"/>
      <c r="P2285" s="242"/>
      <c r="Q2285" s="242"/>
      <c r="R2285" s="242"/>
      <c r="S2285" s="242"/>
      <c r="T2285" s="24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4" t="s">
        <v>191</v>
      </c>
      <c r="AU2285" s="244" t="s">
        <v>82</v>
      </c>
      <c r="AV2285" s="13" t="s">
        <v>82</v>
      </c>
      <c r="AW2285" s="13" t="s">
        <v>33</v>
      </c>
      <c r="AX2285" s="13" t="s">
        <v>72</v>
      </c>
      <c r="AY2285" s="244" t="s">
        <v>180</v>
      </c>
    </row>
    <row r="2286" s="16" customFormat="1">
      <c r="A2286" s="16"/>
      <c r="B2286" s="266"/>
      <c r="C2286" s="267"/>
      <c r="D2286" s="235" t="s">
        <v>191</v>
      </c>
      <c r="E2286" s="268" t="s">
        <v>19</v>
      </c>
      <c r="F2286" s="269" t="s">
        <v>436</v>
      </c>
      <c r="G2286" s="267"/>
      <c r="H2286" s="270">
        <v>288.56999999999999</v>
      </c>
      <c r="I2286" s="271"/>
      <c r="J2286" s="267"/>
      <c r="K2286" s="267"/>
      <c r="L2286" s="272"/>
      <c r="M2286" s="273"/>
      <c r="N2286" s="274"/>
      <c r="O2286" s="274"/>
      <c r="P2286" s="274"/>
      <c r="Q2286" s="274"/>
      <c r="R2286" s="274"/>
      <c r="S2286" s="274"/>
      <c r="T2286" s="275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T2286" s="276" t="s">
        <v>191</v>
      </c>
      <c r="AU2286" s="276" t="s">
        <v>82</v>
      </c>
      <c r="AV2286" s="16" t="s">
        <v>100</v>
      </c>
      <c r="AW2286" s="16" t="s">
        <v>33</v>
      </c>
      <c r="AX2286" s="16" t="s">
        <v>72</v>
      </c>
      <c r="AY2286" s="276" t="s">
        <v>180</v>
      </c>
    </row>
    <row r="2287" s="14" customFormat="1">
      <c r="A2287" s="14"/>
      <c r="B2287" s="245"/>
      <c r="C2287" s="246"/>
      <c r="D2287" s="235" t="s">
        <v>191</v>
      </c>
      <c r="E2287" s="247" t="s">
        <v>19</v>
      </c>
      <c r="F2287" s="248" t="s">
        <v>2611</v>
      </c>
      <c r="G2287" s="246"/>
      <c r="H2287" s="247" t="s">
        <v>19</v>
      </c>
      <c r="I2287" s="249"/>
      <c r="J2287" s="246"/>
      <c r="K2287" s="246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191</v>
      </c>
      <c r="AU2287" s="254" t="s">
        <v>82</v>
      </c>
      <c r="AV2287" s="14" t="s">
        <v>80</v>
      </c>
      <c r="AW2287" s="14" t="s">
        <v>33</v>
      </c>
      <c r="AX2287" s="14" t="s">
        <v>72</v>
      </c>
      <c r="AY2287" s="254" t="s">
        <v>180</v>
      </c>
    </row>
    <row r="2288" s="13" customFormat="1">
      <c r="A2288" s="13"/>
      <c r="B2288" s="233"/>
      <c r="C2288" s="234"/>
      <c r="D2288" s="235" t="s">
        <v>191</v>
      </c>
      <c r="E2288" s="236" t="s">
        <v>19</v>
      </c>
      <c r="F2288" s="237" t="s">
        <v>2612</v>
      </c>
      <c r="G2288" s="234"/>
      <c r="H2288" s="238">
        <v>289</v>
      </c>
      <c r="I2288" s="239"/>
      <c r="J2288" s="234"/>
      <c r="K2288" s="234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191</v>
      </c>
      <c r="AU2288" s="244" t="s">
        <v>82</v>
      </c>
      <c r="AV2288" s="13" t="s">
        <v>82</v>
      </c>
      <c r="AW2288" s="13" t="s">
        <v>33</v>
      </c>
      <c r="AX2288" s="13" t="s">
        <v>72</v>
      </c>
      <c r="AY2288" s="244" t="s">
        <v>180</v>
      </c>
    </row>
    <row r="2289" s="14" customFormat="1">
      <c r="A2289" s="14"/>
      <c r="B2289" s="245"/>
      <c r="C2289" s="246"/>
      <c r="D2289" s="235" t="s">
        <v>191</v>
      </c>
      <c r="E2289" s="247" t="s">
        <v>19</v>
      </c>
      <c r="F2289" s="248" t="s">
        <v>2613</v>
      </c>
      <c r="G2289" s="246"/>
      <c r="H2289" s="247" t="s">
        <v>19</v>
      </c>
      <c r="I2289" s="249"/>
      <c r="J2289" s="246"/>
      <c r="K2289" s="246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191</v>
      </c>
      <c r="AU2289" s="254" t="s">
        <v>82</v>
      </c>
      <c r="AV2289" s="14" t="s">
        <v>80</v>
      </c>
      <c r="AW2289" s="14" t="s">
        <v>33</v>
      </c>
      <c r="AX2289" s="14" t="s">
        <v>72</v>
      </c>
      <c r="AY2289" s="254" t="s">
        <v>180</v>
      </c>
    </row>
    <row r="2290" s="13" customFormat="1">
      <c r="A2290" s="13"/>
      <c r="B2290" s="233"/>
      <c r="C2290" s="234"/>
      <c r="D2290" s="235" t="s">
        <v>191</v>
      </c>
      <c r="E2290" s="236" t="s">
        <v>19</v>
      </c>
      <c r="F2290" s="237" t="s">
        <v>2614</v>
      </c>
      <c r="G2290" s="234"/>
      <c r="H2290" s="238">
        <v>76.700000000000003</v>
      </c>
      <c r="I2290" s="239"/>
      <c r="J2290" s="234"/>
      <c r="K2290" s="234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191</v>
      </c>
      <c r="AU2290" s="244" t="s">
        <v>82</v>
      </c>
      <c r="AV2290" s="13" t="s">
        <v>82</v>
      </c>
      <c r="AW2290" s="13" t="s">
        <v>33</v>
      </c>
      <c r="AX2290" s="13" t="s">
        <v>72</v>
      </c>
      <c r="AY2290" s="244" t="s">
        <v>180</v>
      </c>
    </row>
    <row r="2291" s="16" customFormat="1">
      <c r="A2291" s="16"/>
      <c r="B2291" s="266"/>
      <c r="C2291" s="267"/>
      <c r="D2291" s="235" t="s">
        <v>191</v>
      </c>
      <c r="E2291" s="268" t="s">
        <v>19</v>
      </c>
      <c r="F2291" s="269" t="s">
        <v>436</v>
      </c>
      <c r="G2291" s="267"/>
      <c r="H2291" s="270">
        <v>365.69999999999999</v>
      </c>
      <c r="I2291" s="271"/>
      <c r="J2291" s="267"/>
      <c r="K2291" s="267"/>
      <c r="L2291" s="272"/>
      <c r="M2291" s="273"/>
      <c r="N2291" s="274"/>
      <c r="O2291" s="274"/>
      <c r="P2291" s="274"/>
      <c r="Q2291" s="274"/>
      <c r="R2291" s="274"/>
      <c r="S2291" s="274"/>
      <c r="T2291" s="275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T2291" s="276" t="s">
        <v>191</v>
      </c>
      <c r="AU2291" s="276" t="s">
        <v>82</v>
      </c>
      <c r="AV2291" s="16" t="s">
        <v>100</v>
      </c>
      <c r="AW2291" s="16" t="s">
        <v>33</v>
      </c>
      <c r="AX2291" s="16" t="s">
        <v>72</v>
      </c>
      <c r="AY2291" s="276" t="s">
        <v>180</v>
      </c>
    </row>
    <row r="2292" s="14" customFormat="1">
      <c r="A2292" s="14"/>
      <c r="B2292" s="245"/>
      <c r="C2292" s="246"/>
      <c r="D2292" s="235" t="s">
        <v>191</v>
      </c>
      <c r="E2292" s="247" t="s">
        <v>19</v>
      </c>
      <c r="F2292" s="248" t="s">
        <v>2615</v>
      </c>
      <c r="G2292" s="246"/>
      <c r="H2292" s="247" t="s">
        <v>19</v>
      </c>
      <c r="I2292" s="249"/>
      <c r="J2292" s="246"/>
      <c r="K2292" s="246"/>
      <c r="L2292" s="250"/>
      <c r="M2292" s="251"/>
      <c r="N2292" s="252"/>
      <c r="O2292" s="252"/>
      <c r="P2292" s="252"/>
      <c r="Q2292" s="252"/>
      <c r="R2292" s="252"/>
      <c r="S2292" s="252"/>
      <c r="T2292" s="253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4" t="s">
        <v>191</v>
      </c>
      <c r="AU2292" s="254" t="s">
        <v>82</v>
      </c>
      <c r="AV2292" s="14" t="s">
        <v>80</v>
      </c>
      <c r="AW2292" s="14" t="s">
        <v>33</v>
      </c>
      <c r="AX2292" s="14" t="s">
        <v>72</v>
      </c>
      <c r="AY2292" s="254" t="s">
        <v>180</v>
      </c>
    </row>
    <row r="2293" s="14" customFormat="1">
      <c r="A2293" s="14"/>
      <c r="B2293" s="245"/>
      <c r="C2293" s="246"/>
      <c r="D2293" s="235" t="s">
        <v>191</v>
      </c>
      <c r="E2293" s="247" t="s">
        <v>19</v>
      </c>
      <c r="F2293" s="248" t="s">
        <v>1231</v>
      </c>
      <c r="G2293" s="246"/>
      <c r="H2293" s="247" t="s">
        <v>19</v>
      </c>
      <c r="I2293" s="249"/>
      <c r="J2293" s="246"/>
      <c r="K2293" s="246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191</v>
      </c>
      <c r="AU2293" s="254" t="s">
        <v>82</v>
      </c>
      <c r="AV2293" s="14" t="s">
        <v>80</v>
      </c>
      <c r="AW2293" s="14" t="s">
        <v>33</v>
      </c>
      <c r="AX2293" s="14" t="s">
        <v>72</v>
      </c>
      <c r="AY2293" s="254" t="s">
        <v>180</v>
      </c>
    </row>
    <row r="2294" s="13" customFormat="1">
      <c r="A2294" s="13"/>
      <c r="B2294" s="233"/>
      <c r="C2294" s="234"/>
      <c r="D2294" s="235" t="s">
        <v>191</v>
      </c>
      <c r="E2294" s="236" t="s">
        <v>19</v>
      </c>
      <c r="F2294" s="237" t="s">
        <v>2616</v>
      </c>
      <c r="G2294" s="234"/>
      <c r="H2294" s="238">
        <v>67.284999999999997</v>
      </c>
      <c r="I2294" s="239"/>
      <c r="J2294" s="234"/>
      <c r="K2294" s="234"/>
      <c r="L2294" s="240"/>
      <c r="M2294" s="241"/>
      <c r="N2294" s="242"/>
      <c r="O2294" s="242"/>
      <c r="P2294" s="242"/>
      <c r="Q2294" s="242"/>
      <c r="R2294" s="242"/>
      <c r="S2294" s="242"/>
      <c r="T2294" s="24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4" t="s">
        <v>191</v>
      </c>
      <c r="AU2294" s="244" t="s">
        <v>82</v>
      </c>
      <c r="AV2294" s="13" t="s">
        <v>82</v>
      </c>
      <c r="AW2294" s="13" t="s">
        <v>33</v>
      </c>
      <c r="AX2294" s="13" t="s">
        <v>72</v>
      </c>
      <c r="AY2294" s="244" t="s">
        <v>180</v>
      </c>
    </row>
    <row r="2295" s="14" customFormat="1">
      <c r="A2295" s="14"/>
      <c r="B2295" s="245"/>
      <c r="C2295" s="246"/>
      <c r="D2295" s="235" t="s">
        <v>191</v>
      </c>
      <c r="E2295" s="247" t="s">
        <v>19</v>
      </c>
      <c r="F2295" s="248" t="s">
        <v>1256</v>
      </c>
      <c r="G2295" s="246"/>
      <c r="H2295" s="247" t="s">
        <v>19</v>
      </c>
      <c r="I2295" s="249"/>
      <c r="J2295" s="246"/>
      <c r="K2295" s="246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191</v>
      </c>
      <c r="AU2295" s="254" t="s">
        <v>82</v>
      </c>
      <c r="AV2295" s="14" t="s">
        <v>80</v>
      </c>
      <c r="AW2295" s="14" t="s">
        <v>33</v>
      </c>
      <c r="AX2295" s="14" t="s">
        <v>72</v>
      </c>
      <c r="AY2295" s="254" t="s">
        <v>180</v>
      </c>
    </row>
    <row r="2296" s="13" customFormat="1">
      <c r="A2296" s="13"/>
      <c r="B2296" s="233"/>
      <c r="C2296" s="234"/>
      <c r="D2296" s="235" t="s">
        <v>191</v>
      </c>
      <c r="E2296" s="236" t="s">
        <v>19</v>
      </c>
      <c r="F2296" s="237" t="s">
        <v>2617</v>
      </c>
      <c r="G2296" s="234"/>
      <c r="H2296" s="238">
        <v>110.63500000000001</v>
      </c>
      <c r="I2296" s="239"/>
      <c r="J2296" s="234"/>
      <c r="K2296" s="234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191</v>
      </c>
      <c r="AU2296" s="244" t="s">
        <v>82</v>
      </c>
      <c r="AV2296" s="13" t="s">
        <v>82</v>
      </c>
      <c r="AW2296" s="13" t="s">
        <v>33</v>
      </c>
      <c r="AX2296" s="13" t="s">
        <v>72</v>
      </c>
      <c r="AY2296" s="244" t="s">
        <v>180</v>
      </c>
    </row>
    <row r="2297" s="16" customFormat="1">
      <c r="A2297" s="16"/>
      <c r="B2297" s="266"/>
      <c r="C2297" s="267"/>
      <c r="D2297" s="235" t="s">
        <v>191</v>
      </c>
      <c r="E2297" s="268" t="s">
        <v>19</v>
      </c>
      <c r="F2297" s="269" t="s">
        <v>436</v>
      </c>
      <c r="G2297" s="267"/>
      <c r="H2297" s="270">
        <v>177.91999999999999</v>
      </c>
      <c r="I2297" s="271"/>
      <c r="J2297" s="267"/>
      <c r="K2297" s="267"/>
      <c r="L2297" s="272"/>
      <c r="M2297" s="273"/>
      <c r="N2297" s="274"/>
      <c r="O2297" s="274"/>
      <c r="P2297" s="274"/>
      <c r="Q2297" s="274"/>
      <c r="R2297" s="274"/>
      <c r="S2297" s="274"/>
      <c r="T2297" s="275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T2297" s="276" t="s">
        <v>191</v>
      </c>
      <c r="AU2297" s="276" t="s">
        <v>82</v>
      </c>
      <c r="AV2297" s="16" t="s">
        <v>100</v>
      </c>
      <c r="AW2297" s="16" t="s">
        <v>33</v>
      </c>
      <c r="AX2297" s="16" t="s">
        <v>72</v>
      </c>
      <c r="AY2297" s="276" t="s">
        <v>180</v>
      </c>
    </row>
    <row r="2298" s="15" customFormat="1">
      <c r="A2298" s="15"/>
      <c r="B2298" s="255"/>
      <c r="C2298" s="256"/>
      <c r="D2298" s="235" t="s">
        <v>191</v>
      </c>
      <c r="E2298" s="257" t="s">
        <v>19</v>
      </c>
      <c r="F2298" s="258" t="s">
        <v>327</v>
      </c>
      <c r="G2298" s="256"/>
      <c r="H2298" s="259">
        <v>991.03800000000001</v>
      </c>
      <c r="I2298" s="260"/>
      <c r="J2298" s="256"/>
      <c r="K2298" s="256"/>
      <c r="L2298" s="261"/>
      <c r="M2298" s="262"/>
      <c r="N2298" s="263"/>
      <c r="O2298" s="263"/>
      <c r="P2298" s="263"/>
      <c r="Q2298" s="263"/>
      <c r="R2298" s="263"/>
      <c r="S2298" s="263"/>
      <c r="T2298" s="264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T2298" s="265" t="s">
        <v>191</v>
      </c>
      <c r="AU2298" s="265" t="s">
        <v>82</v>
      </c>
      <c r="AV2298" s="15" t="s">
        <v>187</v>
      </c>
      <c r="AW2298" s="15" t="s">
        <v>33</v>
      </c>
      <c r="AX2298" s="15" t="s">
        <v>80</v>
      </c>
      <c r="AY2298" s="265" t="s">
        <v>180</v>
      </c>
    </row>
    <row r="2299" s="2" customFormat="1" ht="16.5" customHeight="1">
      <c r="A2299" s="40"/>
      <c r="B2299" s="41"/>
      <c r="C2299" s="281" t="s">
        <v>2618</v>
      </c>
      <c r="D2299" s="281" t="s">
        <v>702</v>
      </c>
      <c r="E2299" s="282" t="s">
        <v>2619</v>
      </c>
      <c r="F2299" s="283" t="s">
        <v>2620</v>
      </c>
      <c r="G2299" s="284" t="s">
        <v>227</v>
      </c>
      <c r="H2299" s="285">
        <v>409.5</v>
      </c>
      <c r="I2299" s="286"/>
      <c r="J2299" s="287">
        <f>ROUND(I2299*H2299,2)</f>
        <v>0</v>
      </c>
      <c r="K2299" s="283" t="s">
        <v>186</v>
      </c>
      <c r="L2299" s="288"/>
      <c r="M2299" s="289" t="s">
        <v>19</v>
      </c>
      <c r="N2299" s="290" t="s">
        <v>43</v>
      </c>
      <c r="O2299" s="86"/>
      <c r="P2299" s="224">
        <f>O2299*H2299</f>
        <v>0</v>
      </c>
      <c r="Q2299" s="224">
        <v>0.00011</v>
      </c>
      <c r="R2299" s="224">
        <f>Q2299*H2299</f>
        <v>0.045045000000000002</v>
      </c>
      <c r="S2299" s="224">
        <v>0</v>
      </c>
      <c r="T2299" s="225">
        <f>S2299*H2299</f>
        <v>0</v>
      </c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R2299" s="226" t="s">
        <v>224</v>
      </c>
      <c r="AT2299" s="226" t="s">
        <v>702</v>
      </c>
      <c r="AU2299" s="226" t="s">
        <v>82</v>
      </c>
      <c r="AY2299" s="19" t="s">
        <v>180</v>
      </c>
      <c r="BE2299" s="227">
        <f>IF(N2299="základní",J2299,0)</f>
        <v>0</v>
      </c>
      <c r="BF2299" s="227">
        <f>IF(N2299="snížená",J2299,0)</f>
        <v>0</v>
      </c>
      <c r="BG2299" s="227">
        <f>IF(N2299="zákl. přenesená",J2299,0)</f>
        <v>0</v>
      </c>
      <c r="BH2299" s="227">
        <f>IF(N2299="sníž. přenesená",J2299,0)</f>
        <v>0</v>
      </c>
      <c r="BI2299" s="227">
        <f>IF(N2299="nulová",J2299,0)</f>
        <v>0</v>
      </c>
      <c r="BJ2299" s="19" t="s">
        <v>80</v>
      </c>
      <c r="BK2299" s="227">
        <f>ROUND(I2299*H2299,2)</f>
        <v>0</v>
      </c>
      <c r="BL2299" s="19" t="s">
        <v>187</v>
      </c>
      <c r="BM2299" s="226" t="s">
        <v>2621</v>
      </c>
    </row>
    <row r="2300" s="13" customFormat="1">
      <c r="A2300" s="13"/>
      <c r="B2300" s="233"/>
      <c r="C2300" s="234"/>
      <c r="D2300" s="235" t="s">
        <v>191</v>
      </c>
      <c r="E2300" s="236" t="s">
        <v>19</v>
      </c>
      <c r="F2300" s="237" t="s">
        <v>2622</v>
      </c>
      <c r="G2300" s="234"/>
      <c r="H2300" s="238">
        <v>390</v>
      </c>
      <c r="I2300" s="239"/>
      <c r="J2300" s="234"/>
      <c r="K2300" s="234"/>
      <c r="L2300" s="240"/>
      <c r="M2300" s="241"/>
      <c r="N2300" s="242"/>
      <c r="O2300" s="242"/>
      <c r="P2300" s="242"/>
      <c r="Q2300" s="242"/>
      <c r="R2300" s="242"/>
      <c r="S2300" s="242"/>
      <c r="T2300" s="24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4" t="s">
        <v>191</v>
      </c>
      <c r="AU2300" s="244" t="s">
        <v>82</v>
      </c>
      <c r="AV2300" s="13" t="s">
        <v>82</v>
      </c>
      <c r="AW2300" s="13" t="s">
        <v>33</v>
      </c>
      <c r="AX2300" s="13" t="s">
        <v>80</v>
      </c>
      <c r="AY2300" s="244" t="s">
        <v>180</v>
      </c>
    </row>
    <row r="2301" s="13" customFormat="1">
      <c r="A2301" s="13"/>
      <c r="B2301" s="233"/>
      <c r="C2301" s="234"/>
      <c r="D2301" s="235" t="s">
        <v>191</v>
      </c>
      <c r="E2301" s="234"/>
      <c r="F2301" s="237" t="s">
        <v>2623</v>
      </c>
      <c r="G2301" s="234"/>
      <c r="H2301" s="238">
        <v>409.5</v>
      </c>
      <c r="I2301" s="239"/>
      <c r="J2301" s="234"/>
      <c r="K2301" s="234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191</v>
      </c>
      <c r="AU2301" s="244" t="s">
        <v>82</v>
      </c>
      <c r="AV2301" s="13" t="s">
        <v>82</v>
      </c>
      <c r="AW2301" s="13" t="s">
        <v>4</v>
      </c>
      <c r="AX2301" s="13" t="s">
        <v>80</v>
      </c>
      <c r="AY2301" s="244" t="s">
        <v>180</v>
      </c>
    </row>
    <row r="2302" s="2" customFormat="1" ht="16.5" customHeight="1">
      <c r="A2302" s="40"/>
      <c r="B2302" s="41"/>
      <c r="C2302" s="281" t="s">
        <v>2624</v>
      </c>
      <c r="D2302" s="281" t="s">
        <v>702</v>
      </c>
      <c r="E2302" s="282" t="s">
        <v>2625</v>
      </c>
      <c r="F2302" s="283" t="s">
        <v>2626</v>
      </c>
      <c r="G2302" s="284" t="s">
        <v>227</v>
      </c>
      <c r="H2302" s="285">
        <v>196.24500000000001</v>
      </c>
      <c r="I2302" s="286"/>
      <c r="J2302" s="287">
        <f>ROUND(I2302*H2302,2)</f>
        <v>0</v>
      </c>
      <c r="K2302" s="283" t="s">
        <v>186</v>
      </c>
      <c r="L2302" s="288"/>
      <c r="M2302" s="289" t="s">
        <v>19</v>
      </c>
      <c r="N2302" s="290" t="s">
        <v>43</v>
      </c>
      <c r="O2302" s="86"/>
      <c r="P2302" s="224">
        <f>O2302*H2302</f>
        <v>0</v>
      </c>
      <c r="Q2302" s="224">
        <v>0.00020000000000000001</v>
      </c>
      <c r="R2302" s="224">
        <f>Q2302*H2302</f>
        <v>0.039249000000000006</v>
      </c>
      <c r="S2302" s="224">
        <v>0</v>
      </c>
      <c r="T2302" s="225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26" t="s">
        <v>224</v>
      </c>
      <c r="AT2302" s="226" t="s">
        <v>702</v>
      </c>
      <c r="AU2302" s="226" t="s">
        <v>82</v>
      </c>
      <c r="AY2302" s="19" t="s">
        <v>180</v>
      </c>
      <c r="BE2302" s="227">
        <f>IF(N2302="základní",J2302,0)</f>
        <v>0</v>
      </c>
      <c r="BF2302" s="227">
        <f>IF(N2302="snížená",J2302,0)</f>
        <v>0</v>
      </c>
      <c r="BG2302" s="227">
        <f>IF(N2302="zákl. přenesená",J2302,0)</f>
        <v>0</v>
      </c>
      <c r="BH2302" s="227">
        <f>IF(N2302="sníž. přenesená",J2302,0)</f>
        <v>0</v>
      </c>
      <c r="BI2302" s="227">
        <f>IF(N2302="nulová",J2302,0)</f>
        <v>0</v>
      </c>
      <c r="BJ2302" s="19" t="s">
        <v>80</v>
      </c>
      <c r="BK2302" s="227">
        <f>ROUND(I2302*H2302,2)</f>
        <v>0</v>
      </c>
      <c r="BL2302" s="19" t="s">
        <v>187</v>
      </c>
      <c r="BM2302" s="226" t="s">
        <v>2627</v>
      </c>
    </row>
    <row r="2303" s="13" customFormat="1">
      <c r="A2303" s="13"/>
      <c r="B2303" s="233"/>
      <c r="C2303" s="234"/>
      <c r="D2303" s="235" t="s">
        <v>191</v>
      </c>
      <c r="E2303" s="236" t="s">
        <v>19</v>
      </c>
      <c r="F2303" s="237" t="s">
        <v>2628</v>
      </c>
      <c r="G2303" s="234"/>
      <c r="H2303" s="238">
        <v>186.90000000000001</v>
      </c>
      <c r="I2303" s="239"/>
      <c r="J2303" s="234"/>
      <c r="K2303" s="234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191</v>
      </c>
      <c r="AU2303" s="244" t="s">
        <v>82</v>
      </c>
      <c r="AV2303" s="13" t="s">
        <v>82</v>
      </c>
      <c r="AW2303" s="13" t="s">
        <v>33</v>
      </c>
      <c r="AX2303" s="13" t="s">
        <v>80</v>
      </c>
      <c r="AY2303" s="244" t="s">
        <v>180</v>
      </c>
    </row>
    <row r="2304" s="13" customFormat="1">
      <c r="A2304" s="13"/>
      <c r="B2304" s="233"/>
      <c r="C2304" s="234"/>
      <c r="D2304" s="235" t="s">
        <v>191</v>
      </c>
      <c r="E2304" s="234"/>
      <c r="F2304" s="237" t="s">
        <v>2629</v>
      </c>
      <c r="G2304" s="234"/>
      <c r="H2304" s="238">
        <v>196.24500000000001</v>
      </c>
      <c r="I2304" s="239"/>
      <c r="J2304" s="234"/>
      <c r="K2304" s="234"/>
      <c r="L2304" s="240"/>
      <c r="M2304" s="241"/>
      <c r="N2304" s="242"/>
      <c r="O2304" s="242"/>
      <c r="P2304" s="242"/>
      <c r="Q2304" s="242"/>
      <c r="R2304" s="242"/>
      <c r="S2304" s="242"/>
      <c r="T2304" s="24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4" t="s">
        <v>191</v>
      </c>
      <c r="AU2304" s="244" t="s">
        <v>82</v>
      </c>
      <c r="AV2304" s="13" t="s">
        <v>82</v>
      </c>
      <c r="AW2304" s="13" t="s">
        <v>4</v>
      </c>
      <c r="AX2304" s="13" t="s">
        <v>80</v>
      </c>
      <c r="AY2304" s="244" t="s">
        <v>180</v>
      </c>
    </row>
    <row r="2305" s="2" customFormat="1" ht="16.5" customHeight="1">
      <c r="A2305" s="40"/>
      <c r="B2305" s="41"/>
      <c r="C2305" s="281" t="s">
        <v>2630</v>
      </c>
      <c r="D2305" s="281" t="s">
        <v>702</v>
      </c>
      <c r="E2305" s="282" t="s">
        <v>2631</v>
      </c>
      <c r="F2305" s="283" t="s">
        <v>2632</v>
      </c>
      <c r="G2305" s="284" t="s">
        <v>227</v>
      </c>
      <c r="H2305" s="285">
        <v>80.534999999999997</v>
      </c>
      <c r="I2305" s="286"/>
      <c r="J2305" s="287">
        <f>ROUND(I2305*H2305,2)</f>
        <v>0</v>
      </c>
      <c r="K2305" s="283" t="s">
        <v>186</v>
      </c>
      <c r="L2305" s="288"/>
      <c r="M2305" s="289" t="s">
        <v>19</v>
      </c>
      <c r="N2305" s="290" t="s">
        <v>43</v>
      </c>
      <c r="O2305" s="86"/>
      <c r="P2305" s="224">
        <f>O2305*H2305</f>
        <v>0</v>
      </c>
      <c r="Q2305" s="224">
        <v>0.00020000000000000001</v>
      </c>
      <c r="R2305" s="224">
        <f>Q2305*H2305</f>
        <v>0.016107</v>
      </c>
      <c r="S2305" s="224">
        <v>0</v>
      </c>
      <c r="T2305" s="225">
        <f>S2305*H2305</f>
        <v>0</v>
      </c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R2305" s="226" t="s">
        <v>224</v>
      </c>
      <c r="AT2305" s="226" t="s">
        <v>702</v>
      </c>
      <c r="AU2305" s="226" t="s">
        <v>82</v>
      </c>
      <c r="AY2305" s="19" t="s">
        <v>180</v>
      </c>
      <c r="BE2305" s="227">
        <f>IF(N2305="základní",J2305,0)</f>
        <v>0</v>
      </c>
      <c r="BF2305" s="227">
        <f>IF(N2305="snížená",J2305,0)</f>
        <v>0</v>
      </c>
      <c r="BG2305" s="227">
        <f>IF(N2305="zákl. přenesená",J2305,0)</f>
        <v>0</v>
      </c>
      <c r="BH2305" s="227">
        <f>IF(N2305="sníž. přenesená",J2305,0)</f>
        <v>0</v>
      </c>
      <c r="BI2305" s="227">
        <f>IF(N2305="nulová",J2305,0)</f>
        <v>0</v>
      </c>
      <c r="BJ2305" s="19" t="s">
        <v>80</v>
      </c>
      <c r="BK2305" s="227">
        <f>ROUND(I2305*H2305,2)</f>
        <v>0</v>
      </c>
      <c r="BL2305" s="19" t="s">
        <v>187</v>
      </c>
      <c r="BM2305" s="226" t="s">
        <v>2633</v>
      </c>
    </row>
    <row r="2306" s="14" customFormat="1">
      <c r="A2306" s="14"/>
      <c r="B2306" s="245"/>
      <c r="C2306" s="246"/>
      <c r="D2306" s="235" t="s">
        <v>191</v>
      </c>
      <c r="E2306" s="247" t="s">
        <v>19</v>
      </c>
      <c r="F2306" s="248" t="s">
        <v>2610</v>
      </c>
      <c r="G2306" s="246"/>
      <c r="H2306" s="247" t="s">
        <v>19</v>
      </c>
      <c r="I2306" s="249"/>
      <c r="J2306" s="246"/>
      <c r="K2306" s="246"/>
      <c r="L2306" s="250"/>
      <c r="M2306" s="251"/>
      <c r="N2306" s="252"/>
      <c r="O2306" s="252"/>
      <c r="P2306" s="252"/>
      <c r="Q2306" s="252"/>
      <c r="R2306" s="252"/>
      <c r="S2306" s="252"/>
      <c r="T2306" s="253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4" t="s">
        <v>191</v>
      </c>
      <c r="AU2306" s="254" t="s">
        <v>82</v>
      </c>
      <c r="AV2306" s="14" t="s">
        <v>80</v>
      </c>
      <c r="AW2306" s="14" t="s">
        <v>33</v>
      </c>
      <c r="AX2306" s="14" t="s">
        <v>72</v>
      </c>
      <c r="AY2306" s="254" t="s">
        <v>180</v>
      </c>
    </row>
    <row r="2307" s="14" customFormat="1">
      <c r="A2307" s="14"/>
      <c r="B2307" s="245"/>
      <c r="C2307" s="246"/>
      <c r="D2307" s="235" t="s">
        <v>191</v>
      </c>
      <c r="E2307" s="247" t="s">
        <v>19</v>
      </c>
      <c r="F2307" s="248" t="s">
        <v>578</v>
      </c>
      <c r="G2307" s="246"/>
      <c r="H2307" s="247" t="s">
        <v>19</v>
      </c>
      <c r="I2307" s="249"/>
      <c r="J2307" s="246"/>
      <c r="K2307" s="246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191</v>
      </c>
      <c r="AU2307" s="254" t="s">
        <v>82</v>
      </c>
      <c r="AV2307" s="14" t="s">
        <v>80</v>
      </c>
      <c r="AW2307" s="14" t="s">
        <v>33</v>
      </c>
      <c r="AX2307" s="14" t="s">
        <v>72</v>
      </c>
      <c r="AY2307" s="254" t="s">
        <v>180</v>
      </c>
    </row>
    <row r="2308" s="13" customFormat="1">
      <c r="A2308" s="13"/>
      <c r="B2308" s="233"/>
      <c r="C2308" s="234"/>
      <c r="D2308" s="235" t="s">
        <v>191</v>
      </c>
      <c r="E2308" s="236" t="s">
        <v>19</v>
      </c>
      <c r="F2308" s="237" t="s">
        <v>2634</v>
      </c>
      <c r="G2308" s="234"/>
      <c r="H2308" s="238">
        <v>9.5</v>
      </c>
      <c r="I2308" s="239"/>
      <c r="J2308" s="234"/>
      <c r="K2308" s="234"/>
      <c r="L2308" s="240"/>
      <c r="M2308" s="241"/>
      <c r="N2308" s="242"/>
      <c r="O2308" s="242"/>
      <c r="P2308" s="242"/>
      <c r="Q2308" s="242"/>
      <c r="R2308" s="242"/>
      <c r="S2308" s="242"/>
      <c r="T2308" s="24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4" t="s">
        <v>191</v>
      </c>
      <c r="AU2308" s="244" t="s">
        <v>82</v>
      </c>
      <c r="AV2308" s="13" t="s">
        <v>82</v>
      </c>
      <c r="AW2308" s="13" t="s">
        <v>33</v>
      </c>
      <c r="AX2308" s="13" t="s">
        <v>72</v>
      </c>
      <c r="AY2308" s="244" t="s">
        <v>180</v>
      </c>
    </row>
    <row r="2309" s="13" customFormat="1">
      <c r="A2309" s="13"/>
      <c r="B2309" s="233"/>
      <c r="C2309" s="234"/>
      <c r="D2309" s="235" t="s">
        <v>191</v>
      </c>
      <c r="E2309" s="236" t="s">
        <v>19</v>
      </c>
      <c r="F2309" s="237" t="s">
        <v>2635</v>
      </c>
      <c r="G2309" s="234"/>
      <c r="H2309" s="238">
        <v>15.225</v>
      </c>
      <c r="I2309" s="239"/>
      <c r="J2309" s="234"/>
      <c r="K2309" s="234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191</v>
      </c>
      <c r="AU2309" s="244" t="s">
        <v>82</v>
      </c>
      <c r="AV2309" s="13" t="s">
        <v>82</v>
      </c>
      <c r="AW2309" s="13" t="s">
        <v>33</v>
      </c>
      <c r="AX2309" s="13" t="s">
        <v>72</v>
      </c>
      <c r="AY2309" s="244" t="s">
        <v>180</v>
      </c>
    </row>
    <row r="2310" s="14" customFormat="1">
      <c r="A2310" s="14"/>
      <c r="B2310" s="245"/>
      <c r="C2310" s="246"/>
      <c r="D2310" s="235" t="s">
        <v>191</v>
      </c>
      <c r="E2310" s="247" t="s">
        <v>19</v>
      </c>
      <c r="F2310" s="248" t="s">
        <v>797</v>
      </c>
      <c r="G2310" s="246"/>
      <c r="H2310" s="247" t="s">
        <v>19</v>
      </c>
      <c r="I2310" s="249"/>
      <c r="J2310" s="246"/>
      <c r="K2310" s="246"/>
      <c r="L2310" s="250"/>
      <c r="M2310" s="251"/>
      <c r="N2310" s="252"/>
      <c r="O2310" s="252"/>
      <c r="P2310" s="252"/>
      <c r="Q2310" s="252"/>
      <c r="R2310" s="252"/>
      <c r="S2310" s="252"/>
      <c r="T2310" s="253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4" t="s">
        <v>191</v>
      </c>
      <c r="AU2310" s="254" t="s">
        <v>82</v>
      </c>
      <c r="AV2310" s="14" t="s">
        <v>80</v>
      </c>
      <c r="AW2310" s="14" t="s">
        <v>33</v>
      </c>
      <c r="AX2310" s="14" t="s">
        <v>72</v>
      </c>
      <c r="AY2310" s="254" t="s">
        <v>180</v>
      </c>
    </row>
    <row r="2311" s="13" customFormat="1">
      <c r="A2311" s="13"/>
      <c r="B2311" s="233"/>
      <c r="C2311" s="234"/>
      <c r="D2311" s="235" t="s">
        <v>191</v>
      </c>
      <c r="E2311" s="236" t="s">
        <v>19</v>
      </c>
      <c r="F2311" s="237" t="s">
        <v>2636</v>
      </c>
      <c r="G2311" s="234"/>
      <c r="H2311" s="238">
        <v>24.350000000000001</v>
      </c>
      <c r="I2311" s="239"/>
      <c r="J2311" s="234"/>
      <c r="K2311" s="234"/>
      <c r="L2311" s="240"/>
      <c r="M2311" s="241"/>
      <c r="N2311" s="242"/>
      <c r="O2311" s="242"/>
      <c r="P2311" s="242"/>
      <c r="Q2311" s="242"/>
      <c r="R2311" s="242"/>
      <c r="S2311" s="242"/>
      <c r="T2311" s="24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4" t="s">
        <v>191</v>
      </c>
      <c r="AU2311" s="244" t="s">
        <v>82</v>
      </c>
      <c r="AV2311" s="13" t="s">
        <v>82</v>
      </c>
      <c r="AW2311" s="13" t="s">
        <v>33</v>
      </c>
      <c r="AX2311" s="13" t="s">
        <v>72</v>
      </c>
      <c r="AY2311" s="244" t="s">
        <v>180</v>
      </c>
    </row>
    <row r="2312" s="13" customFormat="1">
      <c r="A2312" s="13"/>
      <c r="B2312" s="233"/>
      <c r="C2312" s="234"/>
      <c r="D2312" s="235" t="s">
        <v>191</v>
      </c>
      <c r="E2312" s="236" t="s">
        <v>19</v>
      </c>
      <c r="F2312" s="237" t="s">
        <v>2637</v>
      </c>
      <c r="G2312" s="234"/>
      <c r="H2312" s="238">
        <v>27.625</v>
      </c>
      <c r="I2312" s="239"/>
      <c r="J2312" s="234"/>
      <c r="K2312" s="234"/>
      <c r="L2312" s="240"/>
      <c r="M2312" s="241"/>
      <c r="N2312" s="242"/>
      <c r="O2312" s="242"/>
      <c r="P2312" s="242"/>
      <c r="Q2312" s="242"/>
      <c r="R2312" s="242"/>
      <c r="S2312" s="242"/>
      <c r="T2312" s="24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4" t="s">
        <v>191</v>
      </c>
      <c r="AU2312" s="244" t="s">
        <v>82</v>
      </c>
      <c r="AV2312" s="13" t="s">
        <v>82</v>
      </c>
      <c r="AW2312" s="13" t="s">
        <v>33</v>
      </c>
      <c r="AX2312" s="13" t="s">
        <v>72</v>
      </c>
      <c r="AY2312" s="244" t="s">
        <v>180</v>
      </c>
    </row>
    <row r="2313" s="15" customFormat="1">
      <c r="A2313" s="15"/>
      <c r="B2313" s="255"/>
      <c r="C2313" s="256"/>
      <c r="D2313" s="235" t="s">
        <v>191</v>
      </c>
      <c r="E2313" s="257" t="s">
        <v>19</v>
      </c>
      <c r="F2313" s="258" t="s">
        <v>327</v>
      </c>
      <c r="G2313" s="256"/>
      <c r="H2313" s="259">
        <v>76.700000000000003</v>
      </c>
      <c r="I2313" s="260"/>
      <c r="J2313" s="256"/>
      <c r="K2313" s="256"/>
      <c r="L2313" s="261"/>
      <c r="M2313" s="262"/>
      <c r="N2313" s="263"/>
      <c r="O2313" s="263"/>
      <c r="P2313" s="263"/>
      <c r="Q2313" s="263"/>
      <c r="R2313" s="263"/>
      <c r="S2313" s="263"/>
      <c r="T2313" s="264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65" t="s">
        <v>191</v>
      </c>
      <c r="AU2313" s="265" t="s">
        <v>82</v>
      </c>
      <c r="AV2313" s="15" t="s">
        <v>187</v>
      </c>
      <c r="AW2313" s="15" t="s">
        <v>33</v>
      </c>
      <c r="AX2313" s="15" t="s">
        <v>80</v>
      </c>
      <c r="AY2313" s="265" t="s">
        <v>180</v>
      </c>
    </row>
    <row r="2314" s="13" customFormat="1">
      <c r="A2314" s="13"/>
      <c r="B2314" s="233"/>
      <c r="C2314" s="234"/>
      <c r="D2314" s="235" t="s">
        <v>191</v>
      </c>
      <c r="E2314" s="234"/>
      <c r="F2314" s="237" t="s">
        <v>2638</v>
      </c>
      <c r="G2314" s="234"/>
      <c r="H2314" s="238">
        <v>80.534999999999997</v>
      </c>
      <c r="I2314" s="239"/>
      <c r="J2314" s="234"/>
      <c r="K2314" s="234"/>
      <c r="L2314" s="240"/>
      <c r="M2314" s="241"/>
      <c r="N2314" s="242"/>
      <c r="O2314" s="242"/>
      <c r="P2314" s="242"/>
      <c r="Q2314" s="242"/>
      <c r="R2314" s="242"/>
      <c r="S2314" s="242"/>
      <c r="T2314" s="24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4" t="s">
        <v>191</v>
      </c>
      <c r="AU2314" s="244" t="s">
        <v>82</v>
      </c>
      <c r="AV2314" s="13" t="s">
        <v>82</v>
      </c>
      <c r="AW2314" s="13" t="s">
        <v>4</v>
      </c>
      <c r="AX2314" s="13" t="s">
        <v>80</v>
      </c>
      <c r="AY2314" s="244" t="s">
        <v>180</v>
      </c>
    </row>
    <row r="2315" s="2" customFormat="1" ht="16.5" customHeight="1">
      <c r="A2315" s="40"/>
      <c r="B2315" s="41"/>
      <c r="C2315" s="281" t="s">
        <v>2639</v>
      </c>
      <c r="D2315" s="281" t="s">
        <v>702</v>
      </c>
      <c r="E2315" s="282" t="s">
        <v>2640</v>
      </c>
      <c r="F2315" s="283" t="s">
        <v>2641</v>
      </c>
      <c r="G2315" s="284" t="s">
        <v>227</v>
      </c>
      <c r="H2315" s="285">
        <v>93.188000000000002</v>
      </c>
      <c r="I2315" s="286"/>
      <c r="J2315" s="287">
        <f>ROUND(I2315*H2315,2)</f>
        <v>0</v>
      </c>
      <c r="K2315" s="283" t="s">
        <v>186</v>
      </c>
      <c r="L2315" s="288"/>
      <c r="M2315" s="289" t="s">
        <v>19</v>
      </c>
      <c r="N2315" s="290" t="s">
        <v>43</v>
      </c>
      <c r="O2315" s="86"/>
      <c r="P2315" s="224">
        <f>O2315*H2315</f>
        <v>0</v>
      </c>
      <c r="Q2315" s="224">
        <v>0.00029999999999999997</v>
      </c>
      <c r="R2315" s="224">
        <f>Q2315*H2315</f>
        <v>0.027956399999999999</v>
      </c>
      <c r="S2315" s="224">
        <v>0</v>
      </c>
      <c r="T2315" s="225">
        <f>S2315*H2315</f>
        <v>0</v>
      </c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R2315" s="226" t="s">
        <v>224</v>
      </c>
      <c r="AT2315" s="226" t="s">
        <v>702</v>
      </c>
      <c r="AU2315" s="226" t="s">
        <v>82</v>
      </c>
      <c r="AY2315" s="19" t="s">
        <v>180</v>
      </c>
      <c r="BE2315" s="227">
        <f>IF(N2315="základní",J2315,0)</f>
        <v>0</v>
      </c>
      <c r="BF2315" s="227">
        <f>IF(N2315="snížená",J2315,0)</f>
        <v>0</v>
      </c>
      <c r="BG2315" s="227">
        <f>IF(N2315="zákl. přenesená",J2315,0)</f>
        <v>0</v>
      </c>
      <c r="BH2315" s="227">
        <f>IF(N2315="sníž. přenesená",J2315,0)</f>
        <v>0</v>
      </c>
      <c r="BI2315" s="227">
        <f>IF(N2315="nulová",J2315,0)</f>
        <v>0</v>
      </c>
      <c r="BJ2315" s="19" t="s">
        <v>80</v>
      </c>
      <c r="BK2315" s="227">
        <f>ROUND(I2315*H2315,2)</f>
        <v>0</v>
      </c>
      <c r="BL2315" s="19" t="s">
        <v>187</v>
      </c>
      <c r="BM2315" s="226" t="s">
        <v>2642</v>
      </c>
    </row>
    <row r="2316" s="14" customFormat="1">
      <c r="A2316" s="14"/>
      <c r="B2316" s="245"/>
      <c r="C2316" s="246"/>
      <c r="D2316" s="235" t="s">
        <v>191</v>
      </c>
      <c r="E2316" s="247" t="s">
        <v>19</v>
      </c>
      <c r="F2316" s="248" t="s">
        <v>2610</v>
      </c>
      <c r="G2316" s="246"/>
      <c r="H2316" s="247" t="s">
        <v>19</v>
      </c>
      <c r="I2316" s="249"/>
      <c r="J2316" s="246"/>
      <c r="K2316" s="246"/>
      <c r="L2316" s="250"/>
      <c r="M2316" s="251"/>
      <c r="N2316" s="252"/>
      <c r="O2316" s="252"/>
      <c r="P2316" s="252"/>
      <c r="Q2316" s="252"/>
      <c r="R2316" s="252"/>
      <c r="S2316" s="252"/>
      <c r="T2316" s="253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4" t="s">
        <v>191</v>
      </c>
      <c r="AU2316" s="254" t="s">
        <v>82</v>
      </c>
      <c r="AV2316" s="14" t="s">
        <v>80</v>
      </c>
      <c r="AW2316" s="14" t="s">
        <v>33</v>
      </c>
      <c r="AX2316" s="14" t="s">
        <v>72</v>
      </c>
      <c r="AY2316" s="254" t="s">
        <v>180</v>
      </c>
    </row>
    <row r="2317" s="14" customFormat="1">
      <c r="A2317" s="14"/>
      <c r="B2317" s="245"/>
      <c r="C2317" s="246"/>
      <c r="D2317" s="235" t="s">
        <v>191</v>
      </c>
      <c r="E2317" s="247" t="s">
        <v>19</v>
      </c>
      <c r="F2317" s="248" t="s">
        <v>578</v>
      </c>
      <c r="G2317" s="246"/>
      <c r="H2317" s="247" t="s">
        <v>19</v>
      </c>
      <c r="I2317" s="249"/>
      <c r="J2317" s="246"/>
      <c r="K2317" s="246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191</v>
      </c>
      <c r="AU2317" s="254" t="s">
        <v>82</v>
      </c>
      <c r="AV2317" s="14" t="s">
        <v>80</v>
      </c>
      <c r="AW2317" s="14" t="s">
        <v>33</v>
      </c>
      <c r="AX2317" s="14" t="s">
        <v>72</v>
      </c>
      <c r="AY2317" s="254" t="s">
        <v>180</v>
      </c>
    </row>
    <row r="2318" s="13" customFormat="1">
      <c r="A2318" s="13"/>
      <c r="B2318" s="233"/>
      <c r="C2318" s="234"/>
      <c r="D2318" s="235" t="s">
        <v>191</v>
      </c>
      <c r="E2318" s="236" t="s">
        <v>19</v>
      </c>
      <c r="F2318" s="237" t="s">
        <v>2643</v>
      </c>
      <c r="G2318" s="234"/>
      <c r="H2318" s="238">
        <v>15.550000000000001</v>
      </c>
      <c r="I2318" s="239"/>
      <c r="J2318" s="234"/>
      <c r="K2318" s="234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191</v>
      </c>
      <c r="AU2318" s="244" t="s">
        <v>82</v>
      </c>
      <c r="AV2318" s="13" t="s">
        <v>82</v>
      </c>
      <c r="AW2318" s="13" t="s">
        <v>33</v>
      </c>
      <c r="AX2318" s="13" t="s">
        <v>72</v>
      </c>
      <c r="AY2318" s="244" t="s">
        <v>180</v>
      </c>
    </row>
    <row r="2319" s="13" customFormat="1">
      <c r="A2319" s="13"/>
      <c r="B2319" s="233"/>
      <c r="C2319" s="234"/>
      <c r="D2319" s="235" t="s">
        <v>191</v>
      </c>
      <c r="E2319" s="236" t="s">
        <v>19</v>
      </c>
      <c r="F2319" s="237" t="s">
        <v>2635</v>
      </c>
      <c r="G2319" s="234"/>
      <c r="H2319" s="238">
        <v>15.225</v>
      </c>
      <c r="I2319" s="239"/>
      <c r="J2319" s="234"/>
      <c r="K2319" s="234"/>
      <c r="L2319" s="240"/>
      <c r="M2319" s="241"/>
      <c r="N2319" s="242"/>
      <c r="O2319" s="242"/>
      <c r="P2319" s="242"/>
      <c r="Q2319" s="242"/>
      <c r="R2319" s="242"/>
      <c r="S2319" s="242"/>
      <c r="T2319" s="24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4" t="s">
        <v>191</v>
      </c>
      <c r="AU2319" s="244" t="s">
        <v>82</v>
      </c>
      <c r="AV2319" s="13" t="s">
        <v>82</v>
      </c>
      <c r="AW2319" s="13" t="s">
        <v>33</v>
      </c>
      <c r="AX2319" s="13" t="s">
        <v>72</v>
      </c>
      <c r="AY2319" s="244" t="s">
        <v>180</v>
      </c>
    </row>
    <row r="2320" s="14" customFormat="1">
      <c r="A2320" s="14"/>
      <c r="B2320" s="245"/>
      <c r="C2320" s="246"/>
      <c r="D2320" s="235" t="s">
        <v>191</v>
      </c>
      <c r="E2320" s="247" t="s">
        <v>19</v>
      </c>
      <c r="F2320" s="248" t="s">
        <v>797</v>
      </c>
      <c r="G2320" s="246"/>
      <c r="H2320" s="247" t="s">
        <v>19</v>
      </c>
      <c r="I2320" s="249"/>
      <c r="J2320" s="246"/>
      <c r="K2320" s="246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191</v>
      </c>
      <c r="AU2320" s="254" t="s">
        <v>82</v>
      </c>
      <c r="AV2320" s="14" t="s">
        <v>80</v>
      </c>
      <c r="AW2320" s="14" t="s">
        <v>33</v>
      </c>
      <c r="AX2320" s="14" t="s">
        <v>72</v>
      </c>
      <c r="AY2320" s="254" t="s">
        <v>180</v>
      </c>
    </row>
    <row r="2321" s="13" customFormat="1">
      <c r="A2321" s="13"/>
      <c r="B2321" s="233"/>
      <c r="C2321" s="234"/>
      <c r="D2321" s="235" t="s">
        <v>191</v>
      </c>
      <c r="E2321" s="236" t="s">
        <v>19</v>
      </c>
      <c r="F2321" s="237" t="s">
        <v>2644</v>
      </c>
      <c r="G2321" s="234"/>
      <c r="H2321" s="238">
        <v>30.350000000000001</v>
      </c>
      <c r="I2321" s="239"/>
      <c r="J2321" s="234"/>
      <c r="K2321" s="234"/>
      <c r="L2321" s="240"/>
      <c r="M2321" s="241"/>
      <c r="N2321" s="242"/>
      <c r="O2321" s="242"/>
      <c r="P2321" s="242"/>
      <c r="Q2321" s="242"/>
      <c r="R2321" s="242"/>
      <c r="S2321" s="242"/>
      <c r="T2321" s="24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4" t="s">
        <v>191</v>
      </c>
      <c r="AU2321" s="244" t="s">
        <v>82</v>
      </c>
      <c r="AV2321" s="13" t="s">
        <v>82</v>
      </c>
      <c r="AW2321" s="13" t="s">
        <v>33</v>
      </c>
      <c r="AX2321" s="13" t="s">
        <v>72</v>
      </c>
      <c r="AY2321" s="244" t="s">
        <v>180</v>
      </c>
    </row>
    <row r="2322" s="13" customFormat="1">
      <c r="A2322" s="13"/>
      <c r="B2322" s="233"/>
      <c r="C2322" s="234"/>
      <c r="D2322" s="235" t="s">
        <v>191</v>
      </c>
      <c r="E2322" s="236" t="s">
        <v>19</v>
      </c>
      <c r="F2322" s="237" t="s">
        <v>2637</v>
      </c>
      <c r="G2322" s="234"/>
      <c r="H2322" s="238">
        <v>27.625</v>
      </c>
      <c r="I2322" s="239"/>
      <c r="J2322" s="234"/>
      <c r="K2322" s="234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191</v>
      </c>
      <c r="AU2322" s="244" t="s">
        <v>82</v>
      </c>
      <c r="AV2322" s="13" t="s">
        <v>82</v>
      </c>
      <c r="AW2322" s="13" t="s">
        <v>33</v>
      </c>
      <c r="AX2322" s="13" t="s">
        <v>72</v>
      </c>
      <c r="AY2322" s="244" t="s">
        <v>180</v>
      </c>
    </row>
    <row r="2323" s="15" customFormat="1">
      <c r="A2323" s="15"/>
      <c r="B2323" s="255"/>
      <c r="C2323" s="256"/>
      <c r="D2323" s="235" t="s">
        <v>191</v>
      </c>
      <c r="E2323" s="257" t="s">
        <v>19</v>
      </c>
      <c r="F2323" s="258" t="s">
        <v>327</v>
      </c>
      <c r="G2323" s="256"/>
      <c r="H2323" s="259">
        <v>88.75</v>
      </c>
      <c r="I2323" s="260"/>
      <c r="J2323" s="256"/>
      <c r="K2323" s="256"/>
      <c r="L2323" s="261"/>
      <c r="M2323" s="262"/>
      <c r="N2323" s="263"/>
      <c r="O2323" s="263"/>
      <c r="P2323" s="263"/>
      <c r="Q2323" s="263"/>
      <c r="R2323" s="263"/>
      <c r="S2323" s="263"/>
      <c r="T2323" s="264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T2323" s="265" t="s">
        <v>191</v>
      </c>
      <c r="AU2323" s="265" t="s">
        <v>82</v>
      </c>
      <c r="AV2323" s="15" t="s">
        <v>187</v>
      </c>
      <c r="AW2323" s="15" t="s">
        <v>33</v>
      </c>
      <c r="AX2323" s="15" t="s">
        <v>80</v>
      </c>
      <c r="AY2323" s="265" t="s">
        <v>180</v>
      </c>
    </row>
    <row r="2324" s="13" customFormat="1">
      <c r="A2324" s="13"/>
      <c r="B2324" s="233"/>
      <c r="C2324" s="234"/>
      <c r="D2324" s="235" t="s">
        <v>191</v>
      </c>
      <c r="E2324" s="234"/>
      <c r="F2324" s="237" t="s">
        <v>2645</v>
      </c>
      <c r="G2324" s="234"/>
      <c r="H2324" s="238">
        <v>93.188000000000002</v>
      </c>
      <c r="I2324" s="239"/>
      <c r="J2324" s="234"/>
      <c r="K2324" s="234"/>
      <c r="L2324" s="240"/>
      <c r="M2324" s="241"/>
      <c r="N2324" s="242"/>
      <c r="O2324" s="242"/>
      <c r="P2324" s="242"/>
      <c r="Q2324" s="242"/>
      <c r="R2324" s="242"/>
      <c r="S2324" s="242"/>
      <c r="T2324" s="24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4" t="s">
        <v>191</v>
      </c>
      <c r="AU2324" s="244" t="s">
        <v>82</v>
      </c>
      <c r="AV2324" s="13" t="s">
        <v>82</v>
      </c>
      <c r="AW2324" s="13" t="s">
        <v>4</v>
      </c>
      <c r="AX2324" s="13" t="s">
        <v>80</v>
      </c>
      <c r="AY2324" s="244" t="s">
        <v>180</v>
      </c>
    </row>
    <row r="2325" s="2" customFormat="1" ht="16.5" customHeight="1">
      <c r="A2325" s="40"/>
      <c r="B2325" s="41"/>
      <c r="C2325" s="281" t="s">
        <v>2646</v>
      </c>
      <c r="D2325" s="281" t="s">
        <v>702</v>
      </c>
      <c r="E2325" s="282" t="s">
        <v>2647</v>
      </c>
      <c r="F2325" s="283" t="s">
        <v>2648</v>
      </c>
      <c r="G2325" s="284" t="s">
        <v>227</v>
      </c>
      <c r="H2325" s="285">
        <v>206.52500000000001</v>
      </c>
      <c r="I2325" s="286"/>
      <c r="J2325" s="287">
        <f>ROUND(I2325*H2325,2)</f>
        <v>0</v>
      </c>
      <c r="K2325" s="283" t="s">
        <v>186</v>
      </c>
      <c r="L2325" s="288"/>
      <c r="M2325" s="289" t="s">
        <v>19</v>
      </c>
      <c r="N2325" s="290" t="s">
        <v>43</v>
      </c>
      <c r="O2325" s="86"/>
      <c r="P2325" s="224">
        <f>O2325*H2325</f>
        <v>0</v>
      </c>
      <c r="Q2325" s="224">
        <v>4.0000000000000003E-05</v>
      </c>
      <c r="R2325" s="224">
        <f>Q2325*H2325</f>
        <v>0.008261000000000001</v>
      </c>
      <c r="S2325" s="224">
        <v>0</v>
      </c>
      <c r="T2325" s="225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26" t="s">
        <v>224</v>
      </c>
      <c r="AT2325" s="226" t="s">
        <v>702</v>
      </c>
      <c r="AU2325" s="226" t="s">
        <v>82</v>
      </c>
      <c r="AY2325" s="19" t="s">
        <v>180</v>
      </c>
      <c r="BE2325" s="227">
        <f>IF(N2325="základní",J2325,0)</f>
        <v>0</v>
      </c>
      <c r="BF2325" s="227">
        <f>IF(N2325="snížená",J2325,0)</f>
        <v>0</v>
      </c>
      <c r="BG2325" s="227">
        <f>IF(N2325="zákl. přenesená",J2325,0)</f>
        <v>0</v>
      </c>
      <c r="BH2325" s="227">
        <f>IF(N2325="sníž. přenesená",J2325,0)</f>
        <v>0</v>
      </c>
      <c r="BI2325" s="227">
        <f>IF(N2325="nulová",J2325,0)</f>
        <v>0</v>
      </c>
      <c r="BJ2325" s="19" t="s">
        <v>80</v>
      </c>
      <c r="BK2325" s="227">
        <f>ROUND(I2325*H2325,2)</f>
        <v>0</v>
      </c>
      <c r="BL2325" s="19" t="s">
        <v>187</v>
      </c>
      <c r="BM2325" s="226" t="s">
        <v>2649</v>
      </c>
    </row>
    <row r="2326" s="14" customFormat="1">
      <c r="A2326" s="14"/>
      <c r="B2326" s="245"/>
      <c r="C2326" s="246"/>
      <c r="D2326" s="235" t="s">
        <v>191</v>
      </c>
      <c r="E2326" s="247" t="s">
        <v>19</v>
      </c>
      <c r="F2326" s="248" t="s">
        <v>2610</v>
      </c>
      <c r="G2326" s="246"/>
      <c r="H2326" s="247" t="s">
        <v>19</v>
      </c>
      <c r="I2326" s="249"/>
      <c r="J2326" s="246"/>
      <c r="K2326" s="246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191</v>
      </c>
      <c r="AU2326" s="254" t="s">
        <v>82</v>
      </c>
      <c r="AV2326" s="14" t="s">
        <v>80</v>
      </c>
      <c r="AW2326" s="14" t="s">
        <v>33</v>
      </c>
      <c r="AX2326" s="14" t="s">
        <v>72</v>
      </c>
      <c r="AY2326" s="254" t="s">
        <v>180</v>
      </c>
    </row>
    <row r="2327" s="14" customFormat="1">
      <c r="A2327" s="14"/>
      <c r="B2327" s="245"/>
      <c r="C2327" s="246"/>
      <c r="D2327" s="235" t="s">
        <v>191</v>
      </c>
      <c r="E2327" s="247" t="s">
        <v>19</v>
      </c>
      <c r="F2327" s="248" t="s">
        <v>578</v>
      </c>
      <c r="G2327" s="246"/>
      <c r="H2327" s="247" t="s">
        <v>19</v>
      </c>
      <c r="I2327" s="249"/>
      <c r="J2327" s="246"/>
      <c r="K2327" s="246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191</v>
      </c>
      <c r="AU2327" s="254" t="s">
        <v>82</v>
      </c>
      <c r="AV2327" s="14" t="s">
        <v>80</v>
      </c>
      <c r="AW2327" s="14" t="s">
        <v>33</v>
      </c>
      <c r="AX2327" s="14" t="s">
        <v>72</v>
      </c>
      <c r="AY2327" s="254" t="s">
        <v>180</v>
      </c>
    </row>
    <row r="2328" s="13" customFormat="1">
      <c r="A2328" s="13"/>
      <c r="B2328" s="233"/>
      <c r="C2328" s="234"/>
      <c r="D2328" s="235" t="s">
        <v>191</v>
      </c>
      <c r="E2328" s="236" t="s">
        <v>19</v>
      </c>
      <c r="F2328" s="237" t="s">
        <v>2650</v>
      </c>
      <c r="G2328" s="234"/>
      <c r="H2328" s="238">
        <v>4.5800000000000001</v>
      </c>
      <c r="I2328" s="239"/>
      <c r="J2328" s="234"/>
      <c r="K2328" s="234"/>
      <c r="L2328" s="240"/>
      <c r="M2328" s="241"/>
      <c r="N2328" s="242"/>
      <c r="O2328" s="242"/>
      <c r="P2328" s="242"/>
      <c r="Q2328" s="242"/>
      <c r="R2328" s="242"/>
      <c r="S2328" s="242"/>
      <c r="T2328" s="24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4" t="s">
        <v>191</v>
      </c>
      <c r="AU2328" s="244" t="s">
        <v>82</v>
      </c>
      <c r="AV2328" s="13" t="s">
        <v>82</v>
      </c>
      <c r="AW2328" s="13" t="s">
        <v>33</v>
      </c>
      <c r="AX2328" s="13" t="s">
        <v>72</v>
      </c>
      <c r="AY2328" s="244" t="s">
        <v>180</v>
      </c>
    </row>
    <row r="2329" s="13" customFormat="1">
      <c r="A2329" s="13"/>
      <c r="B2329" s="233"/>
      <c r="C2329" s="234"/>
      <c r="D2329" s="235" t="s">
        <v>191</v>
      </c>
      <c r="E2329" s="236" t="s">
        <v>19</v>
      </c>
      <c r="F2329" s="237" t="s">
        <v>2651</v>
      </c>
      <c r="G2329" s="234"/>
      <c r="H2329" s="238">
        <v>3.5</v>
      </c>
      <c r="I2329" s="239"/>
      <c r="J2329" s="234"/>
      <c r="K2329" s="234"/>
      <c r="L2329" s="240"/>
      <c r="M2329" s="241"/>
      <c r="N2329" s="242"/>
      <c r="O2329" s="242"/>
      <c r="P2329" s="242"/>
      <c r="Q2329" s="242"/>
      <c r="R2329" s="242"/>
      <c r="S2329" s="242"/>
      <c r="T2329" s="24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4" t="s">
        <v>191</v>
      </c>
      <c r="AU2329" s="244" t="s">
        <v>82</v>
      </c>
      <c r="AV2329" s="13" t="s">
        <v>82</v>
      </c>
      <c r="AW2329" s="13" t="s">
        <v>33</v>
      </c>
      <c r="AX2329" s="13" t="s">
        <v>72</v>
      </c>
      <c r="AY2329" s="244" t="s">
        <v>180</v>
      </c>
    </row>
    <row r="2330" s="13" customFormat="1">
      <c r="A2330" s="13"/>
      <c r="B2330" s="233"/>
      <c r="C2330" s="234"/>
      <c r="D2330" s="235" t="s">
        <v>191</v>
      </c>
      <c r="E2330" s="236" t="s">
        <v>19</v>
      </c>
      <c r="F2330" s="237" t="s">
        <v>2651</v>
      </c>
      <c r="G2330" s="234"/>
      <c r="H2330" s="238">
        <v>3.5</v>
      </c>
      <c r="I2330" s="239"/>
      <c r="J2330" s="234"/>
      <c r="K2330" s="234"/>
      <c r="L2330" s="240"/>
      <c r="M2330" s="241"/>
      <c r="N2330" s="242"/>
      <c r="O2330" s="242"/>
      <c r="P2330" s="242"/>
      <c r="Q2330" s="242"/>
      <c r="R2330" s="242"/>
      <c r="S2330" s="242"/>
      <c r="T2330" s="24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4" t="s">
        <v>191</v>
      </c>
      <c r="AU2330" s="244" t="s">
        <v>82</v>
      </c>
      <c r="AV2330" s="13" t="s">
        <v>82</v>
      </c>
      <c r="AW2330" s="13" t="s">
        <v>33</v>
      </c>
      <c r="AX2330" s="13" t="s">
        <v>72</v>
      </c>
      <c r="AY2330" s="244" t="s">
        <v>180</v>
      </c>
    </row>
    <row r="2331" s="13" customFormat="1">
      <c r="A2331" s="13"/>
      <c r="B2331" s="233"/>
      <c r="C2331" s="234"/>
      <c r="D2331" s="235" t="s">
        <v>191</v>
      </c>
      <c r="E2331" s="236" t="s">
        <v>19</v>
      </c>
      <c r="F2331" s="237" t="s">
        <v>2652</v>
      </c>
      <c r="G2331" s="234"/>
      <c r="H2331" s="238">
        <v>7</v>
      </c>
      <c r="I2331" s="239"/>
      <c r="J2331" s="234"/>
      <c r="K2331" s="234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191</v>
      </c>
      <c r="AU2331" s="244" t="s">
        <v>82</v>
      </c>
      <c r="AV2331" s="13" t="s">
        <v>82</v>
      </c>
      <c r="AW2331" s="13" t="s">
        <v>33</v>
      </c>
      <c r="AX2331" s="13" t="s">
        <v>72</v>
      </c>
      <c r="AY2331" s="244" t="s">
        <v>180</v>
      </c>
    </row>
    <row r="2332" s="13" customFormat="1">
      <c r="A2332" s="13"/>
      <c r="B2332" s="233"/>
      <c r="C2332" s="234"/>
      <c r="D2332" s="235" t="s">
        <v>191</v>
      </c>
      <c r="E2332" s="236" t="s">
        <v>19</v>
      </c>
      <c r="F2332" s="237" t="s">
        <v>2653</v>
      </c>
      <c r="G2332" s="234"/>
      <c r="H2332" s="238">
        <v>5.2199999999999998</v>
      </c>
      <c r="I2332" s="239"/>
      <c r="J2332" s="234"/>
      <c r="K2332" s="234"/>
      <c r="L2332" s="240"/>
      <c r="M2332" s="241"/>
      <c r="N2332" s="242"/>
      <c r="O2332" s="242"/>
      <c r="P2332" s="242"/>
      <c r="Q2332" s="242"/>
      <c r="R2332" s="242"/>
      <c r="S2332" s="242"/>
      <c r="T2332" s="24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4" t="s">
        <v>191</v>
      </c>
      <c r="AU2332" s="244" t="s">
        <v>82</v>
      </c>
      <c r="AV2332" s="13" t="s">
        <v>82</v>
      </c>
      <c r="AW2332" s="13" t="s">
        <v>33</v>
      </c>
      <c r="AX2332" s="13" t="s">
        <v>72</v>
      </c>
      <c r="AY2332" s="244" t="s">
        <v>180</v>
      </c>
    </row>
    <row r="2333" s="13" customFormat="1">
      <c r="A2333" s="13"/>
      <c r="B2333" s="233"/>
      <c r="C2333" s="234"/>
      <c r="D2333" s="235" t="s">
        <v>191</v>
      </c>
      <c r="E2333" s="236" t="s">
        <v>19</v>
      </c>
      <c r="F2333" s="237" t="s">
        <v>2652</v>
      </c>
      <c r="G2333" s="234"/>
      <c r="H2333" s="238">
        <v>7</v>
      </c>
      <c r="I2333" s="239"/>
      <c r="J2333" s="234"/>
      <c r="K2333" s="234"/>
      <c r="L2333" s="240"/>
      <c r="M2333" s="241"/>
      <c r="N2333" s="242"/>
      <c r="O2333" s="242"/>
      <c r="P2333" s="242"/>
      <c r="Q2333" s="242"/>
      <c r="R2333" s="242"/>
      <c r="S2333" s="242"/>
      <c r="T2333" s="24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4" t="s">
        <v>191</v>
      </c>
      <c r="AU2333" s="244" t="s">
        <v>82</v>
      </c>
      <c r="AV2333" s="13" t="s">
        <v>82</v>
      </c>
      <c r="AW2333" s="13" t="s">
        <v>33</v>
      </c>
      <c r="AX2333" s="13" t="s">
        <v>72</v>
      </c>
      <c r="AY2333" s="244" t="s">
        <v>180</v>
      </c>
    </row>
    <row r="2334" s="13" customFormat="1">
      <c r="A2334" s="13"/>
      <c r="B2334" s="233"/>
      <c r="C2334" s="234"/>
      <c r="D2334" s="235" t="s">
        <v>191</v>
      </c>
      <c r="E2334" s="236" t="s">
        <v>19</v>
      </c>
      <c r="F2334" s="237" t="s">
        <v>2654</v>
      </c>
      <c r="G2334" s="234"/>
      <c r="H2334" s="238">
        <v>5.3200000000000003</v>
      </c>
      <c r="I2334" s="239"/>
      <c r="J2334" s="234"/>
      <c r="K2334" s="234"/>
      <c r="L2334" s="240"/>
      <c r="M2334" s="241"/>
      <c r="N2334" s="242"/>
      <c r="O2334" s="242"/>
      <c r="P2334" s="242"/>
      <c r="Q2334" s="242"/>
      <c r="R2334" s="242"/>
      <c r="S2334" s="242"/>
      <c r="T2334" s="24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4" t="s">
        <v>191</v>
      </c>
      <c r="AU2334" s="244" t="s">
        <v>82</v>
      </c>
      <c r="AV2334" s="13" t="s">
        <v>82</v>
      </c>
      <c r="AW2334" s="13" t="s">
        <v>33</v>
      </c>
      <c r="AX2334" s="13" t="s">
        <v>72</v>
      </c>
      <c r="AY2334" s="244" t="s">
        <v>180</v>
      </c>
    </row>
    <row r="2335" s="13" customFormat="1">
      <c r="A2335" s="13"/>
      <c r="B2335" s="233"/>
      <c r="C2335" s="234"/>
      <c r="D2335" s="235" t="s">
        <v>191</v>
      </c>
      <c r="E2335" s="236" t="s">
        <v>19</v>
      </c>
      <c r="F2335" s="237" t="s">
        <v>2654</v>
      </c>
      <c r="G2335" s="234"/>
      <c r="H2335" s="238">
        <v>5.3200000000000003</v>
      </c>
      <c r="I2335" s="239"/>
      <c r="J2335" s="234"/>
      <c r="K2335" s="234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191</v>
      </c>
      <c r="AU2335" s="244" t="s">
        <v>82</v>
      </c>
      <c r="AV2335" s="13" t="s">
        <v>82</v>
      </c>
      <c r="AW2335" s="13" t="s">
        <v>33</v>
      </c>
      <c r="AX2335" s="13" t="s">
        <v>72</v>
      </c>
      <c r="AY2335" s="244" t="s">
        <v>180</v>
      </c>
    </row>
    <row r="2336" s="13" customFormat="1">
      <c r="A2336" s="13"/>
      <c r="B2336" s="233"/>
      <c r="C2336" s="234"/>
      <c r="D2336" s="235" t="s">
        <v>191</v>
      </c>
      <c r="E2336" s="236" t="s">
        <v>19</v>
      </c>
      <c r="F2336" s="237" t="s">
        <v>2655</v>
      </c>
      <c r="G2336" s="234"/>
      <c r="H2336" s="238">
        <v>5.0800000000000001</v>
      </c>
      <c r="I2336" s="239"/>
      <c r="J2336" s="234"/>
      <c r="K2336" s="234"/>
      <c r="L2336" s="240"/>
      <c r="M2336" s="241"/>
      <c r="N2336" s="242"/>
      <c r="O2336" s="242"/>
      <c r="P2336" s="242"/>
      <c r="Q2336" s="242"/>
      <c r="R2336" s="242"/>
      <c r="S2336" s="242"/>
      <c r="T2336" s="24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4" t="s">
        <v>191</v>
      </c>
      <c r="AU2336" s="244" t="s">
        <v>82</v>
      </c>
      <c r="AV2336" s="13" t="s">
        <v>82</v>
      </c>
      <c r="AW2336" s="13" t="s">
        <v>33</v>
      </c>
      <c r="AX2336" s="13" t="s">
        <v>72</v>
      </c>
      <c r="AY2336" s="244" t="s">
        <v>180</v>
      </c>
    </row>
    <row r="2337" s="14" customFormat="1">
      <c r="A2337" s="14"/>
      <c r="B2337" s="245"/>
      <c r="C2337" s="246"/>
      <c r="D2337" s="235" t="s">
        <v>191</v>
      </c>
      <c r="E2337" s="247" t="s">
        <v>19</v>
      </c>
      <c r="F2337" s="248" t="s">
        <v>2457</v>
      </c>
      <c r="G2337" s="246"/>
      <c r="H2337" s="247" t="s">
        <v>19</v>
      </c>
      <c r="I2337" s="249"/>
      <c r="J2337" s="246"/>
      <c r="K2337" s="246"/>
      <c r="L2337" s="250"/>
      <c r="M2337" s="251"/>
      <c r="N2337" s="252"/>
      <c r="O2337" s="252"/>
      <c r="P2337" s="252"/>
      <c r="Q2337" s="252"/>
      <c r="R2337" s="252"/>
      <c r="S2337" s="252"/>
      <c r="T2337" s="253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4" t="s">
        <v>191</v>
      </c>
      <c r="AU2337" s="254" t="s">
        <v>82</v>
      </c>
      <c r="AV2337" s="14" t="s">
        <v>80</v>
      </c>
      <c r="AW2337" s="14" t="s">
        <v>33</v>
      </c>
      <c r="AX2337" s="14" t="s">
        <v>72</v>
      </c>
      <c r="AY2337" s="254" t="s">
        <v>180</v>
      </c>
    </row>
    <row r="2338" s="13" customFormat="1">
      <c r="A2338" s="13"/>
      <c r="B2338" s="233"/>
      <c r="C2338" s="234"/>
      <c r="D2338" s="235" t="s">
        <v>191</v>
      </c>
      <c r="E2338" s="236" t="s">
        <v>19</v>
      </c>
      <c r="F2338" s="237" t="s">
        <v>2656</v>
      </c>
      <c r="G2338" s="234"/>
      <c r="H2338" s="238">
        <v>48.75</v>
      </c>
      <c r="I2338" s="239"/>
      <c r="J2338" s="234"/>
      <c r="K2338" s="234"/>
      <c r="L2338" s="240"/>
      <c r="M2338" s="241"/>
      <c r="N2338" s="242"/>
      <c r="O2338" s="242"/>
      <c r="P2338" s="242"/>
      <c r="Q2338" s="242"/>
      <c r="R2338" s="242"/>
      <c r="S2338" s="242"/>
      <c r="T2338" s="24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4" t="s">
        <v>191</v>
      </c>
      <c r="AU2338" s="244" t="s">
        <v>82</v>
      </c>
      <c r="AV2338" s="13" t="s">
        <v>82</v>
      </c>
      <c r="AW2338" s="13" t="s">
        <v>33</v>
      </c>
      <c r="AX2338" s="13" t="s">
        <v>72</v>
      </c>
      <c r="AY2338" s="244" t="s">
        <v>180</v>
      </c>
    </row>
    <row r="2339" s="14" customFormat="1">
      <c r="A2339" s="14"/>
      <c r="B2339" s="245"/>
      <c r="C2339" s="246"/>
      <c r="D2339" s="235" t="s">
        <v>191</v>
      </c>
      <c r="E2339" s="247" t="s">
        <v>19</v>
      </c>
      <c r="F2339" s="248" t="s">
        <v>797</v>
      </c>
      <c r="G2339" s="246"/>
      <c r="H2339" s="247" t="s">
        <v>19</v>
      </c>
      <c r="I2339" s="249"/>
      <c r="J2339" s="246"/>
      <c r="K2339" s="246"/>
      <c r="L2339" s="250"/>
      <c r="M2339" s="251"/>
      <c r="N2339" s="252"/>
      <c r="O2339" s="252"/>
      <c r="P2339" s="252"/>
      <c r="Q2339" s="252"/>
      <c r="R2339" s="252"/>
      <c r="S2339" s="252"/>
      <c r="T2339" s="253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4" t="s">
        <v>191</v>
      </c>
      <c r="AU2339" s="254" t="s">
        <v>82</v>
      </c>
      <c r="AV2339" s="14" t="s">
        <v>80</v>
      </c>
      <c r="AW2339" s="14" t="s">
        <v>33</v>
      </c>
      <c r="AX2339" s="14" t="s">
        <v>72</v>
      </c>
      <c r="AY2339" s="254" t="s">
        <v>180</v>
      </c>
    </row>
    <row r="2340" s="13" customFormat="1">
      <c r="A2340" s="13"/>
      <c r="B2340" s="233"/>
      <c r="C2340" s="234"/>
      <c r="D2340" s="235" t="s">
        <v>191</v>
      </c>
      <c r="E2340" s="236" t="s">
        <v>19</v>
      </c>
      <c r="F2340" s="237" t="s">
        <v>2657</v>
      </c>
      <c r="G2340" s="234"/>
      <c r="H2340" s="238">
        <v>8.8000000000000007</v>
      </c>
      <c r="I2340" s="239"/>
      <c r="J2340" s="234"/>
      <c r="K2340" s="234"/>
      <c r="L2340" s="240"/>
      <c r="M2340" s="241"/>
      <c r="N2340" s="242"/>
      <c r="O2340" s="242"/>
      <c r="P2340" s="242"/>
      <c r="Q2340" s="242"/>
      <c r="R2340" s="242"/>
      <c r="S2340" s="242"/>
      <c r="T2340" s="24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4" t="s">
        <v>191</v>
      </c>
      <c r="AU2340" s="244" t="s">
        <v>82</v>
      </c>
      <c r="AV2340" s="13" t="s">
        <v>82</v>
      </c>
      <c r="AW2340" s="13" t="s">
        <v>33</v>
      </c>
      <c r="AX2340" s="13" t="s">
        <v>72</v>
      </c>
      <c r="AY2340" s="244" t="s">
        <v>180</v>
      </c>
    </row>
    <row r="2341" s="13" customFormat="1">
      <c r="A2341" s="13"/>
      <c r="B2341" s="233"/>
      <c r="C2341" s="234"/>
      <c r="D2341" s="235" t="s">
        <v>191</v>
      </c>
      <c r="E2341" s="236" t="s">
        <v>19</v>
      </c>
      <c r="F2341" s="237" t="s">
        <v>2658</v>
      </c>
      <c r="G2341" s="234"/>
      <c r="H2341" s="238">
        <v>4.7000000000000002</v>
      </c>
      <c r="I2341" s="239"/>
      <c r="J2341" s="234"/>
      <c r="K2341" s="234"/>
      <c r="L2341" s="240"/>
      <c r="M2341" s="241"/>
      <c r="N2341" s="242"/>
      <c r="O2341" s="242"/>
      <c r="P2341" s="242"/>
      <c r="Q2341" s="242"/>
      <c r="R2341" s="242"/>
      <c r="S2341" s="242"/>
      <c r="T2341" s="24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4" t="s">
        <v>191</v>
      </c>
      <c r="AU2341" s="244" t="s">
        <v>82</v>
      </c>
      <c r="AV2341" s="13" t="s">
        <v>82</v>
      </c>
      <c r="AW2341" s="13" t="s">
        <v>33</v>
      </c>
      <c r="AX2341" s="13" t="s">
        <v>72</v>
      </c>
      <c r="AY2341" s="244" t="s">
        <v>180</v>
      </c>
    </row>
    <row r="2342" s="13" customFormat="1">
      <c r="A2342" s="13"/>
      <c r="B2342" s="233"/>
      <c r="C2342" s="234"/>
      <c r="D2342" s="235" t="s">
        <v>191</v>
      </c>
      <c r="E2342" s="236" t="s">
        <v>19</v>
      </c>
      <c r="F2342" s="237" t="s">
        <v>2659</v>
      </c>
      <c r="G2342" s="234"/>
      <c r="H2342" s="238">
        <v>3</v>
      </c>
      <c r="I2342" s="239"/>
      <c r="J2342" s="234"/>
      <c r="K2342" s="234"/>
      <c r="L2342" s="240"/>
      <c r="M2342" s="241"/>
      <c r="N2342" s="242"/>
      <c r="O2342" s="242"/>
      <c r="P2342" s="242"/>
      <c r="Q2342" s="242"/>
      <c r="R2342" s="242"/>
      <c r="S2342" s="242"/>
      <c r="T2342" s="24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44" t="s">
        <v>191</v>
      </c>
      <c r="AU2342" s="244" t="s">
        <v>82</v>
      </c>
      <c r="AV2342" s="13" t="s">
        <v>82</v>
      </c>
      <c r="AW2342" s="13" t="s">
        <v>33</v>
      </c>
      <c r="AX2342" s="13" t="s">
        <v>72</v>
      </c>
      <c r="AY2342" s="244" t="s">
        <v>180</v>
      </c>
    </row>
    <row r="2343" s="13" customFormat="1">
      <c r="A2343" s="13"/>
      <c r="B2343" s="233"/>
      <c r="C2343" s="234"/>
      <c r="D2343" s="235" t="s">
        <v>191</v>
      </c>
      <c r="E2343" s="236" t="s">
        <v>19</v>
      </c>
      <c r="F2343" s="237" t="s">
        <v>2660</v>
      </c>
      <c r="G2343" s="234"/>
      <c r="H2343" s="238">
        <v>5</v>
      </c>
      <c r="I2343" s="239"/>
      <c r="J2343" s="234"/>
      <c r="K2343" s="234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191</v>
      </c>
      <c r="AU2343" s="244" t="s">
        <v>82</v>
      </c>
      <c r="AV2343" s="13" t="s">
        <v>82</v>
      </c>
      <c r="AW2343" s="13" t="s">
        <v>33</v>
      </c>
      <c r="AX2343" s="13" t="s">
        <v>72</v>
      </c>
      <c r="AY2343" s="244" t="s">
        <v>180</v>
      </c>
    </row>
    <row r="2344" s="13" customFormat="1">
      <c r="A2344" s="13"/>
      <c r="B2344" s="233"/>
      <c r="C2344" s="234"/>
      <c r="D2344" s="235" t="s">
        <v>191</v>
      </c>
      <c r="E2344" s="236" t="s">
        <v>19</v>
      </c>
      <c r="F2344" s="237" t="s">
        <v>2661</v>
      </c>
      <c r="G2344" s="234"/>
      <c r="H2344" s="238">
        <v>4.9199999999999999</v>
      </c>
      <c r="I2344" s="239"/>
      <c r="J2344" s="234"/>
      <c r="K2344" s="234"/>
      <c r="L2344" s="240"/>
      <c r="M2344" s="241"/>
      <c r="N2344" s="242"/>
      <c r="O2344" s="242"/>
      <c r="P2344" s="242"/>
      <c r="Q2344" s="242"/>
      <c r="R2344" s="242"/>
      <c r="S2344" s="242"/>
      <c r="T2344" s="24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4" t="s">
        <v>191</v>
      </c>
      <c r="AU2344" s="244" t="s">
        <v>82</v>
      </c>
      <c r="AV2344" s="13" t="s">
        <v>82</v>
      </c>
      <c r="AW2344" s="13" t="s">
        <v>33</v>
      </c>
      <c r="AX2344" s="13" t="s">
        <v>72</v>
      </c>
      <c r="AY2344" s="244" t="s">
        <v>180</v>
      </c>
    </row>
    <row r="2345" s="13" customFormat="1">
      <c r="A2345" s="13"/>
      <c r="B2345" s="233"/>
      <c r="C2345" s="234"/>
      <c r="D2345" s="235" t="s">
        <v>191</v>
      </c>
      <c r="E2345" s="236" t="s">
        <v>19</v>
      </c>
      <c r="F2345" s="237" t="s">
        <v>2662</v>
      </c>
      <c r="G2345" s="234"/>
      <c r="H2345" s="238">
        <v>6.2000000000000002</v>
      </c>
      <c r="I2345" s="239"/>
      <c r="J2345" s="234"/>
      <c r="K2345" s="234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191</v>
      </c>
      <c r="AU2345" s="244" t="s">
        <v>82</v>
      </c>
      <c r="AV2345" s="13" t="s">
        <v>82</v>
      </c>
      <c r="AW2345" s="13" t="s">
        <v>33</v>
      </c>
      <c r="AX2345" s="13" t="s">
        <v>72</v>
      </c>
      <c r="AY2345" s="244" t="s">
        <v>180</v>
      </c>
    </row>
    <row r="2346" s="13" customFormat="1">
      <c r="A2346" s="13"/>
      <c r="B2346" s="233"/>
      <c r="C2346" s="234"/>
      <c r="D2346" s="235" t="s">
        <v>191</v>
      </c>
      <c r="E2346" s="236" t="s">
        <v>19</v>
      </c>
      <c r="F2346" s="237" t="s">
        <v>2663</v>
      </c>
      <c r="G2346" s="234"/>
      <c r="H2346" s="238">
        <v>6.5</v>
      </c>
      <c r="I2346" s="239"/>
      <c r="J2346" s="234"/>
      <c r="K2346" s="234"/>
      <c r="L2346" s="240"/>
      <c r="M2346" s="241"/>
      <c r="N2346" s="242"/>
      <c r="O2346" s="242"/>
      <c r="P2346" s="242"/>
      <c r="Q2346" s="242"/>
      <c r="R2346" s="242"/>
      <c r="S2346" s="242"/>
      <c r="T2346" s="24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4" t="s">
        <v>191</v>
      </c>
      <c r="AU2346" s="244" t="s">
        <v>82</v>
      </c>
      <c r="AV2346" s="13" t="s">
        <v>82</v>
      </c>
      <c r="AW2346" s="13" t="s">
        <v>33</v>
      </c>
      <c r="AX2346" s="13" t="s">
        <v>72</v>
      </c>
      <c r="AY2346" s="244" t="s">
        <v>180</v>
      </c>
    </row>
    <row r="2347" s="13" customFormat="1">
      <c r="A2347" s="13"/>
      <c r="B2347" s="233"/>
      <c r="C2347" s="234"/>
      <c r="D2347" s="235" t="s">
        <v>191</v>
      </c>
      <c r="E2347" s="236" t="s">
        <v>19</v>
      </c>
      <c r="F2347" s="237" t="s">
        <v>2664</v>
      </c>
      <c r="G2347" s="234"/>
      <c r="H2347" s="238">
        <v>5.5</v>
      </c>
      <c r="I2347" s="239"/>
      <c r="J2347" s="234"/>
      <c r="K2347" s="234"/>
      <c r="L2347" s="240"/>
      <c r="M2347" s="241"/>
      <c r="N2347" s="242"/>
      <c r="O2347" s="242"/>
      <c r="P2347" s="242"/>
      <c r="Q2347" s="242"/>
      <c r="R2347" s="242"/>
      <c r="S2347" s="242"/>
      <c r="T2347" s="24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4" t="s">
        <v>191</v>
      </c>
      <c r="AU2347" s="244" t="s">
        <v>82</v>
      </c>
      <c r="AV2347" s="13" t="s">
        <v>82</v>
      </c>
      <c r="AW2347" s="13" t="s">
        <v>33</v>
      </c>
      <c r="AX2347" s="13" t="s">
        <v>72</v>
      </c>
      <c r="AY2347" s="244" t="s">
        <v>180</v>
      </c>
    </row>
    <row r="2348" s="13" customFormat="1">
      <c r="A2348" s="13"/>
      <c r="B2348" s="233"/>
      <c r="C2348" s="234"/>
      <c r="D2348" s="235" t="s">
        <v>191</v>
      </c>
      <c r="E2348" s="236" t="s">
        <v>19</v>
      </c>
      <c r="F2348" s="237" t="s">
        <v>2665</v>
      </c>
      <c r="G2348" s="234"/>
      <c r="H2348" s="238">
        <v>7.2999999999999998</v>
      </c>
      <c r="I2348" s="239"/>
      <c r="J2348" s="234"/>
      <c r="K2348" s="234"/>
      <c r="L2348" s="240"/>
      <c r="M2348" s="241"/>
      <c r="N2348" s="242"/>
      <c r="O2348" s="242"/>
      <c r="P2348" s="242"/>
      <c r="Q2348" s="242"/>
      <c r="R2348" s="242"/>
      <c r="S2348" s="242"/>
      <c r="T2348" s="24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4" t="s">
        <v>191</v>
      </c>
      <c r="AU2348" s="244" t="s">
        <v>82</v>
      </c>
      <c r="AV2348" s="13" t="s">
        <v>82</v>
      </c>
      <c r="AW2348" s="13" t="s">
        <v>33</v>
      </c>
      <c r="AX2348" s="13" t="s">
        <v>72</v>
      </c>
      <c r="AY2348" s="244" t="s">
        <v>180</v>
      </c>
    </row>
    <row r="2349" s="13" customFormat="1">
      <c r="A2349" s="13"/>
      <c r="B2349" s="233"/>
      <c r="C2349" s="234"/>
      <c r="D2349" s="235" t="s">
        <v>191</v>
      </c>
      <c r="E2349" s="236" t="s">
        <v>19</v>
      </c>
      <c r="F2349" s="237" t="s">
        <v>2666</v>
      </c>
      <c r="G2349" s="234"/>
      <c r="H2349" s="238">
        <v>6.2999999999999998</v>
      </c>
      <c r="I2349" s="239"/>
      <c r="J2349" s="234"/>
      <c r="K2349" s="234"/>
      <c r="L2349" s="240"/>
      <c r="M2349" s="241"/>
      <c r="N2349" s="242"/>
      <c r="O2349" s="242"/>
      <c r="P2349" s="242"/>
      <c r="Q2349" s="242"/>
      <c r="R2349" s="242"/>
      <c r="S2349" s="242"/>
      <c r="T2349" s="24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4" t="s">
        <v>191</v>
      </c>
      <c r="AU2349" s="244" t="s">
        <v>82</v>
      </c>
      <c r="AV2349" s="13" t="s">
        <v>82</v>
      </c>
      <c r="AW2349" s="13" t="s">
        <v>33</v>
      </c>
      <c r="AX2349" s="13" t="s">
        <v>72</v>
      </c>
      <c r="AY2349" s="244" t="s">
        <v>180</v>
      </c>
    </row>
    <row r="2350" s="14" customFormat="1">
      <c r="A2350" s="14"/>
      <c r="B2350" s="245"/>
      <c r="C2350" s="246"/>
      <c r="D2350" s="235" t="s">
        <v>191</v>
      </c>
      <c r="E2350" s="247" t="s">
        <v>19</v>
      </c>
      <c r="F2350" s="248" t="s">
        <v>2491</v>
      </c>
      <c r="G2350" s="246"/>
      <c r="H2350" s="247" t="s">
        <v>19</v>
      </c>
      <c r="I2350" s="249"/>
      <c r="J2350" s="246"/>
      <c r="K2350" s="246"/>
      <c r="L2350" s="250"/>
      <c r="M2350" s="251"/>
      <c r="N2350" s="252"/>
      <c r="O2350" s="252"/>
      <c r="P2350" s="252"/>
      <c r="Q2350" s="252"/>
      <c r="R2350" s="252"/>
      <c r="S2350" s="252"/>
      <c r="T2350" s="253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4" t="s">
        <v>191</v>
      </c>
      <c r="AU2350" s="254" t="s">
        <v>82</v>
      </c>
      <c r="AV2350" s="14" t="s">
        <v>80</v>
      </c>
      <c r="AW2350" s="14" t="s">
        <v>33</v>
      </c>
      <c r="AX2350" s="14" t="s">
        <v>72</v>
      </c>
      <c r="AY2350" s="254" t="s">
        <v>180</v>
      </c>
    </row>
    <row r="2351" s="13" customFormat="1">
      <c r="A2351" s="13"/>
      <c r="B2351" s="233"/>
      <c r="C2351" s="234"/>
      <c r="D2351" s="235" t="s">
        <v>191</v>
      </c>
      <c r="E2351" s="236" t="s">
        <v>19</v>
      </c>
      <c r="F2351" s="237" t="s">
        <v>2667</v>
      </c>
      <c r="G2351" s="234"/>
      <c r="H2351" s="238">
        <v>17.5</v>
      </c>
      <c r="I2351" s="239"/>
      <c r="J2351" s="234"/>
      <c r="K2351" s="234"/>
      <c r="L2351" s="240"/>
      <c r="M2351" s="241"/>
      <c r="N2351" s="242"/>
      <c r="O2351" s="242"/>
      <c r="P2351" s="242"/>
      <c r="Q2351" s="242"/>
      <c r="R2351" s="242"/>
      <c r="S2351" s="242"/>
      <c r="T2351" s="24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4" t="s">
        <v>191</v>
      </c>
      <c r="AU2351" s="244" t="s">
        <v>82</v>
      </c>
      <c r="AV2351" s="13" t="s">
        <v>82</v>
      </c>
      <c r="AW2351" s="13" t="s">
        <v>33</v>
      </c>
      <c r="AX2351" s="13" t="s">
        <v>72</v>
      </c>
      <c r="AY2351" s="244" t="s">
        <v>180</v>
      </c>
    </row>
    <row r="2352" s="13" customFormat="1">
      <c r="A2352" s="13"/>
      <c r="B2352" s="233"/>
      <c r="C2352" s="234"/>
      <c r="D2352" s="235" t="s">
        <v>191</v>
      </c>
      <c r="E2352" s="236" t="s">
        <v>19</v>
      </c>
      <c r="F2352" s="237" t="s">
        <v>2668</v>
      </c>
      <c r="G2352" s="234"/>
      <c r="H2352" s="238">
        <v>5.7000000000000002</v>
      </c>
      <c r="I2352" s="239"/>
      <c r="J2352" s="234"/>
      <c r="K2352" s="234"/>
      <c r="L2352" s="240"/>
      <c r="M2352" s="241"/>
      <c r="N2352" s="242"/>
      <c r="O2352" s="242"/>
      <c r="P2352" s="242"/>
      <c r="Q2352" s="242"/>
      <c r="R2352" s="242"/>
      <c r="S2352" s="242"/>
      <c r="T2352" s="24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4" t="s">
        <v>191</v>
      </c>
      <c r="AU2352" s="244" t="s">
        <v>82</v>
      </c>
      <c r="AV2352" s="13" t="s">
        <v>82</v>
      </c>
      <c r="AW2352" s="13" t="s">
        <v>33</v>
      </c>
      <c r="AX2352" s="13" t="s">
        <v>72</v>
      </c>
      <c r="AY2352" s="244" t="s">
        <v>180</v>
      </c>
    </row>
    <row r="2353" s="13" customFormat="1">
      <c r="A2353" s="13"/>
      <c r="B2353" s="233"/>
      <c r="C2353" s="234"/>
      <c r="D2353" s="235" t="s">
        <v>191</v>
      </c>
      <c r="E2353" s="236" t="s">
        <v>19</v>
      </c>
      <c r="F2353" s="237" t="s">
        <v>2669</v>
      </c>
      <c r="G2353" s="234"/>
      <c r="H2353" s="238">
        <v>20</v>
      </c>
      <c r="I2353" s="239"/>
      <c r="J2353" s="234"/>
      <c r="K2353" s="234"/>
      <c r="L2353" s="240"/>
      <c r="M2353" s="241"/>
      <c r="N2353" s="242"/>
      <c r="O2353" s="242"/>
      <c r="P2353" s="242"/>
      <c r="Q2353" s="242"/>
      <c r="R2353" s="242"/>
      <c r="S2353" s="242"/>
      <c r="T2353" s="24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4" t="s">
        <v>191</v>
      </c>
      <c r="AU2353" s="244" t="s">
        <v>82</v>
      </c>
      <c r="AV2353" s="13" t="s">
        <v>82</v>
      </c>
      <c r="AW2353" s="13" t="s">
        <v>33</v>
      </c>
      <c r="AX2353" s="13" t="s">
        <v>72</v>
      </c>
      <c r="AY2353" s="244" t="s">
        <v>180</v>
      </c>
    </row>
    <row r="2354" s="15" customFormat="1">
      <c r="A2354" s="15"/>
      <c r="B2354" s="255"/>
      <c r="C2354" s="256"/>
      <c r="D2354" s="235" t="s">
        <v>191</v>
      </c>
      <c r="E2354" s="257" t="s">
        <v>19</v>
      </c>
      <c r="F2354" s="258" t="s">
        <v>327</v>
      </c>
      <c r="G2354" s="256"/>
      <c r="H2354" s="259">
        <v>196.69</v>
      </c>
      <c r="I2354" s="260"/>
      <c r="J2354" s="256"/>
      <c r="K2354" s="256"/>
      <c r="L2354" s="261"/>
      <c r="M2354" s="262"/>
      <c r="N2354" s="263"/>
      <c r="O2354" s="263"/>
      <c r="P2354" s="263"/>
      <c r="Q2354" s="263"/>
      <c r="R2354" s="263"/>
      <c r="S2354" s="263"/>
      <c r="T2354" s="264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65" t="s">
        <v>191</v>
      </c>
      <c r="AU2354" s="265" t="s">
        <v>82</v>
      </c>
      <c r="AV2354" s="15" t="s">
        <v>187</v>
      </c>
      <c r="AW2354" s="15" t="s">
        <v>33</v>
      </c>
      <c r="AX2354" s="15" t="s">
        <v>80</v>
      </c>
      <c r="AY2354" s="265" t="s">
        <v>180</v>
      </c>
    </row>
    <row r="2355" s="13" customFormat="1">
      <c r="A2355" s="13"/>
      <c r="B2355" s="233"/>
      <c r="C2355" s="234"/>
      <c r="D2355" s="235" t="s">
        <v>191</v>
      </c>
      <c r="E2355" s="234"/>
      <c r="F2355" s="237" t="s">
        <v>2670</v>
      </c>
      <c r="G2355" s="234"/>
      <c r="H2355" s="238">
        <v>206.52500000000001</v>
      </c>
      <c r="I2355" s="239"/>
      <c r="J2355" s="234"/>
      <c r="K2355" s="234"/>
      <c r="L2355" s="240"/>
      <c r="M2355" s="241"/>
      <c r="N2355" s="242"/>
      <c r="O2355" s="242"/>
      <c r="P2355" s="242"/>
      <c r="Q2355" s="242"/>
      <c r="R2355" s="242"/>
      <c r="S2355" s="242"/>
      <c r="T2355" s="24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4" t="s">
        <v>191</v>
      </c>
      <c r="AU2355" s="244" t="s">
        <v>82</v>
      </c>
      <c r="AV2355" s="13" t="s">
        <v>82</v>
      </c>
      <c r="AW2355" s="13" t="s">
        <v>4</v>
      </c>
      <c r="AX2355" s="13" t="s">
        <v>80</v>
      </c>
      <c r="AY2355" s="244" t="s">
        <v>180</v>
      </c>
    </row>
    <row r="2356" s="2" customFormat="1" ht="16.5" customHeight="1">
      <c r="A2356" s="40"/>
      <c r="B2356" s="41"/>
      <c r="C2356" s="281" t="s">
        <v>2671</v>
      </c>
      <c r="D2356" s="281" t="s">
        <v>702</v>
      </c>
      <c r="E2356" s="282" t="s">
        <v>2672</v>
      </c>
      <c r="F2356" s="283" t="s">
        <v>2673</v>
      </c>
      <c r="G2356" s="284" t="s">
        <v>227</v>
      </c>
      <c r="H2356" s="285">
        <v>60.795000000000002</v>
      </c>
      <c r="I2356" s="286"/>
      <c r="J2356" s="287">
        <f>ROUND(I2356*H2356,2)</f>
        <v>0</v>
      </c>
      <c r="K2356" s="283" t="s">
        <v>186</v>
      </c>
      <c r="L2356" s="288"/>
      <c r="M2356" s="289" t="s">
        <v>19</v>
      </c>
      <c r="N2356" s="290" t="s">
        <v>43</v>
      </c>
      <c r="O2356" s="86"/>
      <c r="P2356" s="224">
        <f>O2356*H2356</f>
        <v>0</v>
      </c>
      <c r="Q2356" s="224">
        <v>0.00050000000000000001</v>
      </c>
      <c r="R2356" s="224">
        <f>Q2356*H2356</f>
        <v>0.030397500000000001</v>
      </c>
      <c r="S2356" s="224">
        <v>0</v>
      </c>
      <c r="T2356" s="225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26" t="s">
        <v>224</v>
      </c>
      <c r="AT2356" s="226" t="s">
        <v>702</v>
      </c>
      <c r="AU2356" s="226" t="s">
        <v>82</v>
      </c>
      <c r="AY2356" s="19" t="s">
        <v>180</v>
      </c>
      <c r="BE2356" s="227">
        <f>IF(N2356="základní",J2356,0)</f>
        <v>0</v>
      </c>
      <c r="BF2356" s="227">
        <f>IF(N2356="snížená",J2356,0)</f>
        <v>0</v>
      </c>
      <c r="BG2356" s="227">
        <f>IF(N2356="zákl. přenesená",J2356,0)</f>
        <v>0</v>
      </c>
      <c r="BH2356" s="227">
        <f>IF(N2356="sníž. přenesená",J2356,0)</f>
        <v>0</v>
      </c>
      <c r="BI2356" s="227">
        <f>IF(N2356="nulová",J2356,0)</f>
        <v>0</v>
      </c>
      <c r="BJ2356" s="19" t="s">
        <v>80</v>
      </c>
      <c r="BK2356" s="227">
        <f>ROUND(I2356*H2356,2)</f>
        <v>0</v>
      </c>
      <c r="BL2356" s="19" t="s">
        <v>187</v>
      </c>
      <c r="BM2356" s="226" t="s">
        <v>2674</v>
      </c>
    </row>
    <row r="2357" s="13" customFormat="1">
      <c r="A2357" s="13"/>
      <c r="B2357" s="233"/>
      <c r="C2357" s="234"/>
      <c r="D2357" s="235" t="s">
        <v>191</v>
      </c>
      <c r="E2357" s="234"/>
      <c r="F2357" s="237" t="s">
        <v>2675</v>
      </c>
      <c r="G2357" s="234"/>
      <c r="H2357" s="238">
        <v>60.795000000000002</v>
      </c>
      <c r="I2357" s="239"/>
      <c r="J2357" s="234"/>
      <c r="K2357" s="234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191</v>
      </c>
      <c r="AU2357" s="244" t="s">
        <v>82</v>
      </c>
      <c r="AV2357" s="13" t="s">
        <v>82</v>
      </c>
      <c r="AW2357" s="13" t="s">
        <v>4</v>
      </c>
      <c r="AX2357" s="13" t="s">
        <v>80</v>
      </c>
      <c r="AY2357" s="244" t="s">
        <v>180</v>
      </c>
    </row>
    <row r="2358" s="2" customFormat="1" ht="24.15" customHeight="1">
      <c r="A2358" s="40"/>
      <c r="B2358" s="41"/>
      <c r="C2358" s="215" t="s">
        <v>2676</v>
      </c>
      <c r="D2358" s="215" t="s">
        <v>182</v>
      </c>
      <c r="E2358" s="216" t="s">
        <v>2677</v>
      </c>
      <c r="F2358" s="217" t="s">
        <v>2678</v>
      </c>
      <c r="G2358" s="218" t="s">
        <v>185</v>
      </c>
      <c r="H2358" s="219">
        <v>843.10000000000002</v>
      </c>
      <c r="I2358" s="220"/>
      <c r="J2358" s="221">
        <f>ROUND(I2358*H2358,2)</f>
        <v>0</v>
      </c>
      <c r="K2358" s="217" t="s">
        <v>186</v>
      </c>
      <c r="L2358" s="46"/>
      <c r="M2358" s="222" t="s">
        <v>19</v>
      </c>
      <c r="N2358" s="223" t="s">
        <v>43</v>
      </c>
      <c r="O2358" s="86"/>
      <c r="P2358" s="224">
        <f>O2358*H2358</f>
        <v>0</v>
      </c>
      <c r="Q2358" s="224">
        <v>0.0028500000000000001</v>
      </c>
      <c r="R2358" s="224">
        <f>Q2358*H2358</f>
        <v>2.4028350000000001</v>
      </c>
      <c r="S2358" s="224">
        <v>0</v>
      </c>
      <c r="T2358" s="225">
        <f>S2358*H2358</f>
        <v>0</v>
      </c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R2358" s="226" t="s">
        <v>187</v>
      </c>
      <c r="AT2358" s="226" t="s">
        <v>182</v>
      </c>
      <c r="AU2358" s="226" t="s">
        <v>82</v>
      </c>
      <c r="AY2358" s="19" t="s">
        <v>180</v>
      </c>
      <c r="BE2358" s="227">
        <f>IF(N2358="základní",J2358,0)</f>
        <v>0</v>
      </c>
      <c r="BF2358" s="227">
        <f>IF(N2358="snížená",J2358,0)</f>
        <v>0</v>
      </c>
      <c r="BG2358" s="227">
        <f>IF(N2358="zákl. přenesená",J2358,0)</f>
        <v>0</v>
      </c>
      <c r="BH2358" s="227">
        <f>IF(N2358="sníž. přenesená",J2358,0)</f>
        <v>0</v>
      </c>
      <c r="BI2358" s="227">
        <f>IF(N2358="nulová",J2358,0)</f>
        <v>0</v>
      </c>
      <c r="BJ2358" s="19" t="s">
        <v>80</v>
      </c>
      <c r="BK2358" s="227">
        <f>ROUND(I2358*H2358,2)</f>
        <v>0</v>
      </c>
      <c r="BL2358" s="19" t="s">
        <v>187</v>
      </c>
      <c r="BM2358" s="226" t="s">
        <v>2679</v>
      </c>
    </row>
    <row r="2359" s="2" customFormat="1">
      <c r="A2359" s="40"/>
      <c r="B2359" s="41"/>
      <c r="C2359" s="42"/>
      <c r="D2359" s="228" t="s">
        <v>189</v>
      </c>
      <c r="E2359" s="42"/>
      <c r="F2359" s="229" t="s">
        <v>2680</v>
      </c>
      <c r="G2359" s="42"/>
      <c r="H2359" s="42"/>
      <c r="I2359" s="230"/>
      <c r="J2359" s="42"/>
      <c r="K2359" s="42"/>
      <c r="L2359" s="46"/>
      <c r="M2359" s="231"/>
      <c r="N2359" s="232"/>
      <c r="O2359" s="86"/>
      <c r="P2359" s="86"/>
      <c r="Q2359" s="86"/>
      <c r="R2359" s="86"/>
      <c r="S2359" s="86"/>
      <c r="T2359" s="87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T2359" s="19" t="s">
        <v>189</v>
      </c>
      <c r="AU2359" s="19" t="s">
        <v>82</v>
      </c>
    </row>
    <row r="2360" s="14" customFormat="1">
      <c r="A2360" s="14"/>
      <c r="B2360" s="245"/>
      <c r="C2360" s="246"/>
      <c r="D2360" s="235" t="s">
        <v>191</v>
      </c>
      <c r="E2360" s="247" t="s">
        <v>19</v>
      </c>
      <c r="F2360" s="248" t="s">
        <v>2396</v>
      </c>
      <c r="G2360" s="246"/>
      <c r="H2360" s="247" t="s">
        <v>19</v>
      </c>
      <c r="I2360" s="249"/>
      <c r="J2360" s="246"/>
      <c r="K2360" s="246"/>
      <c r="L2360" s="250"/>
      <c r="M2360" s="251"/>
      <c r="N2360" s="252"/>
      <c r="O2360" s="252"/>
      <c r="P2360" s="252"/>
      <c r="Q2360" s="252"/>
      <c r="R2360" s="252"/>
      <c r="S2360" s="252"/>
      <c r="T2360" s="253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4" t="s">
        <v>191</v>
      </c>
      <c r="AU2360" s="254" t="s">
        <v>82</v>
      </c>
      <c r="AV2360" s="14" t="s">
        <v>80</v>
      </c>
      <c r="AW2360" s="14" t="s">
        <v>33</v>
      </c>
      <c r="AX2360" s="14" t="s">
        <v>72</v>
      </c>
      <c r="AY2360" s="254" t="s">
        <v>180</v>
      </c>
    </row>
    <row r="2361" s="13" customFormat="1">
      <c r="A2361" s="13"/>
      <c r="B2361" s="233"/>
      <c r="C2361" s="234"/>
      <c r="D2361" s="235" t="s">
        <v>191</v>
      </c>
      <c r="E2361" s="236" t="s">
        <v>19</v>
      </c>
      <c r="F2361" s="237" t="s">
        <v>2397</v>
      </c>
      <c r="G2361" s="234"/>
      <c r="H2361" s="238">
        <v>847</v>
      </c>
      <c r="I2361" s="239"/>
      <c r="J2361" s="234"/>
      <c r="K2361" s="234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191</v>
      </c>
      <c r="AU2361" s="244" t="s">
        <v>82</v>
      </c>
      <c r="AV2361" s="13" t="s">
        <v>82</v>
      </c>
      <c r="AW2361" s="13" t="s">
        <v>33</v>
      </c>
      <c r="AX2361" s="13" t="s">
        <v>72</v>
      </c>
      <c r="AY2361" s="244" t="s">
        <v>180</v>
      </c>
    </row>
    <row r="2362" s="14" customFormat="1">
      <c r="A2362" s="14"/>
      <c r="B2362" s="245"/>
      <c r="C2362" s="246"/>
      <c r="D2362" s="235" t="s">
        <v>191</v>
      </c>
      <c r="E2362" s="247" t="s">
        <v>19</v>
      </c>
      <c r="F2362" s="248" t="s">
        <v>2398</v>
      </c>
      <c r="G2362" s="246"/>
      <c r="H2362" s="247" t="s">
        <v>19</v>
      </c>
      <c r="I2362" s="249"/>
      <c r="J2362" s="246"/>
      <c r="K2362" s="246"/>
      <c r="L2362" s="250"/>
      <c r="M2362" s="251"/>
      <c r="N2362" s="252"/>
      <c r="O2362" s="252"/>
      <c r="P2362" s="252"/>
      <c r="Q2362" s="252"/>
      <c r="R2362" s="252"/>
      <c r="S2362" s="252"/>
      <c r="T2362" s="253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4" t="s">
        <v>191</v>
      </c>
      <c r="AU2362" s="254" t="s">
        <v>82</v>
      </c>
      <c r="AV2362" s="14" t="s">
        <v>80</v>
      </c>
      <c r="AW2362" s="14" t="s">
        <v>33</v>
      </c>
      <c r="AX2362" s="14" t="s">
        <v>72</v>
      </c>
      <c r="AY2362" s="254" t="s">
        <v>180</v>
      </c>
    </row>
    <row r="2363" s="13" customFormat="1">
      <c r="A2363" s="13"/>
      <c r="B2363" s="233"/>
      <c r="C2363" s="234"/>
      <c r="D2363" s="235" t="s">
        <v>191</v>
      </c>
      <c r="E2363" s="236" t="s">
        <v>19</v>
      </c>
      <c r="F2363" s="237" t="s">
        <v>2399</v>
      </c>
      <c r="G2363" s="234"/>
      <c r="H2363" s="238">
        <v>57.799999999999997</v>
      </c>
      <c r="I2363" s="239"/>
      <c r="J2363" s="234"/>
      <c r="K2363" s="234"/>
      <c r="L2363" s="240"/>
      <c r="M2363" s="241"/>
      <c r="N2363" s="242"/>
      <c r="O2363" s="242"/>
      <c r="P2363" s="242"/>
      <c r="Q2363" s="242"/>
      <c r="R2363" s="242"/>
      <c r="S2363" s="242"/>
      <c r="T2363" s="24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4" t="s">
        <v>191</v>
      </c>
      <c r="AU2363" s="244" t="s">
        <v>82</v>
      </c>
      <c r="AV2363" s="13" t="s">
        <v>82</v>
      </c>
      <c r="AW2363" s="13" t="s">
        <v>33</v>
      </c>
      <c r="AX2363" s="13" t="s">
        <v>72</v>
      </c>
      <c r="AY2363" s="244" t="s">
        <v>180</v>
      </c>
    </row>
    <row r="2364" s="14" customFormat="1">
      <c r="A2364" s="14"/>
      <c r="B2364" s="245"/>
      <c r="C2364" s="246"/>
      <c r="D2364" s="235" t="s">
        <v>191</v>
      </c>
      <c r="E2364" s="247" t="s">
        <v>19</v>
      </c>
      <c r="F2364" s="248" t="s">
        <v>2400</v>
      </c>
      <c r="G2364" s="246"/>
      <c r="H2364" s="247" t="s">
        <v>19</v>
      </c>
      <c r="I2364" s="249"/>
      <c r="J2364" s="246"/>
      <c r="K2364" s="246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191</v>
      </c>
      <c r="AU2364" s="254" t="s">
        <v>82</v>
      </c>
      <c r="AV2364" s="14" t="s">
        <v>80</v>
      </c>
      <c r="AW2364" s="14" t="s">
        <v>33</v>
      </c>
      <c r="AX2364" s="14" t="s">
        <v>72</v>
      </c>
      <c r="AY2364" s="254" t="s">
        <v>180</v>
      </c>
    </row>
    <row r="2365" s="13" customFormat="1">
      <c r="A2365" s="13"/>
      <c r="B2365" s="233"/>
      <c r="C2365" s="234"/>
      <c r="D2365" s="235" t="s">
        <v>191</v>
      </c>
      <c r="E2365" s="236" t="s">
        <v>19</v>
      </c>
      <c r="F2365" s="237" t="s">
        <v>337</v>
      </c>
      <c r="G2365" s="234"/>
      <c r="H2365" s="238">
        <v>27</v>
      </c>
      <c r="I2365" s="239"/>
      <c r="J2365" s="234"/>
      <c r="K2365" s="234"/>
      <c r="L2365" s="240"/>
      <c r="M2365" s="241"/>
      <c r="N2365" s="242"/>
      <c r="O2365" s="242"/>
      <c r="P2365" s="242"/>
      <c r="Q2365" s="242"/>
      <c r="R2365" s="242"/>
      <c r="S2365" s="242"/>
      <c r="T2365" s="24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4" t="s">
        <v>191</v>
      </c>
      <c r="AU2365" s="244" t="s">
        <v>82</v>
      </c>
      <c r="AV2365" s="13" t="s">
        <v>82</v>
      </c>
      <c r="AW2365" s="13" t="s">
        <v>33</v>
      </c>
      <c r="AX2365" s="13" t="s">
        <v>72</v>
      </c>
      <c r="AY2365" s="244" t="s">
        <v>180</v>
      </c>
    </row>
    <row r="2366" s="14" customFormat="1">
      <c r="A2366" s="14"/>
      <c r="B2366" s="245"/>
      <c r="C2366" s="246"/>
      <c r="D2366" s="235" t="s">
        <v>191</v>
      </c>
      <c r="E2366" s="247" t="s">
        <v>19</v>
      </c>
      <c r="F2366" s="248" t="s">
        <v>2401</v>
      </c>
      <c r="G2366" s="246"/>
      <c r="H2366" s="247" t="s">
        <v>19</v>
      </c>
      <c r="I2366" s="249"/>
      <c r="J2366" s="246"/>
      <c r="K2366" s="246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191</v>
      </c>
      <c r="AU2366" s="254" t="s">
        <v>82</v>
      </c>
      <c r="AV2366" s="14" t="s">
        <v>80</v>
      </c>
      <c r="AW2366" s="14" t="s">
        <v>33</v>
      </c>
      <c r="AX2366" s="14" t="s">
        <v>72</v>
      </c>
      <c r="AY2366" s="254" t="s">
        <v>180</v>
      </c>
    </row>
    <row r="2367" s="13" customFormat="1">
      <c r="A2367" s="13"/>
      <c r="B2367" s="233"/>
      <c r="C2367" s="234"/>
      <c r="D2367" s="235" t="s">
        <v>191</v>
      </c>
      <c r="E2367" s="236" t="s">
        <v>19</v>
      </c>
      <c r="F2367" s="237" t="s">
        <v>2402</v>
      </c>
      <c r="G2367" s="234"/>
      <c r="H2367" s="238">
        <v>-88.700000000000003</v>
      </c>
      <c r="I2367" s="239"/>
      <c r="J2367" s="234"/>
      <c r="K2367" s="234"/>
      <c r="L2367" s="240"/>
      <c r="M2367" s="241"/>
      <c r="N2367" s="242"/>
      <c r="O2367" s="242"/>
      <c r="P2367" s="242"/>
      <c r="Q2367" s="242"/>
      <c r="R2367" s="242"/>
      <c r="S2367" s="242"/>
      <c r="T2367" s="24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4" t="s">
        <v>191</v>
      </c>
      <c r="AU2367" s="244" t="s">
        <v>82</v>
      </c>
      <c r="AV2367" s="13" t="s">
        <v>82</v>
      </c>
      <c r="AW2367" s="13" t="s">
        <v>33</v>
      </c>
      <c r="AX2367" s="13" t="s">
        <v>72</v>
      </c>
      <c r="AY2367" s="244" t="s">
        <v>180</v>
      </c>
    </row>
    <row r="2368" s="15" customFormat="1">
      <c r="A2368" s="15"/>
      <c r="B2368" s="255"/>
      <c r="C2368" s="256"/>
      <c r="D2368" s="235" t="s">
        <v>191</v>
      </c>
      <c r="E2368" s="257" t="s">
        <v>19</v>
      </c>
      <c r="F2368" s="258" t="s">
        <v>327</v>
      </c>
      <c r="G2368" s="256"/>
      <c r="H2368" s="259">
        <v>843.09999999999991</v>
      </c>
      <c r="I2368" s="260"/>
      <c r="J2368" s="256"/>
      <c r="K2368" s="256"/>
      <c r="L2368" s="261"/>
      <c r="M2368" s="262"/>
      <c r="N2368" s="263"/>
      <c r="O2368" s="263"/>
      <c r="P2368" s="263"/>
      <c r="Q2368" s="263"/>
      <c r="R2368" s="263"/>
      <c r="S2368" s="263"/>
      <c r="T2368" s="264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5" t="s">
        <v>191</v>
      </c>
      <c r="AU2368" s="265" t="s">
        <v>82</v>
      </c>
      <c r="AV2368" s="15" t="s">
        <v>187</v>
      </c>
      <c r="AW2368" s="15" t="s">
        <v>33</v>
      </c>
      <c r="AX2368" s="15" t="s">
        <v>80</v>
      </c>
      <c r="AY2368" s="265" t="s">
        <v>180</v>
      </c>
    </row>
    <row r="2369" s="2" customFormat="1" ht="16.5" customHeight="1">
      <c r="A2369" s="40"/>
      <c r="B2369" s="41"/>
      <c r="C2369" s="215" t="s">
        <v>2681</v>
      </c>
      <c r="D2369" s="215" t="s">
        <v>182</v>
      </c>
      <c r="E2369" s="216" t="s">
        <v>2682</v>
      </c>
      <c r="F2369" s="217" t="s">
        <v>2683</v>
      </c>
      <c r="G2369" s="218" t="s">
        <v>185</v>
      </c>
      <c r="H2369" s="219">
        <v>88.700000000000003</v>
      </c>
      <c r="I2369" s="220"/>
      <c r="J2369" s="221">
        <f>ROUND(I2369*H2369,2)</f>
        <v>0</v>
      </c>
      <c r="K2369" s="217" t="s">
        <v>19</v>
      </c>
      <c r="L2369" s="46"/>
      <c r="M2369" s="222" t="s">
        <v>19</v>
      </c>
      <c r="N2369" s="223" t="s">
        <v>43</v>
      </c>
      <c r="O2369" s="86"/>
      <c r="P2369" s="224">
        <f>O2369*H2369</f>
        <v>0</v>
      </c>
      <c r="Q2369" s="224">
        <v>0</v>
      </c>
      <c r="R2369" s="224">
        <f>Q2369*H2369</f>
        <v>0</v>
      </c>
      <c r="S2369" s="224">
        <v>0</v>
      </c>
      <c r="T2369" s="225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6" t="s">
        <v>187</v>
      </c>
      <c r="AT2369" s="226" t="s">
        <v>182</v>
      </c>
      <c r="AU2369" s="226" t="s">
        <v>82</v>
      </c>
      <c r="AY2369" s="19" t="s">
        <v>180</v>
      </c>
      <c r="BE2369" s="227">
        <f>IF(N2369="základní",J2369,0)</f>
        <v>0</v>
      </c>
      <c r="BF2369" s="227">
        <f>IF(N2369="snížená",J2369,0)</f>
        <v>0</v>
      </c>
      <c r="BG2369" s="227">
        <f>IF(N2369="zákl. přenesená",J2369,0)</f>
        <v>0</v>
      </c>
      <c r="BH2369" s="227">
        <f>IF(N2369="sníž. přenesená",J2369,0)</f>
        <v>0</v>
      </c>
      <c r="BI2369" s="227">
        <f>IF(N2369="nulová",J2369,0)</f>
        <v>0</v>
      </c>
      <c r="BJ2369" s="19" t="s">
        <v>80</v>
      </c>
      <c r="BK2369" s="227">
        <f>ROUND(I2369*H2369,2)</f>
        <v>0</v>
      </c>
      <c r="BL2369" s="19" t="s">
        <v>187</v>
      </c>
      <c r="BM2369" s="226" t="s">
        <v>2684</v>
      </c>
    </row>
    <row r="2370" s="14" customFormat="1">
      <c r="A2370" s="14"/>
      <c r="B2370" s="245"/>
      <c r="C2370" s="246"/>
      <c r="D2370" s="235" t="s">
        <v>191</v>
      </c>
      <c r="E2370" s="247" t="s">
        <v>19</v>
      </c>
      <c r="F2370" s="248" t="s">
        <v>2685</v>
      </c>
      <c r="G2370" s="246"/>
      <c r="H2370" s="247" t="s">
        <v>19</v>
      </c>
      <c r="I2370" s="249"/>
      <c r="J2370" s="246"/>
      <c r="K2370" s="246"/>
      <c r="L2370" s="250"/>
      <c r="M2370" s="251"/>
      <c r="N2370" s="252"/>
      <c r="O2370" s="252"/>
      <c r="P2370" s="252"/>
      <c r="Q2370" s="252"/>
      <c r="R2370" s="252"/>
      <c r="S2370" s="252"/>
      <c r="T2370" s="253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4" t="s">
        <v>191</v>
      </c>
      <c r="AU2370" s="254" t="s">
        <v>82</v>
      </c>
      <c r="AV2370" s="14" t="s">
        <v>80</v>
      </c>
      <c r="AW2370" s="14" t="s">
        <v>33</v>
      </c>
      <c r="AX2370" s="14" t="s">
        <v>72</v>
      </c>
      <c r="AY2370" s="254" t="s">
        <v>180</v>
      </c>
    </row>
    <row r="2371" s="13" customFormat="1">
      <c r="A2371" s="13"/>
      <c r="B2371" s="233"/>
      <c r="C2371" s="234"/>
      <c r="D2371" s="235" t="s">
        <v>191</v>
      </c>
      <c r="E2371" s="236" t="s">
        <v>19</v>
      </c>
      <c r="F2371" s="237" t="s">
        <v>2686</v>
      </c>
      <c r="G2371" s="234"/>
      <c r="H2371" s="238">
        <v>88.700000000000003</v>
      </c>
      <c r="I2371" s="239"/>
      <c r="J2371" s="234"/>
      <c r="K2371" s="234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191</v>
      </c>
      <c r="AU2371" s="244" t="s">
        <v>82</v>
      </c>
      <c r="AV2371" s="13" t="s">
        <v>82</v>
      </c>
      <c r="AW2371" s="13" t="s">
        <v>33</v>
      </c>
      <c r="AX2371" s="13" t="s">
        <v>80</v>
      </c>
      <c r="AY2371" s="244" t="s">
        <v>180</v>
      </c>
    </row>
    <row r="2372" s="2" customFormat="1" ht="21.75" customHeight="1">
      <c r="A2372" s="40"/>
      <c r="B2372" s="41"/>
      <c r="C2372" s="215" t="s">
        <v>2687</v>
      </c>
      <c r="D2372" s="215" t="s">
        <v>182</v>
      </c>
      <c r="E2372" s="216" t="s">
        <v>2688</v>
      </c>
      <c r="F2372" s="217" t="s">
        <v>2689</v>
      </c>
      <c r="G2372" s="218" t="s">
        <v>240</v>
      </c>
      <c r="H2372" s="219">
        <v>1.883</v>
      </c>
      <c r="I2372" s="220"/>
      <c r="J2372" s="221">
        <f>ROUND(I2372*H2372,2)</f>
        <v>0</v>
      </c>
      <c r="K2372" s="217" t="s">
        <v>186</v>
      </c>
      <c r="L2372" s="46"/>
      <c r="M2372" s="222" t="s">
        <v>19</v>
      </c>
      <c r="N2372" s="223" t="s">
        <v>43</v>
      </c>
      <c r="O2372" s="86"/>
      <c r="P2372" s="224">
        <f>O2372*H2372</f>
        <v>0</v>
      </c>
      <c r="Q2372" s="224">
        <v>2.5018699999999998</v>
      </c>
      <c r="R2372" s="224">
        <f>Q2372*H2372</f>
        <v>4.7110212099999993</v>
      </c>
      <c r="S2372" s="224">
        <v>0</v>
      </c>
      <c r="T2372" s="225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26" t="s">
        <v>187</v>
      </c>
      <c r="AT2372" s="226" t="s">
        <v>182</v>
      </c>
      <c r="AU2372" s="226" t="s">
        <v>82</v>
      </c>
      <c r="AY2372" s="19" t="s">
        <v>180</v>
      </c>
      <c r="BE2372" s="227">
        <f>IF(N2372="základní",J2372,0)</f>
        <v>0</v>
      </c>
      <c r="BF2372" s="227">
        <f>IF(N2372="snížená",J2372,0)</f>
        <v>0</v>
      </c>
      <c r="BG2372" s="227">
        <f>IF(N2372="zákl. přenesená",J2372,0)</f>
        <v>0</v>
      </c>
      <c r="BH2372" s="227">
        <f>IF(N2372="sníž. přenesená",J2372,0)</f>
        <v>0</v>
      </c>
      <c r="BI2372" s="227">
        <f>IF(N2372="nulová",J2372,0)</f>
        <v>0</v>
      </c>
      <c r="BJ2372" s="19" t="s">
        <v>80</v>
      </c>
      <c r="BK2372" s="227">
        <f>ROUND(I2372*H2372,2)</f>
        <v>0</v>
      </c>
      <c r="BL2372" s="19" t="s">
        <v>187</v>
      </c>
      <c r="BM2372" s="226" t="s">
        <v>2690</v>
      </c>
    </row>
    <row r="2373" s="2" customFormat="1">
      <c r="A2373" s="40"/>
      <c r="B2373" s="41"/>
      <c r="C2373" s="42"/>
      <c r="D2373" s="228" t="s">
        <v>189</v>
      </c>
      <c r="E2373" s="42"/>
      <c r="F2373" s="229" t="s">
        <v>2691</v>
      </c>
      <c r="G2373" s="42"/>
      <c r="H2373" s="42"/>
      <c r="I2373" s="230"/>
      <c r="J2373" s="42"/>
      <c r="K2373" s="42"/>
      <c r="L2373" s="46"/>
      <c r="M2373" s="231"/>
      <c r="N2373" s="232"/>
      <c r="O2373" s="86"/>
      <c r="P2373" s="86"/>
      <c r="Q2373" s="86"/>
      <c r="R2373" s="86"/>
      <c r="S2373" s="86"/>
      <c r="T2373" s="87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T2373" s="19" t="s">
        <v>189</v>
      </c>
      <c r="AU2373" s="19" t="s">
        <v>82</v>
      </c>
    </row>
    <row r="2374" s="14" customFormat="1">
      <c r="A2374" s="14"/>
      <c r="B2374" s="245"/>
      <c r="C2374" s="246"/>
      <c r="D2374" s="235" t="s">
        <v>191</v>
      </c>
      <c r="E2374" s="247" t="s">
        <v>19</v>
      </c>
      <c r="F2374" s="248" t="s">
        <v>2692</v>
      </c>
      <c r="G2374" s="246"/>
      <c r="H2374" s="247" t="s">
        <v>19</v>
      </c>
      <c r="I2374" s="249"/>
      <c r="J2374" s="246"/>
      <c r="K2374" s="246"/>
      <c r="L2374" s="250"/>
      <c r="M2374" s="251"/>
      <c r="N2374" s="252"/>
      <c r="O2374" s="252"/>
      <c r="P2374" s="252"/>
      <c r="Q2374" s="252"/>
      <c r="R2374" s="252"/>
      <c r="S2374" s="252"/>
      <c r="T2374" s="253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4" t="s">
        <v>191</v>
      </c>
      <c r="AU2374" s="254" t="s">
        <v>82</v>
      </c>
      <c r="AV2374" s="14" t="s">
        <v>80</v>
      </c>
      <c r="AW2374" s="14" t="s">
        <v>33</v>
      </c>
      <c r="AX2374" s="14" t="s">
        <v>72</v>
      </c>
      <c r="AY2374" s="254" t="s">
        <v>180</v>
      </c>
    </row>
    <row r="2375" s="13" customFormat="1">
      <c r="A2375" s="13"/>
      <c r="B2375" s="233"/>
      <c r="C2375" s="234"/>
      <c r="D2375" s="235" t="s">
        <v>191</v>
      </c>
      <c r="E2375" s="236" t="s">
        <v>19</v>
      </c>
      <c r="F2375" s="237" t="s">
        <v>2693</v>
      </c>
      <c r="G2375" s="234"/>
      <c r="H2375" s="238">
        <v>1.883</v>
      </c>
      <c r="I2375" s="239"/>
      <c r="J2375" s="234"/>
      <c r="K2375" s="234"/>
      <c r="L2375" s="240"/>
      <c r="M2375" s="241"/>
      <c r="N2375" s="242"/>
      <c r="O2375" s="242"/>
      <c r="P2375" s="242"/>
      <c r="Q2375" s="242"/>
      <c r="R2375" s="242"/>
      <c r="S2375" s="242"/>
      <c r="T2375" s="24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4" t="s">
        <v>191</v>
      </c>
      <c r="AU2375" s="244" t="s">
        <v>82</v>
      </c>
      <c r="AV2375" s="13" t="s">
        <v>82</v>
      </c>
      <c r="AW2375" s="13" t="s">
        <v>33</v>
      </c>
      <c r="AX2375" s="13" t="s">
        <v>80</v>
      </c>
      <c r="AY2375" s="244" t="s">
        <v>180</v>
      </c>
    </row>
    <row r="2376" s="2" customFormat="1" ht="21.75" customHeight="1">
      <c r="A2376" s="40"/>
      <c r="B2376" s="41"/>
      <c r="C2376" s="215" t="s">
        <v>2694</v>
      </c>
      <c r="D2376" s="215" t="s">
        <v>182</v>
      </c>
      <c r="E2376" s="216" t="s">
        <v>2695</v>
      </c>
      <c r="F2376" s="217" t="s">
        <v>2696</v>
      </c>
      <c r="G2376" s="218" t="s">
        <v>240</v>
      </c>
      <c r="H2376" s="219">
        <v>0.94599999999999995</v>
      </c>
      <c r="I2376" s="220"/>
      <c r="J2376" s="221">
        <f>ROUND(I2376*H2376,2)</f>
        <v>0</v>
      </c>
      <c r="K2376" s="217" t="s">
        <v>186</v>
      </c>
      <c r="L2376" s="46"/>
      <c r="M2376" s="222" t="s">
        <v>19</v>
      </c>
      <c r="N2376" s="223" t="s">
        <v>43</v>
      </c>
      <c r="O2376" s="86"/>
      <c r="P2376" s="224">
        <f>O2376*H2376</f>
        <v>0</v>
      </c>
      <c r="Q2376" s="224">
        <v>2.5018699999999998</v>
      </c>
      <c r="R2376" s="224">
        <f>Q2376*H2376</f>
        <v>2.3667690199999996</v>
      </c>
      <c r="S2376" s="224">
        <v>0</v>
      </c>
      <c r="T2376" s="225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6" t="s">
        <v>187</v>
      </c>
      <c r="AT2376" s="226" t="s">
        <v>182</v>
      </c>
      <c r="AU2376" s="226" t="s">
        <v>82</v>
      </c>
      <c r="AY2376" s="19" t="s">
        <v>180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19" t="s">
        <v>80</v>
      </c>
      <c r="BK2376" s="227">
        <f>ROUND(I2376*H2376,2)</f>
        <v>0</v>
      </c>
      <c r="BL2376" s="19" t="s">
        <v>187</v>
      </c>
      <c r="BM2376" s="226" t="s">
        <v>2697</v>
      </c>
    </row>
    <row r="2377" s="2" customFormat="1">
      <c r="A2377" s="40"/>
      <c r="B2377" s="41"/>
      <c r="C2377" s="42"/>
      <c r="D2377" s="228" t="s">
        <v>189</v>
      </c>
      <c r="E2377" s="42"/>
      <c r="F2377" s="229" t="s">
        <v>2698</v>
      </c>
      <c r="G2377" s="42"/>
      <c r="H2377" s="42"/>
      <c r="I2377" s="230"/>
      <c r="J2377" s="42"/>
      <c r="K2377" s="42"/>
      <c r="L2377" s="46"/>
      <c r="M2377" s="231"/>
      <c r="N2377" s="232"/>
      <c r="O2377" s="86"/>
      <c r="P2377" s="86"/>
      <c r="Q2377" s="86"/>
      <c r="R2377" s="86"/>
      <c r="S2377" s="86"/>
      <c r="T2377" s="87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9" t="s">
        <v>189</v>
      </c>
      <c r="AU2377" s="19" t="s">
        <v>82</v>
      </c>
    </row>
    <row r="2378" s="14" customFormat="1">
      <c r="A2378" s="14"/>
      <c r="B2378" s="245"/>
      <c r="C2378" s="246"/>
      <c r="D2378" s="235" t="s">
        <v>191</v>
      </c>
      <c r="E2378" s="247" t="s">
        <v>19</v>
      </c>
      <c r="F2378" s="248" t="s">
        <v>2699</v>
      </c>
      <c r="G2378" s="246"/>
      <c r="H2378" s="247" t="s">
        <v>19</v>
      </c>
      <c r="I2378" s="249"/>
      <c r="J2378" s="246"/>
      <c r="K2378" s="246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191</v>
      </c>
      <c r="AU2378" s="254" t="s">
        <v>82</v>
      </c>
      <c r="AV2378" s="14" t="s">
        <v>80</v>
      </c>
      <c r="AW2378" s="14" t="s">
        <v>33</v>
      </c>
      <c r="AX2378" s="14" t="s">
        <v>72</v>
      </c>
      <c r="AY2378" s="254" t="s">
        <v>180</v>
      </c>
    </row>
    <row r="2379" s="14" customFormat="1">
      <c r="A2379" s="14"/>
      <c r="B2379" s="245"/>
      <c r="C2379" s="246"/>
      <c r="D2379" s="235" t="s">
        <v>191</v>
      </c>
      <c r="E2379" s="247" t="s">
        <v>19</v>
      </c>
      <c r="F2379" s="248" t="s">
        <v>2700</v>
      </c>
      <c r="G2379" s="246"/>
      <c r="H2379" s="247" t="s">
        <v>19</v>
      </c>
      <c r="I2379" s="249"/>
      <c r="J2379" s="246"/>
      <c r="K2379" s="246"/>
      <c r="L2379" s="250"/>
      <c r="M2379" s="251"/>
      <c r="N2379" s="252"/>
      <c r="O2379" s="252"/>
      <c r="P2379" s="252"/>
      <c r="Q2379" s="252"/>
      <c r="R2379" s="252"/>
      <c r="S2379" s="252"/>
      <c r="T2379" s="253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4" t="s">
        <v>191</v>
      </c>
      <c r="AU2379" s="254" t="s">
        <v>82</v>
      </c>
      <c r="AV2379" s="14" t="s">
        <v>80</v>
      </c>
      <c r="AW2379" s="14" t="s">
        <v>33</v>
      </c>
      <c r="AX2379" s="14" t="s">
        <v>72</v>
      </c>
      <c r="AY2379" s="254" t="s">
        <v>180</v>
      </c>
    </row>
    <row r="2380" s="13" customFormat="1">
      <c r="A2380" s="13"/>
      <c r="B2380" s="233"/>
      <c r="C2380" s="234"/>
      <c r="D2380" s="235" t="s">
        <v>191</v>
      </c>
      <c r="E2380" s="236" t="s">
        <v>19</v>
      </c>
      <c r="F2380" s="237" t="s">
        <v>2701</v>
      </c>
      <c r="G2380" s="234"/>
      <c r="H2380" s="238">
        <v>0.94599999999999995</v>
      </c>
      <c r="I2380" s="239"/>
      <c r="J2380" s="234"/>
      <c r="K2380" s="234"/>
      <c r="L2380" s="240"/>
      <c r="M2380" s="241"/>
      <c r="N2380" s="242"/>
      <c r="O2380" s="242"/>
      <c r="P2380" s="242"/>
      <c r="Q2380" s="242"/>
      <c r="R2380" s="242"/>
      <c r="S2380" s="242"/>
      <c r="T2380" s="24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4" t="s">
        <v>191</v>
      </c>
      <c r="AU2380" s="244" t="s">
        <v>82</v>
      </c>
      <c r="AV2380" s="13" t="s">
        <v>82</v>
      </c>
      <c r="AW2380" s="13" t="s">
        <v>33</v>
      </c>
      <c r="AX2380" s="13" t="s">
        <v>80</v>
      </c>
      <c r="AY2380" s="244" t="s">
        <v>180</v>
      </c>
    </row>
    <row r="2381" s="2" customFormat="1" ht="24.15" customHeight="1">
      <c r="A2381" s="40"/>
      <c r="B2381" s="41"/>
      <c r="C2381" s="215" t="s">
        <v>2702</v>
      </c>
      <c r="D2381" s="215" t="s">
        <v>182</v>
      </c>
      <c r="E2381" s="216" t="s">
        <v>2703</v>
      </c>
      <c r="F2381" s="217" t="s">
        <v>2704</v>
      </c>
      <c r="G2381" s="218" t="s">
        <v>240</v>
      </c>
      <c r="H2381" s="219">
        <v>0.94599999999999995</v>
      </c>
      <c r="I2381" s="220"/>
      <c r="J2381" s="221">
        <f>ROUND(I2381*H2381,2)</f>
        <v>0</v>
      </c>
      <c r="K2381" s="217" t="s">
        <v>186</v>
      </c>
      <c r="L2381" s="46"/>
      <c r="M2381" s="222" t="s">
        <v>19</v>
      </c>
      <c r="N2381" s="223" t="s">
        <v>43</v>
      </c>
      <c r="O2381" s="86"/>
      <c r="P2381" s="224">
        <f>O2381*H2381</f>
        <v>0</v>
      </c>
      <c r="Q2381" s="224">
        <v>0</v>
      </c>
      <c r="R2381" s="224">
        <f>Q2381*H2381</f>
        <v>0</v>
      </c>
      <c r="S2381" s="224">
        <v>0</v>
      </c>
      <c r="T2381" s="225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26" t="s">
        <v>187</v>
      </c>
      <c r="AT2381" s="226" t="s">
        <v>182</v>
      </c>
      <c r="AU2381" s="226" t="s">
        <v>82</v>
      </c>
      <c r="AY2381" s="19" t="s">
        <v>180</v>
      </c>
      <c r="BE2381" s="227">
        <f>IF(N2381="základní",J2381,0)</f>
        <v>0</v>
      </c>
      <c r="BF2381" s="227">
        <f>IF(N2381="snížená",J2381,0)</f>
        <v>0</v>
      </c>
      <c r="BG2381" s="227">
        <f>IF(N2381="zákl. přenesená",J2381,0)</f>
        <v>0</v>
      </c>
      <c r="BH2381" s="227">
        <f>IF(N2381="sníž. přenesená",J2381,0)</f>
        <v>0</v>
      </c>
      <c r="BI2381" s="227">
        <f>IF(N2381="nulová",J2381,0)</f>
        <v>0</v>
      </c>
      <c r="BJ2381" s="19" t="s">
        <v>80</v>
      </c>
      <c r="BK2381" s="227">
        <f>ROUND(I2381*H2381,2)</f>
        <v>0</v>
      </c>
      <c r="BL2381" s="19" t="s">
        <v>187</v>
      </c>
      <c r="BM2381" s="226" t="s">
        <v>2705</v>
      </c>
    </row>
    <row r="2382" s="2" customFormat="1">
      <c r="A2382" s="40"/>
      <c r="B2382" s="41"/>
      <c r="C2382" s="42"/>
      <c r="D2382" s="228" t="s">
        <v>189</v>
      </c>
      <c r="E2382" s="42"/>
      <c r="F2382" s="229" t="s">
        <v>2706</v>
      </c>
      <c r="G2382" s="42"/>
      <c r="H2382" s="42"/>
      <c r="I2382" s="230"/>
      <c r="J2382" s="42"/>
      <c r="K2382" s="42"/>
      <c r="L2382" s="46"/>
      <c r="M2382" s="231"/>
      <c r="N2382" s="232"/>
      <c r="O2382" s="86"/>
      <c r="P2382" s="86"/>
      <c r="Q2382" s="86"/>
      <c r="R2382" s="86"/>
      <c r="S2382" s="86"/>
      <c r="T2382" s="87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189</v>
      </c>
      <c r="AU2382" s="19" t="s">
        <v>82</v>
      </c>
    </row>
    <row r="2383" s="14" customFormat="1">
      <c r="A2383" s="14"/>
      <c r="B2383" s="245"/>
      <c r="C2383" s="246"/>
      <c r="D2383" s="235" t="s">
        <v>191</v>
      </c>
      <c r="E2383" s="247" t="s">
        <v>19</v>
      </c>
      <c r="F2383" s="248" t="s">
        <v>2699</v>
      </c>
      <c r="G2383" s="246"/>
      <c r="H2383" s="247" t="s">
        <v>19</v>
      </c>
      <c r="I2383" s="249"/>
      <c r="J2383" s="246"/>
      <c r="K2383" s="246"/>
      <c r="L2383" s="250"/>
      <c r="M2383" s="251"/>
      <c r="N2383" s="252"/>
      <c r="O2383" s="252"/>
      <c r="P2383" s="252"/>
      <c r="Q2383" s="252"/>
      <c r="R2383" s="252"/>
      <c r="S2383" s="252"/>
      <c r="T2383" s="253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4" t="s">
        <v>191</v>
      </c>
      <c r="AU2383" s="254" t="s">
        <v>82</v>
      </c>
      <c r="AV2383" s="14" t="s">
        <v>80</v>
      </c>
      <c r="AW2383" s="14" t="s">
        <v>33</v>
      </c>
      <c r="AX2383" s="14" t="s">
        <v>72</v>
      </c>
      <c r="AY2383" s="254" t="s">
        <v>180</v>
      </c>
    </row>
    <row r="2384" s="14" customFormat="1">
      <c r="A2384" s="14"/>
      <c r="B2384" s="245"/>
      <c r="C2384" s="246"/>
      <c r="D2384" s="235" t="s">
        <v>191</v>
      </c>
      <c r="E2384" s="247" t="s">
        <v>19</v>
      </c>
      <c r="F2384" s="248" t="s">
        <v>2700</v>
      </c>
      <c r="G2384" s="246"/>
      <c r="H2384" s="247" t="s">
        <v>19</v>
      </c>
      <c r="I2384" s="249"/>
      <c r="J2384" s="246"/>
      <c r="K2384" s="246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191</v>
      </c>
      <c r="AU2384" s="254" t="s">
        <v>82</v>
      </c>
      <c r="AV2384" s="14" t="s">
        <v>80</v>
      </c>
      <c r="AW2384" s="14" t="s">
        <v>33</v>
      </c>
      <c r="AX2384" s="14" t="s">
        <v>72</v>
      </c>
      <c r="AY2384" s="254" t="s">
        <v>180</v>
      </c>
    </row>
    <row r="2385" s="13" customFormat="1">
      <c r="A2385" s="13"/>
      <c r="B2385" s="233"/>
      <c r="C2385" s="234"/>
      <c r="D2385" s="235" t="s">
        <v>191</v>
      </c>
      <c r="E2385" s="236" t="s">
        <v>19</v>
      </c>
      <c r="F2385" s="237" t="s">
        <v>2701</v>
      </c>
      <c r="G2385" s="234"/>
      <c r="H2385" s="238">
        <v>0.94599999999999995</v>
      </c>
      <c r="I2385" s="239"/>
      <c r="J2385" s="234"/>
      <c r="K2385" s="234"/>
      <c r="L2385" s="240"/>
      <c r="M2385" s="241"/>
      <c r="N2385" s="242"/>
      <c r="O2385" s="242"/>
      <c r="P2385" s="242"/>
      <c r="Q2385" s="242"/>
      <c r="R2385" s="242"/>
      <c r="S2385" s="242"/>
      <c r="T2385" s="24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4" t="s">
        <v>191</v>
      </c>
      <c r="AU2385" s="244" t="s">
        <v>82</v>
      </c>
      <c r="AV2385" s="13" t="s">
        <v>82</v>
      </c>
      <c r="AW2385" s="13" t="s">
        <v>33</v>
      </c>
      <c r="AX2385" s="13" t="s">
        <v>80</v>
      </c>
      <c r="AY2385" s="244" t="s">
        <v>180</v>
      </c>
    </row>
    <row r="2386" s="2" customFormat="1" ht="16.5" customHeight="1">
      <c r="A2386" s="40"/>
      <c r="B2386" s="41"/>
      <c r="C2386" s="215" t="s">
        <v>2707</v>
      </c>
      <c r="D2386" s="215" t="s">
        <v>182</v>
      </c>
      <c r="E2386" s="216" t="s">
        <v>2708</v>
      </c>
      <c r="F2386" s="217" t="s">
        <v>2709</v>
      </c>
      <c r="G2386" s="218" t="s">
        <v>340</v>
      </c>
      <c r="H2386" s="219">
        <v>0.104</v>
      </c>
      <c r="I2386" s="220"/>
      <c r="J2386" s="221">
        <f>ROUND(I2386*H2386,2)</f>
        <v>0</v>
      </c>
      <c r="K2386" s="217" t="s">
        <v>186</v>
      </c>
      <c r="L2386" s="46"/>
      <c r="M2386" s="222" t="s">
        <v>19</v>
      </c>
      <c r="N2386" s="223" t="s">
        <v>43</v>
      </c>
      <c r="O2386" s="86"/>
      <c r="P2386" s="224">
        <f>O2386*H2386</f>
        <v>0</v>
      </c>
      <c r="Q2386" s="224">
        <v>1.06277</v>
      </c>
      <c r="R2386" s="224">
        <f>Q2386*H2386</f>
        <v>0.11052808</v>
      </c>
      <c r="S2386" s="224">
        <v>0</v>
      </c>
      <c r="T2386" s="225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6" t="s">
        <v>187</v>
      </c>
      <c r="AT2386" s="226" t="s">
        <v>182</v>
      </c>
      <c r="AU2386" s="226" t="s">
        <v>82</v>
      </c>
      <c r="AY2386" s="19" t="s">
        <v>180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19" t="s">
        <v>80</v>
      </c>
      <c r="BK2386" s="227">
        <f>ROUND(I2386*H2386,2)</f>
        <v>0</v>
      </c>
      <c r="BL2386" s="19" t="s">
        <v>187</v>
      </c>
      <c r="BM2386" s="226" t="s">
        <v>2710</v>
      </c>
    </row>
    <row r="2387" s="2" customFormat="1">
      <c r="A2387" s="40"/>
      <c r="B2387" s="41"/>
      <c r="C2387" s="42"/>
      <c r="D2387" s="228" t="s">
        <v>189</v>
      </c>
      <c r="E2387" s="42"/>
      <c r="F2387" s="229" t="s">
        <v>2711</v>
      </c>
      <c r="G2387" s="42"/>
      <c r="H2387" s="42"/>
      <c r="I2387" s="230"/>
      <c r="J2387" s="42"/>
      <c r="K2387" s="42"/>
      <c r="L2387" s="46"/>
      <c r="M2387" s="231"/>
      <c r="N2387" s="232"/>
      <c r="O2387" s="86"/>
      <c r="P2387" s="86"/>
      <c r="Q2387" s="86"/>
      <c r="R2387" s="86"/>
      <c r="S2387" s="86"/>
      <c r="T2387" s="87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9" t="s">
        <v>189</v>
      </c>
      <c r="AU2387" s="19" t="s">
        <v>82</v>
      </c>
    </row>
    <row r="2388" s="14" customFormat="1">
      <c r="A2388" s="14"/>
      <c r="B2388" s="245"/>
      <c r="C2388" s="246"/>
      <c r="D2388" s="235" t="s">
        <v>191</v>
      </c>
      <c r="E2388" s="247" t="s">
        <v>19</v>
      </c>
      <c r="F2388" s="248" t="s">
        <v>2699</v>
      </c>
      <c r="G2388" s="246"/>
      <c r="H2388" s="247" t="s">
        <v>19</v>
      </c>
      <c r="I2388" s="249"/>
      <c r="J2388" s="246"/>
      <c r="K2388" s="246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191</v>
      </c>
      <c r="AU2388" s="254" t="s">
        <v>82</v>
      </c>
      <c r="AV2388" s="14" t="s">
        <v>80</v>
      </c>
      <c r="AW2388" s="14" t="s">
        <v>33</v>
      </c>
      <c r="AX2388" s="14" t="s">
        <v>72</v>
      </c>
      <c r="AY2388" s="254" t="s">
        <v>180</v>
      </c>
    </row>
    <row r="2389" s="14" customFormat="1">
      <c r="A2389" s="14"/>
      <c r="B2389" s="245"/>
      <c r="C2389" s="246"/>
      <c r="D2389" s="235" t="s">
        <v>191</v>
      </c>
      <c r="E2389" s="247" t="s">
        <v>19</v>
      </c>
      <c r="F2389" s="248" t="s">
        <v>2700</v>
      </c>
      <c r="G2389" s="246"/>
      <c r="H2389" s="247" t="s">
        <v>19</v>
      </c>
      <c r="I2389" s="249"/>
      <c r="J2389" s="246"/>
      <c r="K2389" s="246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191</v>
      </c>
      <c r="AU2389" s="254" t="s">
        <v>82</v>
      </c>
      <c r="AV2389" s="14" t="s">
        <v>80</v>
      </c>
      <c r="AW2389" s="14" t="s">
        <v>33</v>
      </c>
      <c r="AX2389" s="14" t="s">
        <v>72</v>
      </c>
      <c r="AY2389" s="254" t="s">
        <v>180</v>
      </c>
    </row>
    <row r="2390" s="13" customFormat="1">
      <c r="A2390" s="13"/>
      <c r="B2390" s="233"/>
      <c r="C2390" s="234"/>
      <c r="D2390" s="235" t="s">
        <v>191</v>
      </c>
      <c r="E2390" s="236" t="s">
        <v>19</v>
      </c>
      <c r="F2390" s="237" t="s">
        <v>2712</v>
      </c>
      <c r="G2390" s="234"/>
      <c r="H2390" s="238">
        <v>0.104</v>
      </c>
      <c r="I2390" s="239"/>
      <c r="J2390" s="234"/>
      <c r="K2390" s="234"/>
      <c r="L2390" s="240"/>
      <c r="M2390" s="241"/>
      <c r="N2390" s="242"/>
      <c r="O2390" s="242"/>
      <c r="P2390" s="242"/>
      <c r="Q2390" s="242"/>
      <c r="R2390" s="242"/>
      <c r="S2390" s="242"/>
      <c r="T2390" s="24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4" t="s">
        <v>191</v>
      </c>
      <c r="AU2390" s="244" t="s">
        <v>82</v>
      </c>
      <c r="AV2390" s="13" t="s">
        <v>82</v>
      </c>
      <c r="AW2390" s="13" t="s">
        <v>33</v>
      </c>
      <c r="AX2390" s="13" t="s">
        <v>80</v>
      </c>
      <c r="AY2390" s="244" t="s">
        <v>180</v>
      </c>
    </row>
    <row r="2391" s="2" customFormat="1" ht="16.5" customHeight="1">
      <c r="A2391" s="40"/>
      <c r="B2391" s="41"/>
      <c r="C2391" s="215" t="s">
        <v>2713</v>
      </c>
      <c r="D2391" s="215" t="s">
        <v>182</v>
      </c>
      <c r="E2391" s="216" t="s">
        <v>2714</v>
      </c>
      <c r="F2391" s="217" t="s">
        <v>2715</v>
      </c>
      <c r="G2391" s="218" t="s">
        <v>185</v>
      </c>
      <c r="H2391" s="219">
        <v>900.88999999999999</v>
      </c>
      <c r="I2391" s="220"/>
      <c r="J2391" s="221">
        <f>ROUND(I2391*H2391,2)</f>
        <v>0</v>
      </c>
      <c r="K2391" s="217" t="s">
        <v>186</v>
      </c>
      <c r="L2391" s="46"/>
      <c r="M2391" s="222" t="s">
        <v>19</v>
      </c>
      <c r="N2391" s="223" t="s">
        <v>43</v>
      </c>
      <c r="O2391" s="86"/>
      <c r="P2391" s="224">
        <f>O2391*H2391</f>
        <v>0</v>
      </c>
      <c r="Q2391" s="224">
        <v>0.11</v>
      </c>
      <c r="R2391" s="224">
        <f>Q2391*H2391</f>
        <v>99.097899999999996</v>
      </c>
      <c r="S2391" s="224">
        <v>0</v>
      </c>
      <c r="T2391" s="225">
        <f>S2391*H2391</f>
        <v>0</v>
      </c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R2391" s="226" t="s">
        <v>187</v>
      </c>
      <c r="AT2391" s="226" t="s">
        <v>182</v>
      </c>
      <c r="AU2391" s="226" t="s">
        <v>82</v>
      </c>
      <c r="AY2391" s="19" t="s">
        <v>180</v>
      </c>
      <c r="BE2391" s="227">
        <f>IF(N2391="základní",J2391,0)</f>
        <v>0</v>
      </c>
      <c r="BF2391" s="227">
        <f>IF(N2391="snížená",J2391,0)</f>
        <v>0</v>
      </c>
      <c r="BG2391" s="227">
        <f>IF(N2391="zákl. přenesená",J2391,0)</f>
        <v>0</v>
      </c>
      <c r="BH2391" s="227">
        <f>IF(N2391="sníž. přenesená",J2391,0)</f>
        <v>0</v>
      </c>
      <c r="BI2391" s="227">
        <f>IF(N2391="nulová",J2391,0)</f>
        <v>0</v>
      </c>
      <c r="BJ2391" s="19" t="s">
        <v>80</v>
      </c>
      <c r="BK2391" s="227">
        <f>ROUND(I2391*H2391,2)</f>
        <v>0</v>
      </c>
      <c r="BL2391" s="19" t="s">
        <v>187</v>
      </c>
      <c r="BM2391" s="226" t="s">
        <v>2716</v>
      </c>
    </row>
    <row r="2392" s="2" customFormat="1">
      <c r="A2392" s="40"/>
      <c r="B2392" s="41"/>
      <c r="C2392" s="42"/>
      <c r="D2392" s="228" t="s">
        <v>189</v>
      </c>
      <c r="E2392" s="42"/>
      <c r="F2392" s="229" t="s">
        <v>2717</v>
      </c>
      <c r="G2392" s="42"/>
      <c r="H2392" s="42"/>
      <c r="I2392" s="230"/>
      <c r="J2392" s="42"/>
      <c r="K2392" s="42"/>
      <c r="L2392" s="46"/>
      <c r="M2392" s="231"/>
      <c r="N2392" s="232"/>
      <c r="O2392" s="86"/>
      <c r="P2392" s="86"/>
      <c r="Q2392" s="86"/>
      <c r="R2392" s="86"/>
      <c r="S2392" s="86"/>
      <c r="T2392" s="87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T2392" s="19" t="s">
        <v>189</v>
      </c>
      <c r="AU2392" s="19" t="s">
        <v>82</v>
      </c>
    </row>
    <row r="2393" s="14" customFormat="1">
      <c r="A2393" s="14"/>
      <c r="B2393" s="245"/>
      <c r="C2393" s="246"/>
      <c r="D2393" s="235" t="s">
        <v>191</v>
      </c>
      <c r="E2393" s="247" t="s">
        <v>19</v>
      </c>
      <c r="F2393" s="248" t="s">
        <v>1127</v>
      </c>
      <c r="G2393" s="246"/>
      <c r="H2393" s="247" t="s">
        <v>19</v>
      </c>
      <c r="I2393" s="249"/>
      <c r="J2393" s="246"/>
      <c r="K2393" s="246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191</v>
      </c>
      <c r="AU2393" s="254" t="s">
        <v>82</v>
      </c>
      <c r="AV2393" s="14" t="s">
        <v>80</v>
      </c>
      <c r="AW2393" s="14" t="s">
        <v>33</v>
      </c>
      <c r="AX2393" s="14" t="s">
        <v>72</v>
      </c>
      <c r="AY2393" s="254" t="s">
        <v>180</v>
      </c>
    </row>
    <row r="2394" s="14" customFormat="1">
      <c r="A2394" s="14"/>
      <c r="B2394" s="245"/>
      <c r="C2394" s="246"/>
      <c r="D2394" s="235" t="s">
        <v>191</v>
      </c>
      <c r="E2394" s="247" t="s">
        <v>19</v>
      </c>
      <c r="F2394" s="248" t="s">
        <v>2718</v>
      </c>
      <c r="G2394" s="246"/>
      <c r="H2394" s="247" t="s">
        <v>19</v>
      </c>
      <c r="I2394" s="249"/>
      <c r="J2394" s="246"/>
      <c r="K2394" s="246"/>
      <c r="L2394" s="250"/>
      <c r="M2394" s="251"/>
      <c r="N2394" s="252"/>
      <c r="O2394" s="252"/>
      <c r="P2394" s="252"/>
      <c r="Q2394" s="252"/>
      <c r="R2394" s="252"/>
      <c r="S2394" s="252"/>
      <c r="T2394" s="253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4" t="s">
        <v>191</v>
      </c>
      <c r="AU2394" s="254" t="s">
        <v>82</v>
      </c>
      <c r="AV2394" s="14" t="s">
        <v>80</v>
      </c>
      <c r="AW2394" s="14" t="s">
        <v>33</v>
      </c>
      <c r="AX2394" s="14" t="s">
        <v>72</v>
      </c>
      <c r="AY2394" s="254" t="s">
        <v>180</v>
      </c>
    </row>
    <row r="2395" s="13" customFormat="1">
      <c r="A2395" s="13"/>
      <c r="B2395" s="233"/>
      <c r="C2395" s="234"/>
      <c r="D2395" s="235" t="s">
        <v>191</v>
      </c>
      <c r="E2395" s="236" t="s">
        <v>19</v>
      </c>
      <c r="F2395" s="237" t="s">
        <v>2719</v>
      </c>
      <c r="G2395" s="234"/>
      <c r="H2395" s="238">
        <v>88.439999999999998</v>
      </c>
      <c r="I2395" s="239"/>
      <c r="J2395" s="234"/>
      <c r="K2395" s="234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191</v>
      </c>
      <c r="AU2395" s="244" t="s">
        <v>82</v>
      </c>
      <c r="AV2395" s="13" t="s">
        <v>82</v>
      </c>
      <c r="AW2395" s="13" t="s">
        <v>33</v>
      </c>
      <c r="AX2395" s="13" t="s">
        <v>72</v>
      </c>
      <c r="AY2395" s="244" t="s">
        <v>180</v>
      </c>
    </row>
    <row r="2396" s="14" customFormat="1">
      <c r="A2396" s="14"/>
      <c r="B2396" s="245"/>
      <c r="C2396" s="246"/>
      <c r="D2396" s="235" t="s">
        <v>191</v>
      </c>
      <c r="E2396" s="247" t="s">
        <v>19</v>
      </c>
      <c r="F2396" s="248" t="s">
        <v>2720</v>
      </c>
      <c r="G2396" s="246"/>
      <c r="H2396" s="247" t="s">
        <v>19</v>
      </c>
      <c r="I2396" s="249"/>
      <c r="J2396" s="246"/>
      <c r="K2396" s="246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191</v>
      </c>
      <c r="AU2396" s="254" t="s">
        <v>82</v>
      </c>
      <c r="AV2396" s="14" t="s">
        <v>80</v>
      </c>
      <c r="AW2396" s="14" t="s">
        <v>33</v>
      </c>
      <c r="AX2396" s="14" t="s">
        <v>72</v>
      </c>
      <c r="AY2396" s="254" t="s">
        <v>180</v>
      </c>
    </row>
    <row r="2397" s="13" customFormat="1">
      <c r="A2397" s="13"/>
      <c r="B2397" s="233"/>
      <c r="C2397" s="234"/>
      <c r="D2397" s="235" t="s">
        <v>191</v>
      </c>
      <c r="E2397" s="236" t="s">
        <v>19</v>
      </c>
      <c r="F2397" s="237" t="s">
        <v>2721</v>
      </c>
      <c r="G2397" s="234"/>
      <c r="H2397" s="238">
        <v>14.869999999999999</v>
      </c>
      <c r="I2397" s="239"/>
      <c r="J2397" s="234"/>
      <c r="K2397" s="234"/>
      <c r="L2397" s="240"/>
      <c r="M2397" s="241"/>
      <c r="N2397" s="242"/>
      <c r="O2397" s="242"/>
      <c r="P2397" s="242"/>
      <c r="Q2397" s="242"/>
      <c r="R2397" s="242"/>
      <c r="S2397" s="242"/>
      <c r="T2397" s="24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4" t="s">
        <v>191</v>
      </c>
      <c r="AU2397" s="244" t="s">
        <v>82</v>
      </c>
      <c r="AV2397" s="13" t="s">
        <v>82</v>
      </c>
      <c r="AW2397" s="13" t="s">
        <v>33</v>
      </c>
      <c r="AX2397" s="13" t="s">
        <v>72</v>
      </c>
      <c r="AY2397" s="244" t="s">
        <v>180</v>
      </c>
    </row>
    <row r="2398" s="14" customFormat="1">
      <c r="A2398" s="14"/>
      <c r="B2398" s="245"/>
      <c r="C2398" s="246"/>
      <c r="D2398" s="235" t="s">
        <v>191</v>
      </c>
      <c r="E2398" s="247" t="s">
        <v>19</v>
      </c>
      <c r="F2398" s="248" t="s">
        <v>1597</v>
      </c>
      <c r="G2398" s="246"/>
      <c r="H2398" s="247" t="s">
        <v>19</v>
      </c>
      <c r="I2398" s="249"/>
      <c r="J2398" s="246"/>
      <c r="K2398" s="246"/>
      <c r="L2398" s="250"/>
      <c r="M2398" s="251"/>
      <c r="N2398" s="252"/>
      <c r="O2398" s="252"/>
      <c r="P2398" s="252"/>
      <c r="Q2398" s="252"/>
      <c r="R2398" s="252"/>
      <c r="S2398" s="252"/>
      <c r="T2398" s="253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4" t="s">
        <v>191</v>
      </c>
      <c r="AU2398" s="254" t="s">
        <v>82</v>
      </c>
      <c r="AV2398" s="14" t="s">
        <v>80</v>
      </c>
      <c r="AW2398" s="14" t="s">
        <v>33</v>
      </c>
      <c r="AX2398" s="14" t="s">
        <v>72</v>
      </c>
      <c r="AY2398" s="254" t="s">
        <v>180</v>
      </c>
    </row>
    <row r="2399" s="14" customFormat="1">
      <c r="A2399" s="14"/>
      <c r="B2399" s="245"/>
      <c r="C2399" s="246"/>
      <c r="D2399" s="235" t="s">
        <v>191</v>
      </c>
      <c r="E2399" s="247" t="s">
        <v>19</v>
      </c>
      <c r="F2399" s="248" t="s">
        <v>2722</v>
      </c>
      <c r="G2399" s="246"/>
      <c r="H2399" s="247" t="s">
        <v>19</v>
      </c>
      <c r="I2399" s="249"/>
      <c r="J2399" s="246"/>
      <c r="K2399" s="246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191</v>
      </c>
      <c r="AU2399" s="254" t="s">
        <v>82</v>
      </c>
      <c r="AV2399" s="14" t="s">
        <v>80</v>
      </c>
      <c r="AW2399" s="14" t="s">
        <v>33</v>
      </c>
      <c r="AX2399" s="14" t="s">
        <v>72</v>
      </c>
      <c r="AY2399" s="254" t="s">
        <v>180</v>
      </c>
    </row>
    <row r="2400" s="13" customFormat="1">
      <c r="A2400" s="13"/>
      <c r="B2400" s="233"/>
      <c r="C2400" s="234"/>
      <c r="D2400" s="235" t="s">
        <v>191</v>
      </c>
      <c r="E2400" s="236" t="s">
        <v>19</v>
      </c>
      <c r="F2400" s="237" t="s">
        <v>2723</v>
      </c>
      <c r="G2400" s="234"/>
      <c r="H2400" s="238">
        <v>129.94</v>
      </c>
      <c r="I2400" s="239"/>
      <c r="J2400" s="234"/>
      <c r="K2400" s="234"/>
      <c r="L2400" s="240"/>
      <c r="M2400" s="241"/>
      <c r="N2400" s="242"/>
      <c r="O2400" s="242"/>
      <c r="P2400" s="242"/>
      <c r="Q2400" s="242"/>
      <c r="R2400" s="242"/>
      <c r="S2400" s="242"/>
      <c r="T2400" s="24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4" t="s">
        <v>191</v>
      </c>
      <c r="AU2400" s="244" t="s">
        <v>82</v>
      </c>
      <c r="AV2400" s="13" t="s">
        <v>82</v>
      </c>
      <c r="AW2400" s="13" t="s">
        <v>33</v>
      </c>
      <c r="AX2400" s="13" t="s">
        <v>72</v>
      </c>
      <c r="AY2400" s="244" t="s">
        <v>180</v>
      </c>
    </row>
    <row r="2401" s="14" customFormat="1">
      <c r="A2401" s="14"/>
      <c r="B2401" s="245"/>
      <c r="C2401" s="246"/>
      <c r="D2401" s="235" t="s">
        <v>191</v>
      </c>
      <c r="E2401" s="247" t="s">
        <v>19</v>
      </c>
      <c r="F2401" s="248" t="s">
        <v>2724</v>
      </c>
      <c r="G2401" s="246"/>
      <c r="H2401" s="247" t="s">
        <v>19</v>
      </c>
      <c r="I2401" s="249"/>
      <c r="J2401" s="246"/>
      <c r="K2401" s="246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191</v>
      </c>
      <c r="AU2401" s="254" t="s">
        <v>82</v>
      </c>
      <c r="AV2401" s="14" t="s">
        <v>80</v>
      </c>
      <c r="AW2401" s="14" t="s">
        <v>33</v>
      </c>
      <c r="AX2401" s="14" t="s">
        <v>72</v>
      </c>
      <c r="AY2401" s="254" t="s">
        <v>180</v>
      </c>
    </row>
    <row r="2402" s="13" customFormat="1">
      <c r="A2402" s="13"/>
      <c r="B2402" s="233"/>
      <c r="C2402" s="234"/>
      <c r="D2402" s="235" t="s">
        <v>191</v>
      </c>
      <c r="E2402" s="236" t="s">
        <v>19</v>
      </c>
      <c r="F2402" s="237" t="s">
        <v>2725</v>
      </c>
      <c r="G2402" s="234"/>
      <c r="H2402" s="238">
        <v>26.16</v>
      </c>
      <c r="I2402" s="239"/>
      <c r="J2402" s="234"/>
      <c r="K2402" s="234"/>
      <c r="L2402" s="240"/>
      <c r="M2402" s="241"/>
      <c r="N2402" s="242"/>
      <c r="O2402" s="242"/>
      <c r="P2402" s="242"/>
      <c r="Q2402" s="242"/>
      <c r="R2402" s="242"/>
      <c r="S2402" s="242"/>
      <c r="T2402" s="24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4" t="s">
        <v>191</v>
      </c>
      <c r="AU2402" s="244" t="s">
        <v>82</v>
      </c>
      <c r="AV2402" s="13" t="s">
        <v>82</v>
      </c>
      <c r="AW2402" s="13" t="s">
        <v>33</v>
      </c>
      <c r="AX2402" s="13" t="s">
        <v>72</v>
      </c>
      <c r="AY2402" s="244" t="s">
        <v>180</v>
      </c>
    </row>
    <row r="2403" s="16" customFormat="1">
      <c r="A2403" s="16"/>
      <c r="B2403" s="266"/>
      <c r="C2403" s="267"/>
      <c r="D2403" s="235" t="s">
        <v>191</v>
      </c>
      <c r="E2403" s="268" t="s">
        <v>19</v>
      </c>
      <c r="F2403" s="269" t="s">
        <v>436</v>
      </c>
      <c r="G2403" s="267"/>
      <c r="H2403" s="270">
        <v>259.41000000000003</v>
      </c>
      <c r="I2403" s="271"/>
      <c r="J2403" s="267"/>
      <c r="K2403" s="267"/>
      <c r="L2403" s="272"/>
      <c r="M2403" s="273"/>
      <c r="N2403" s="274"/>
      <c r="O2403" s="274"/>
      <c r="P2403" s="274"/>
      <c r="Q2403" s="274"/>
      <c r="R2403" s="274"/>
      <c r="S2403" s="274"/>
      <c r="T2403" s="275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T2403" s="276" t="s">
        <v>191</v>
      </c>
      <c r="AU2403" s="276" t="s">
        <v>82</v>
      </c>
      <c r="AV2403" s="16" t="s">
        <v>100</v>
      </c>
      <c r="AW2403" s="16" t="s">
        <v>33</v>
      </c>
      <c r="AX2403" s="16" t="s">
        <v>72</v>
      </c>
      <c r="AY2403" s="276" t="s">
        <v>180</v>
      </c>
    </row>
    <row r="2404" s="14" customFormat="1">
      <c r="A2404" s="14"/>
      <c r="B2404" s="245"/>
      <c r="C2404" s="246"/>
      <c r="D2404" s="235" t="s">
        <v>191</v>
      </c>
      <c r="E2404" s="247" t="s">
        <v>19</v>
      </c>
      <c r="F2404" s="248" t="s">
        <v>1637</v>
      </c>
      <c r="G2404" s="246"/>
      <c r="H2404" s="247" t="s">
        <v>19</v>
      </c>
      <c r="I2404" s="249"/>
      <c r="J2404" s="246"/>
      <c r="K2404" s="246"/>
      <c r="L2404" s="250"/>
      <c r="M2404" s="251"/>
      <c r="N2404" s="252"/>
      <c r="O2404" s="252"/>
      <c r="P2404" s="252"/>
      <c r="Q2404" s="252"/>
      <c r="R2404" s="252"/>
      <c r="S2404" s="252"/>
      <c r="T2404" s="253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4" t="s">
        <v>191</v>
      </c>
      <c r="AU2404" s="254" t="s">
        <v>82</v>
      </c>
      <c r="AV2404" s="14" t="s">
        <v>80</v>
      </c>
      <c r="AW2404" s="14" t="s">
        <v>33</v>
      </c>
      <c r="AX2404" s="14" t="s">
        <v>72</v>
      </c>
      <c r="AY2404" s="254" t="s">
        <v>180</v>
      </c>
    </row>
    <row r="2405" s="14" customFormat="1">
      <c r="A2405" s="14"/>
      <c r="B2405" s="245"/>
      <c r="C2405" s="246"/>
      <c r="D2405" s="235" t="s">
        <v>191</v>
      </c>
      <c r="E2405" s="247" t="s">
        <v>19</v>
      </c>
      <c r="F2405" s="248" t="s">
        <v>2726</v>
      </c>
      <c r="G2405" s="246"/>
      <c r="H2405" s="247" t="s">
        <v>19</v>
      </c>
      <c r="I2405" s="249"/>
      <c r="J2405" s="246"/>
      <c r="K2405" s="246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191</v>
      </c>
      <c r="AU2405" s="254" t="s">
        <v>82</v>
      </c>
      <c r="AV2405" s="14" t="s">
        <v>80</v>
      </c>
      <c r="AW2405" s="14" t="s">
        <v>33</v>
      </c>
      <c r="AX2405" s="14" t="s">
        <v>72</v>
      </c>
      <c r="AY2405" s="254" t="s">
        <v>180</v>
      </c>
    </row>
    <row r="2406" s="13" customFormat="1">
      <c r="A2406" s="13"/>
      <c r="B2406" s="233"/>
      <c r="C2406" s="234"/>
      <c r="D2406" s="235" t="s">
        <v>191</v>
      </c>
      <c r="E2406" s="236" t="s">
        <v>19</v>
      </c>
      <c r="F2406" s="237" t="s">
        <v>2727</v>
      </c>
      <c r="G2406" s="234"/>
      <c r="H2406" s="238">
        <v>138.75</v>
      </c>
      <c r="I2406" s="239"/>
      <c r="J2406" s="234"/>
      <c r="K2406" s="234"/>
      <c r="L2406" s="240"/>
      <c r="M2406" s="241"/>
      <c r="N2406" s="242"/>
      <c r="O2406" s="242"/>
      <c r="P2406" s="242"/>
      <c r="Q2406" s="242"/>
      <c r="R2406" s="242"/>
      <c r="S2406" s="242"/>
      <c r="T2406" s="24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4" t="s">
        <v>191</v>
      </c>
      <c r="AU2406" s="244" t="s">
        <v>82</v>
      </c>
      <c r="AV2406" s="13" t="s">
        <v>82</v>
      </c>
      <c r="AW2406" s="13" t="s">
        <v>33</v>
      </c>
      <c r="AX2406" s="13" t="s">
        <v>72</v>
      </c>
      <c r="AY2406" s="244" t="s">
        <v>180</v>
      </c>
    </row>
    <row r="2407" s="14" customFormat="1">
      <c r="A2407" s="14"/>
      <c r="B2407" s="245"/>
      <c r="C2407" s="246"/>
      <c r="D2407" s="235" t="s">
        <v>191</v>
      </c>
      <c r="E2407" s="247" t="s">
        <v>19</v>
      </c>
      <c r="F2407" s="248" t="s">
        <v>2728</v>
      </c>
      <c r="G2407" s="246"/>
      <c r="H2407" s="247" t="s">
        <v>19</v>
      </c>
      <c r="I2407" s="249"/>
      <c r="J2407" s="246"/>
      <c r="K2407" s="246"/>
      <c r="L2407" s="250"/>
      <c r="M2407" s="251"/>
      <c r="N2407" s="252"/>
      <c r="O2407" s="252"/>
      <c r="P2407" s="252"/>
      <c r="Q2407" s="252"/>
      <c r="R2407" s="252"/>
      <c r="S2407" s="252"/>
      <c r="T2407" s="253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4" t="s">
        <v>191</v>
      </c>
      <c r="AU2407" s="254" t="s">
        <v>82</v>
      </c>
      <c r="AV2407" s="14" t="s">
        <v>80</v>
      </c>
      <c r="AW2407" s="14" t="s">
        <v>33</v>
      </c>
      <c r="AX2407" s="14" t="s">
        <v>72</v>
      </c>
      <c r="AY2407" s="254" t="s">
        <v>180</v>
      </c>
    </row>
    <row r="2408" s="13" customFormat="1">
      <c r="A2408" s="13"/>
      <c r="B2408" s="233"/>
      <c r="C2408" s="234"/>
      <c r="D2408" s="235" t="s">
        <v>191</v>
      </c>
      <c r="E2408" s="236" t="s">
        <v>19</v>
      </c>
      <c r="F2408" s="237" t="s">
        <v>2729</v>
      </c>
      <c r="G2408" s="234"/>
      <c r="H2408" s="238">
        <v>31.390000000000001</v>
      </c>
      <c r="I2408" s="239"/>
      <c r="J2408" s="234"/>
      <c r="K2408" s="234"/>
      <c r="L2408" s="240"/>
      <c r="M2408" s="241"/>
      <c r="N2408" s="242"/>
      <c r="O2408" s="242"/>
      <c r="P2408" s="242"/>
      <c r="Q2408" s="242"/>
      <c r="R2408" s="242"/>
      <c r="S2408" s="242"/>
      <c r="T2408" s="24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4" t="s">
        <v>191</v>
      </c>
      <c r="AU2408" s="244" t="s">
        <v>82</v>
      </c>
      <c r="AV2408" s="13" t="s">
        <v>82</v>
      </c>
      <c r="AW2408" s="13" t="s">
        <v>33</v>
      </c>
      <c r="AX2408" s="13" t="s">
        <v>72</v>
      </c>
      <c r="AY2408" s="244" t="s">
        <v>180</v>
      </c>
    </row>
    <row r="2409" s="14" customFormat="1">
      <c r="A2409" s="14"/>
      <c r="B2409" s="245"/>
      <c r="C2409" s="246"/>
      <c r="D2409" s="235" t="s">
        <v>191</v>
      </c>
      <c r="E2409" s="247" t="s">
        <v>19</v>
      </c>
      <c r="F2409" s="248" t="s">
        <v>2730</v>
      </c>
      <c r="G2409" s="246"/>
      <c r="H2409" s="247" t="s">
        <v>19</v>
      </c>
      <c r="I2409" s="249"/>
      <c r="J2409" s="246"/>
      <c r="K2409" s="246"/>
      <c r="L2409" s="250"/>
      <c r="M2409" s="251"/>
      <c r="N2409" s="252"/>
      <c r="O2409" s="252"/>
      <c r="P2409" s="252"/>
      <c r="Q2409" s="252"/>
      <c r="R2409" s="252"/>
      <c r="S2409" s="252"/>
      <c r="T2409" s="253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4" t="s">
        <v>191</v>
      </c>
      <c r="AU2409" s="254" t="s">
        <v>82</v>
      </c>
      <c r="AV2409" s="14" t="s">
        <v>80</v>
      </c>
      <c r="AW2409" s="14" t="s">
        <v>33</v>
      </c>
      <c r="AX2409" s="14" t="s">
        <v>72</v>
      </c>
      <c r="AY2409" s="254" t="s">
        <v>180</v>
      </c>
    </row>
    <row r="2410" s="13" customFormat="1">
      <c r="A2410" s="13"/>
      <c r="B2410" s="233"/>
      <c r="C2410" s="234"/>
      <c r="D2410" s="235" t="s">
        <v>191</v>
      </c>
      <c r="E2410" s="236" t="s">
        <v>19</v>
      </c>
      <c r="F2410" s="237" t="s">
        <v>2731</v>
      </c>
      <c r="G2410" s="234"/>
      <c r="H2410" s="238">
        <v>18.280000000000001</v>
      </c>
      <c r="I2410" s="239"/>
      <c r="J2410" s="234"/>
      <c r="K2410" s="234"/>
      <c r="L2410" s="240"/>
      <c r="M2410" s="241"/>
      <c r="N2410" s="242"/>
      <c r="O2410" s="242"/>
      <c r="P2410" s="242"/>
      <c r="Q2410" s="242"/>
      <c r="R2410" s="242"/>
      <c r="S2410" s="242"/>
      <c r="T2410" s="24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4" t="s">
        <v>191</v>
      </c>
      <c r="AU2410" s="244" t="s">
        <v>82</v>
      </c>
      <c r="AV2410" s="13" t="s">
        <v>82</v>
      </c>
      <c r="AW2410" s="13" t="s">
        <v>33</v>
      </c>
      <c r="AX2410" s="13" t="s">
        <v>72</v>
      </c>
      <c r="AY2410" s="244" t="s">
        <v>180</v>
      </c>
    </row>
    <row r="2411" s="14" customFormat="1">
      <c r="A2411" s="14"/>
      <c r="B2411" s="245"/>
      <c r="C2411" s="246"/>
      <c r="D2411" s="235" t="s">
        <v>191</v>
      </c>
      <c r="E2411" s="247" t="s">
        <v>19</v>
      </c>
      <c r="F2411" s="248" t="s">
        <v>1641</v>
      </c>
      <c r="G2411" s="246"/>
      <c r="H2411" s="247" t="s">
        <v>19</v>
      </c>
      <c r="I2411" s="249"/>
      <c r="J2411" s="246"/>
      <c r="K2411" s="246"/>
      <c r="L2411" s="250"/>
      <c r="M2411" s="251"/>
      <c r="N2411" s="252"/>
      <c r="O2411" s="252"/>
      <c r="P2411" s="252"/>
      <c r="Q2411" s="252"/>
      <c r="R2411" s="252"/>
      <c r="S2411" s="252"/>
      <c r="T2411" s="253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4" t="s">
        <v>191</v>
      </c>
      <c r="AU2411" s="254" t="s">
        <v>82</v>
      </c>
      <c r="AV2411" s="14" t="s">
        <v>80</v>
      </c>
      <c r="AW2411" s="14" t="s">
        <v>33</v>
      </c>
      <c r="AX2411" s="14" t="s">
        <v>72</v>
      </c>
      <c r="AY2411" s="254" t="s">
        <v>180</v>
      </c>
    </row>
    <row r="2412" s="14" customFormat="1">
      <c r="A2412" s="14"/>
      <c r="B2412" s="245"/>
      <c r="C2412" s="246"/>
      <c r="D2412" s="235" t="s">
        <v>191</v>
      </c>
      <c r="E2412" s="247" t="s">
        <v>19</v>
      </c>
      <c r="F2412" s="248" t="s">
        <v>2732</v>
      </c>
      <c r="G2412" s="246"/>
      <c r="H2412" s="247" t="s">
        <v>19</v>
      </c>
      <c r="I2412" s="249"/>
      <c r="J2412" s="246"/>
      <c r="K2412" s="246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191</v>
      </c>
      <c r="AU2412" s="254" t="s">
        <v>82</v>
      </c>
      <c r="AV2412" s="14" t="s">
        <v>80</v>
      </c>
      <c r="AW2412" s="14" t="s">
        <v>33</v>
      </c>
      <c r="AX2412" s="14" t="s">
        <v>72</v>
      </c>
      <c r="AY2412" s="254" t="s">
        <v>180</v>
      </c>
    </row>
    <row r="2413" s="13" customFormat="1">
      <c r="A2413" s="13"/>
      <c r="B2413" s="233"/>
      <c r="C2413" s="234"/>
      <c r="D2413" s="235" t="s">
        <v>191</v>
      </c>
      <c r="E2413" s="236" t="s">
        <v>19</v>
      </c>
      <c r="F2413" s="237" t="s">
        <v>2733</v>
      </c>
      <c r="G2413" s="234"/>
      <c r="H2413" s="238">
        <v>71.430000000000007</v>
      </c>
      <c r="I2413" s="239"/>
      <c r="J2413" s="234"/>
      <c r="K2413" s="234"/>
      <c r="L2413" s="240"/>
      <c r="M2413" s="241"/>
      <c r="N2413" s="242"/>
      <c r="O2413" s="242"/>
      <c r="P2413" s="242"/>
      <c r="Q2413" s="242"/>
      <c r="R2413" s="242"/>
      <c r="S2413" s="242"/>
      <c r="T2413" s="24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4" t="s">
        <v>191</v>
      </c>
      <c r="AU2413" s="244" t="s">
        <v>82</v>
      </c>
      <c r="AV2413" s="13" t="s">
        <v>82</v>
      </c>
      <c r="AW2413" s="13" t="s">
        <v>33</v>
      </c>
      <c r="AX2413" s="13" t="s">
        <v>72</v>
      </c>
      <c r="AY2413" s="244" t="s">
        <v>180</v>
      </c>
    </row>
    <row r="2414" s="14" customFormat="1">
      <c r="A2414" s="14"/>
      <c r="B2414" s="245"/>
      <c r="C2414" s="246"/>
      <c r="D2414" s="235" t="s">
        <v>191</v>
      </c>
      <c r="E2414" s="247" t="s">
        <v>19</v>
      </c>
      <c r="F2414" s="248" t="s">
        <v>2734</v>
      </c>
      <c r="G2414" s="246"/>
      <c r="H2414" s="247" t="s">
        <v>19</v>
      </c>
      <c r="I2414" s="249"/>
      <c r="J2414" s="246"/>
      <c r="K2414" s="246"/>
      <c r="L2414" s="250"/>
      <c r="M2414" s="251"/>
      <c r="N2414" s="252"/>
      <c r="O2414" s="252"/>
      <c r="P2414" s="252"/>
      <c r="Q2414" s="252"/>
      <c r="R2414" s="252"/>
      <c r="S2414" s="252"/>
      <c r="T2414" s="253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4" t="s">
        <v>191</v>
      </c>
      <c r="AU2414" s="254" t="s">
        <v>82</v>
      </c>
      <c r="AV2414" s="14" t="s">
        <v>80</v>
      </c>
      <c r="AW2414" s="14" t="s">
        <v>33</v>
      </c>
      <c r="AX2414" s="14" t="s">
        <v>72</v>
      </c>
      <c r="AY2414" s="254" t="s">
        <v>180</v>
      </c>
    </row>
    <row r="2415" s="13" customFormat="1">
      <c r="A2415" s="13"/>
      <c r="B2415" s="233"/>
      <c r="C2415" s="234"/>
      <c r="D2415" s="235" t="s">
        <v>191</v>
      </c>
      <c r="E2415" s="236" t="s">
        <v>19</v>
      </c>
      <c r="F2415" s="237" t="s">
        <v>2735</v>
      </c>
      <c r="G2415" s="234"/>
      <c r="H2415" s="238">
        <v>65.030000000000001</v>
      </c>
      <c r="I2415" s="239"/>
      <c r="J2415" s="234"/>
      <c r="K2415" s="234"/>
      <c r="L2415" s="240"/>
      <c r="M2415" s="241"/>
      <c r="N2415" s="242"/>
      <c r="O2415" s="242"/>
      <c r="P2415" s="242"/>
      <c r="Q2415" s="242"/>
      <c r="R2415" s="242"/>
      <c r="S2415" s="242"/>
      <c r="T2415" s="24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4" t="s">
        <v>191</v>
      </c>
      <c r="AU2415" s="244" t="s">
        <v>82</v>
      </c>
      <c r="AV2415" s="13" t="s">
        <v>82</v>
      </c>
      <c r="AW2415" s="13" t="s">
        <v>33</v>
      </c>
      <c r="AX2415" s="13" t="s">
        <v>72</v>
      </c>
      <c r="AY2415" s="244" t="s">
        <v>180</v>
      </c>
    </row>
    <row r="2416" s="14" customFormat="1">
      <c r="A2416" s="14"/>
      <c r="B2416" s="245"/>
      <c r="C2416" s="246"/>
      <c r="D2416" s="235" t="s">
        <v>191</v>
      </c>
      <c r="E2416" s="247" t="s">
        <v>19</v>
      </c>
      <c r="F2416" s="248" t="s">
        <v>2736</v>
      </c>
      <c r="G2416" s="246"/>
      <c r="H2416" s="247" t="s">
        <v>19</v>
      </c>
      <c r="I2416" s="249"/>
      <c r="J2416" s="246"/>
      <c r="K2416" s="246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191</v>
      </c>
      <c r="AU2416" s="254" t="s">
        <v>82</v>
      </c>
      <c r="AV2416" s="14" t="s">
        <v>80</v>
      </c>
      <c r="AW2416" s="14" t="s">
        <v>33</v>
      </c>
      <c r="AX2416" s="14" t="s">
        <v>72</v>
      </c>
      <c r="AY2416" s="254" t="s">
        <v>180</v>
      </c>
    </row>
    <row r="2417" s="13" customFormat="1">
      <c r="A2417" s="13"/>
      <c r="B2417" s="233"/>
      <c r="C2417" s="234"/>
      <c r="D2417" s="235" t="s">
        <v>191</v>
      </c>
      <c r="E2417" s="236" t="s">
        <v>19</v>
      </c>
      <c r="F2417" s="237" t="s">
        <v>2737</v>
      </c>
      <c r="G2417" s="234"/>
      <c r="H2417" s="238">
        <v>15.890000000000001</v>
      </c>
      <c r="I2417" s="239"/>
      <c r="J2417" s="234"/>
      <c r="K2417" s="234"/>
      <c r="L2417" s="240"/>
      <c r="M2417" s="241"/>
      <c r="N2417" s="242"/>
      <c r="O2417" s="242"/>
      <c r="P2417" s="242"/>
      <c r="Q2417" s="242"/>
      <c r="R2417" s="242"/>
      <c r="S2417" s="242"/>
      <c r="T2417" s="24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4" t="s">
        <v>191</v>
      </c>
      <c r="AU2417" s="244" t="s">
        <v>82</v>
      </c>
      <c r="AV2417" s="13" t="s">
        <v>82</v>
      </c>
      <c r="AW2417" s="13" t="s">
        <v>33</v>
      </c>
      <c r="AX2417" s="13" t="s">
        <v>72</v>
      </c>
      <c r="AY2417" s="244" t="s">
        <v>180</v>
      </c>
    </row>
    <row r="2418" s="14" customFormat="1">
      <c r="A2418" s="14"/>
      <c r="B2418" s="245"/>
      <c r="C2418" s="246"/>
      <c r="D2418" s="235" t="s">
        <v>191</v>
      </c>
      <c r="E2418" s="247" t="s">
        <v>19</v>
      </c>
      <c r="F2418" s="248" t="s">
        <v>2738</v>
      </c>
      <c r="G2418" s="246"/>
      <c r="H2418" s="247" t="s">
        <v>19</v>
      </c>
      <c r="I2418" s="249"/>
      <c r="J2418" s="246"/>
      <c r="K2418" s="246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191</v>
      </c>
      <c r="AU2418" s="254" t="s">
        <v>82</v>
      </c>
      <c r="AV2418" s="14" t="s">
        <v>80</v>
      </c>
      <c r="AW2418" s="14" t="s">
        <v>33</v>
      </c>
      <c r="AX2418" s="14" t="s">
        <v>72</v>
      </c>
      <c r="AY2418" s="254" t="s">
        <v>180</v>
      </c>
    </row>
    <row r="2419" s="13" customFormat="1">
      <c r="A2419" s="13"/>
      <c r="B2419" s="233"/>
      <c r="C2419" s="234"/>
      <c r="D2419" s="235" t="s">
        <v>191</v>
      </c>
      <c r="E2419" s="236" t="s">
        <v>19</v>
      </c>
      <c r="F2419" s="237" t="s">
        <v>2739</v>
      </c>
      <c r="G2419" s="234"/>
      <c r="H2419" s="238">
        <v>28.66</v>
      </c>
      <c r="I2419" s="239"/>
      <c r="J2419" s="234"/>
      <c r="K2419" s="234"/>
      <c r="L2419" s="240"/>
      <c r="M2419" s="241"/>
      <c r="N2419" s="242"/>
      <c r="O2419" s="242"/>
      <c r="P2419" s="242"/>
      <c r="Q2419" s="242"/>
      <c r="R2419" s="242"/>
      <c r="S2419" s="242"/>
      <c r="T2419" s="24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4" t="s">
        <v>191</v>
      </c>
      <c r="AU2419" s="244" t="s">
        <v>82</v>
      </c>
      <c r="AV2419" s="13" t="s">
        <v>82</v>
      </c>
      <c r="AW2419" s="13" t="s">
        <v>33</v>
      </c>
      <c r="AX2419" s="13" t="s">
        <v>72</v>
      </c>
      <c r="AY2419" s="244" t="s">
        <v>180</v>
      </c>
    </row>
    <row r="2420" s="14" customFormat="1">
      <c r="A2420" s="14"/>
      <c r="B2420" s="245"/>
      <c r="C2420" s="246"/>
      <c r="D2420" s="235" t="s">
        <v>191</v>
      </c>
      <c r="E2420" s="247" t="s">
        <v>19</v>
      </c>
      <c r="F2420" s="248" t="s">
        <v>2302</v>
      </c>
      <c r="G2420" s="246"/>
      <c r="H2420" s="247" t="s">
        <v>19</v>
      </c>
      <c r="I2420" s="249"/>
      <c r="J2420" s="246"/>
      <c r="K2420" s="246"/>
      <c r="L2420" s="250"/>
      <c r="M2420" s="251"/>
      <c r="N2420" s="252"/>
      <c r="O2420" s="252"/>
      <c r="P2420" s="252"/>
      <c r="Q2420" s="252"/>
      <c r="R2420" s="252"/>
      <c r="S2420" s="252"/>
      <c r="T2420" s="253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4" t="s">
        <v>191</v>
      </c>
      <c r="AU2420" s="254" t="s">
        <v>82</v>
      </c>
      <c r="AV2420" s="14" t="s">
        <v>80</v>
      </c>
      <c r="AW2420" s="14" t="s">
        <v>33</v>
      </c>
      <c r="AX2420" s="14" t="s">
        <v>72</v>
      </c>
      <c r="AY2420" s="254" t="s">
        <v>180</v>
      </c>
    </row>
    <row r="2421" s="14" customFormat="1">
      <c r="A2421" s="14"/>
      <c r="B2421" s="245"/>
      <c r="C2421" s="246"/>
      <c r="D2421" s="235" t="s">
        <v>191</v>
      </c>
      <c r="E2421" s="247" t="s">
        <v>19</v>
      </c>
      <c r="F2421" s="248" t="s">
        <v>2740</v>
      </c>
      <c r="G2421" s="246"/>
      <c r="H2421" s="247" t="s">
        <v>19</v>
      </c>
      <c r="I2421" s="249"/>
      <c r="J2421" s="246"/>
      <c r="K2421" s="246"/>
      <c r="L2421" s="250"/>
      <c r="M2421" s="251"/>
      <c r="N2421" s="252"/>
      <c r="O2421" s="252"/>
      <c r="P2421" s="252"/>
      <c r="Q2421" s="252"/>
      <c r="R2421" s="252"/>
      <c r="S2421" s="252"/>
      <c r="T2421" s="253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4" t="s">
        <v>191</v>
      </c>
      <c r="AU2421" s="254" t="s">
        <v>82</v>
      </c>
      <c r="AV2421" s="14" t="s">
        <v>80</v>
      </c>
      <c r="AW2421" s="14" t="s">
        <v>33</v>
      </c>
      <c r="AX2421" s="14" t="s">
        <v>72</v>
      </c>
      <c r="AY2421" s="254" t="s">
        <v>180</v>
      </c>
    </row>
    <row r="2422" s="13" customFormat="1">
      <c r="A2422" s="13"/>
      <c r="B2422" s="233"/>
      <c r="C2422" s="234"/>
      <c r="D2422" s="235" t="s">
        <v>191</v>
      </c>
      <c r="E2422" s="236" t="s">
        <v>19</v>
      </c>
      <c r="F2422" s="237" t="s">
        <v>2741</v>
      </c>
      <c r="G2422" s="234"/>
      <c r="H2422" s="238">
        <v>272.05000000000001</v>
      </c>
      <c r="I2422" s="239"/>
      <c r="J2422" s="234"/>
      <c r="K2422" s="234"/>
      <c r="L2422" s="240"/>
      <c r="M2422" s="241"/>
      <c r="N2422" s="242"/>
      <c r="O2422" s="242"/>
      <c r="P2422" s="242"/>
      <c r="Q2422" s="242"/>
      <c r="R2422" s="242"/>
      <c r="S2422" s="242"/>
      <c r="T2422" s="24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4" t="s">
        <v>191</v>
      </c>
      <c r="AU2422" s="244" t="s">
        <v>82</v>
      </c>
      <c r="AV2422" s="13" t="s">
        <v>82</v>
      </c>
      <c r="AW2422" s="13" t="s">
        <v>33</v>
      </c>
      <c r="AX2422" s="13" t="s">
        <v>72</v>
      </c>
      <c r="AY2422" s="244" t="s">
        <v>180</v>
      </c>
    </row>
    <row r="2423" s="16" customFormat="1">
      <c r="A2423" s="16"/>
      <c r="B2423" s="266"/>
      <c r="C2423" s="267"/>
      <c r="D2423" s="235" t="s">
        <v>191</v>
      </c>
      <c r="E2423" s="268" t="s">
        <v>19</v>
      </c>
      <c r="F2423" s="269" t="s">
        <v>436</v>
      </c>
      <c r="G2423" s="267"/>
      <c r="H2423" s="270">
        <v>641.48000000000002</v>
      </c>
      <c r="I2423" s="271"/>
      <c r="J2423" s="267"/>
      <c r="K2423" s="267"/>
      <c r="L2423" s="272"/>
      <c r="M2423" s="273"/>
      <c r="N2423" s="274"/>
      <c r="O2423" s="274"/>
      <c r="P2423" s="274"/>
      <c r="Q2423" s="274"/>
      <c r="R2423" s="274"/>
      <c r="S2423" s="274"/>
      <c r="T2423" s="275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T2423" s="276" t="s">
        <v>191</v>
      </c>
      <c r="AU2423" s="276" t="s">
        <v>82</v>
      </c>
      <c r="AV2423" s="16" t="s">
        <v>100</v>
      </c>
      <c r="AW2423" s="16" t="s">
        <v>33</v>
      </c>
      <c r="AX2423" s="16" t="s">
        <v>72</v>
      </c>
      <c r="AY2423" s="276" t="s">
        <v>180</v>
      </c>
    </row>
    <row r="2424" s="15" customFormat="1">
      <c r="A2424" s="15"/>
      <c r="B2424" s="255"/>
      <c r="C2424" s="256"/>
      <c r="D2424" s="235" t="s">
        <v>191</v>
      </c>
      <c r="E2424" s="257" t="s">
        <v>19</v>
      </c>
      <c r="F2424" s="258" t="s">
        <v>327</v>
      </c>
      <c r="G2424" s="256"/>
      <c r="H2424" s="259">
        <v>900.88999999999999</v>
      </c>
      <c r="I2424" s="260"/>
      <c r="J2424" s="256"/>
      <c r="K2424" s="256"/>
      <c r="L2424" s="261"/>
      <c r="M2424" s="262"/>
      <c r="N2424" s="263"/>
      <c r="O2424" s="263"/>
      <c r="P2424" s="263"/>
      <c r="Q2424" s="263"/>
      <c r="R2424" s="263"/>
      <c r="S2424" s="263"/>
      <c r="T2424" s="264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T2424" s="265" t="s">
        <v>191</v>
      </c>
      <c r="AU2424" s="265" t="s">
        <v>82</v>
      </c>
      <c r="AV2424" s="15" t="s">
        <v>187</v>
      </c>
      <c r="AW2424" s="15" t="s">
        <v>33</v>
      </c>
      <c r="AX2424" s="15" t="s">
        <v>80</v>
      </c>
      <c r="AY2424" s="265" t="s">
        <v>180</v>
      </c>
    </row>
    <row r="2425" s="2" customFormat="1" ht="24.15" customHeight="1">
      <c r="A2425" s="40"/>
      <c r="B2425" s="41"/>
      <c r="C2425" s="215" t="s">
        <v>2742</v>
      </c>
      <c r="D2425" s="215" t="s">
        <v>182</v>
      </c>
      <c r="E2425" s="216" t="s">
        <v>2743</v>
      </c>
      <c r="F2425" s="217" t="s">
        <v>2744</v>
      </c>
      <c r="G2425" s="218" t="s">
        <v>185</v>
      </c>
      <c r="H2425" s="219">
        <v>1137.72</v>
      </c>
      <c r="I2425" s="220"/>
      <c r="J2425" s="221">
        <f>ROUND(I2425*H2425,2)</f>
        <v>0</v>
      </c>
      <c r="K2425" s="217" t="s">
        <v>186</v>
      </c>
      <c r="L2425" s="46"/>
      <c r="M2425" s="222" t="s">
        <v>19</v>
      </c>
      <c r="N2425" s="223" t="s">
        <v>43</v>
      </c>
      <c r="O2425" s="86"/>
      <c r="P2425" s="224">
        <f>O2425*H2425</f>
        <v>0</v>
      </c>
      <c r="Q2425" s="224">
        <v>0.010999999999999999</v>
      </c>
      <c r="R2425" s="224">
        <f>Q2425*H2425</f>
        <v>12.51492</v>
      </c>
      <c r="S2425" s="224">
        <v>0</v>
      </c>
      <c r="T2425" s="225">
        <f>S2425*H2425</f>
        <v>0</v>
      </c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R2425" s="226" t="s">
        <v>187</v>
      </c>
      <c r="AT2425" s="226" t="s">
        <v>182</v>
      </c>
      <c r="AU2425" s="226" t="s">
        <v>82</v>
      </c>
      <c r="AY2425" s="19" t="s">
        <v>180</v>
      </c>
      <c r="BE2425" s="227">
        <f>IF(N2425="základní",J2425,0)</f>
        <v>0</v>
      </c>
      <c r="BF2425" s="227">
        <f>IF(N2425="snížená",J2425,0)</f>
        <v>0</v>
      </c>
      <c r="BG2425" s="227">
        <f>IF(N2425="zákl. přenesená",J2425,0)</f>
        <v>0</v>
      </c>
      <c r="BH2425" s="227">
        <f>IF(N2425="sníž. přenesená",J2425,0)</f>
        <v>0</v>
      </c>
      <c r="BI2425" s="227">
        <f>IF(N2425="nulová",J2425,0)</f>
        <v>0</v>
      </c>
      <c r="BJ2425" s="19" t="s">
        <v>80</v>
      </c>
      <c r="BK2425" s="227">
        <f>ROUND(I2425*H2425,2)</f>
        <v>0</v>
      </c>
      <c r="BL2425" s="19" t="s">
        <v>187</v>
      </c>
      <c r="BM2425" s="226" t="s">
        <v>2745</v>
      </c>
    </row>
    <row r="2426" s="2" customFormat="1">
      <c r="A2426" s="40"/>
      <c r="B2426" s="41"/>
      <c r="C2426" s="42"/>
      <c r="D2426" s="228" t="s">
        <v>189</v>
      </c>
      <c r="E2426" s="42"/>
      <c r="F2426" s="229" t="s">
        <v>2746</v>
      </c>
      <c r="G2426" s="42"/>
      <c r="H2426" s="42"/>
      <c r="I2426" s="230"/>
      <c r="J2426" s="42"/>
      <c r="K2426" s="42"/>
      <c r="L2426" s="46"/>
      <c r="M2426" s="231"/>
      <c r="N2426" s="232"/>
      <c r="O2426" s="86"/>
      <c r="P2426" s="86"/>
      <c r="Q2426" s="86"/>
      <c r="R2426" s="86"/>
      <c r="S2426" s="86"/>
      <c r="T2426" s="87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T2426" s="19" t="s">
        <v>189</v>
      </c>
      <c r="AU2426" s="19" t="s">
        <v>82</v>
      </c>
    </row>
    <row r="2427" s="14" customFormat="1">
      <c r="A2427" s="14"/>
      <c r="B2427" s="245"/>
      <c r="C2427" s="246"/>
      <c r="D2427" s="235" t="s">
        <v>191</v>
      </c>
      <c r="E2427" s="247" t="s">
        <v>19</v>
      </c>
      <c r="F2427" s="248" t="s">
        <v>1127</v>
      </c>
      <c r="G2427" s="246"/>
      <c r="H2427" s="247" t="s">
        <v>19</v>
      </c>
      <c r="I2427" s="249"/>
      <c r="J2427" s="246"/>
      <c r="K2427" s="246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191</v>
      </c>
      <c r="AU2427" s="254" t="s">
        <v>82</v>
      </c>
      <c r="AV2427" s="14" t="s">
        <v>80</v>
      </c>
      <c r="AW2427" s="14" t="s">
        <v>33</v>
      </c>
      <c r="AX2427" s="14" t="s">
        <v>72</v>
      </c>
      <c r="AY2427" s="254" t="s">
        <v>180</v>
      </c>
    </row>
    <row r="2428" s="14" customFormat="1">
      <c r="A2428" s="14"/>
      <c r="B2428" s="245"/>
      <c r="C2428" s="246"/>
      <c r="D2428" s="235" t="s">
        <v>191</v>
      </c>
      <c r="E2428" s="247" t="s">
        <v>19</v>
      </c>
      <c r="F2428" s="248" t="s">
        <v>2718</v>
      </c>
      <c r="G2428" s="246"/>
      <c r="H2428" s="247" t="s">
        <v>19</v>
      </c>
      <c r="I2428" s="249"/>
      <c r="J2428" s="246"/>
      <c r="K2428" s="246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191</v>
      </c>
      <c r="AU2428" s="254" t="s">
        <v>82</v>
      </c>
      <c r="AV2428" s="14" t="s">
        <v>80</v>
      </c>
      <c r="AW2428" s="14" t="s">
        <v>33</v>
      </c>
      <c r="AX2428" s="14" t="s">
        <v>72</v>
      </c>
      <c r="AY2428" s="254" t="s">
        <v>180</v>
      </c>
    </row>
    <row r="2429" s="13" customFormat="1">
      <c r="A2429" s="13"/>
      <c r="B2429" s="233"/>
      <c r="C2429" s="234"/>
      <c r="D2429" s="235" t="s">
        <v>191</v>
      </c>
      <c r="E2429" s="236" t="s">
        <v>19</v>
      </c>
      <c r="F2429" s="237" t="s">
        <v>2747</v>
      </c>
      <c r="G2429" s="234"/>
      <c r="H2429" s="238">
        <v>176.88</v>
      </c>
      <c r="I2429" s="239"/>
      <c r="J2429" s="234"/>
      <c r="K2429" s="234"/>
      <c r="L2429" s="240"/>
      <c r="M2429" s="241"/>
      <c r="N2429" s="242"/>
      <c r="O2429" s="242"/>
      <c r="P2429" s="242"/>
      <c r="Q2429" s="242"/>
      <c r="R2429" s="242"/>
      <c r="S2429" s="242"/>
      <c r="T2429" s="24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4" t="s">
        <v>191</v>
      </c>
      <c r="AU2429" s="244" t="s">
        <v>82</v>
      </c>
      <c r="AV2429" s="13" t="s">
        <v>82</v>
      </c>
      <c r="AW2429" s="13" t="s">
        <v>33</v>
      </c>
      <c r="AX2429" s="13" t="s">
        <v>72</v>
      </c>
      <c r="AY2429" s="244" t="s">
        <v>180</v>
      </c>
    </row>
    <row r="2430" s="14" customFormat="1">
      <c r="A2430" s="14"/>
      <c r="B2430" s="245"/>
      <c r="C2430" s="246"/>
      <c r="D2430" s="235" t="s">
        <v>191</v>
      </c>
      <c r="E2430" s="247" t="s">
        <v>19</v>
      </c>
      <c r="F2430" s="248" t="s">
        <v>2720</v>
      </c>
      <c r="G2430" s="246"/>
      <c r="H2430" s="247" t="s">
        <v>19</v>
      </c>
      <c r="I2430" s="249"/>
      <c r="J2430" s="246"/>
      <c r="K2430" s="246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191</v>
      </c>
      <c r="AU2430" s="254" t="s">
        <v>82</v>
      </c>
      <c r="AV2430" s="14" t="s">
        <v>80</v>
      </c>
      <c r="AW2430" s="14" t="s">
        <v>33</v>
      </c>
      <c r="AX2430" s="14" t="s">
        <v>72</v>
      </c>
      <c r="AY2430" s="254" t="s">
        <v>180</v>
      </c>
    </row>
    <row r="2431" s="13" customFormat="1">
      <c r="A2431" s="13"/>
      <c r="B2431" s="233"/>
      <c r="C2431" s="234"/>
      <c r="D2431" s="235" t="s">
        <v>191</v>
      </c>
      <c r="E2431" s="236" t="s">
        <v>19</v>
      </c>
      <c r="F2431" s="237" t="s">
        <v>2748</v>
      </c>
      <c r="G2431" s="234"/>
      <c r="H2431" s="238">
        <v>29.739999999999998</v>
      </c>
      <c r="I2431" s="239"/>
      <c r="J2431" s="234"/>
      <c r="K2431" s="234"/>
      <c r="L2431" s="240"/>
      <c r="M2431" s="241"/>
      <c r="N2431" s="242"/>
      <c r="O2431" s="242"/>
      <c r="P2431" s="242"/>
      <c r="Q2431" s="242"/>
      <c r="R2431" s="242"/>
      <c r="S2431" s="242"/>
      <c r="T2431" s="24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4" t="s">
        <v>191</v>
      </c>
      <c r="AU2431" s="244" t="s">
        <v>82</v>
      </c>
      <c r="AV2431" s="13" t="s">
        <v>82</v>
      </c>
      <c r="AW2431" s="13" t="s">
        <v>33</v>
      </c>
      <c r="AX2431" s="13" t="s">
        <v>72</v>
      </c>
      <c r="AY2431" s="244" t="s">
        <v>180</v>
      </c>
    </row>
    <row r="2432" s="14" customFormat="1">
      <c r="A2432" s="14"/>
      <c r="B2432" s="245"/>
      <c r="C2432" s="246"/>
      <c r="D2432" s="235" t="s">
        <v>191</v>
      </c>
      <c r="E2432" s="247" t="s">
        <v>19</v>
      </c>
      <c r="F2432" s="248" t="s">
        <v>1597</v>
      </c>
      <c r="G2432" s="246"/>
      <c r="H2432" s="247" t="s">
        <v>19</v>
      </c>
      <c r="I2432" s="249"/>
      <c r="J2432" s="246"/>
      <c r="K2432" s="246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191</v>
      </c>
      <c r="AU2432" s="254" t="s">
        <v>82</v>
      </c>
      <c r="AV2432" s="14" t="s">
        <v>80</v>
      </c>
      <c r="AW2432" s="14" t="s">
        <v>33</v>
      </c>
      <c r="AX2432" s="14" t="s">
        <v>72</v>
      </c>
      <c r="AY2432" s="254" t="s">
        <v>180</v>
      </c>
    </row>
    <row r="2433" s="14" customFormat="1">
      <c r="A2433" s="14"/>
      <c r="B2433" s="245"/>
      <c r="C2433" s="246"/>
      <c r="D2433" s="235" t="s">
        <v>191</v>
      </c>
      <c r="E2433" s="247" t="s">
        <v>19</v>
      </c>
      <c r="F2433" s="248" t="s">
        <v>2722</v>
      </c>
      <c r="G2433" s="246"/>
      <c r="H2433" s="247" t="s">
        <v>19</v>
      </c>
      <c r="I2433" s="249"/>
      <c r="J2433" s="246"/>
      <c r="K2433" s="246"/>
      <c r="L2433" s="250"/>
      <c r="M2433" s="251"/>
      <c r="N2433" s="252"/>
      <c r="O2433" s="252"/>
      <c r="P2433" s="252"/>
      <c r="Q2433" s="252"/>
      <c r="R2433" s="252"/>
      <c r="S2433" s="252"/>
      <c r="T2433" s="253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4" t="s">
        <v>191</v>
      </c>
      <c r="AU2433" s="254" t="s">
        <v>82</v>
      </c>
      <c r="AV2433" s="14" t="s">
        <v>80</v>
      </c>
      <c r="AW2433" s="14" t="s">
        <v>33</v>
      </c>
      <c r="AX2433" s="14" t="s">
        <v>72</v>
      </c>
      <c r="AY2433" s="254" t="s">
        <v>180</v>
      </c>
    </row>
    <row r="2434" s="13" customFormat="1">
      <c r="A2434" s="13"/>
      <c r="B2434" s="233"/>
      <c r="C2434" s="234"/>
      <c r="D2434" s="235" t="s">
        <v>191</v>
      </c>
      <c r="E2434" s="236" t="s">
        <v>19</v>
      </c>
      <c r="F2434" s="237" t="s">
        <v>2723</v>
      </c>
      <c r="G2434" s="234"/>
      <c r="H2434" s="238">
        <v>129.94</v>
      </c>
      <c r="I2434" s="239"/>
      <c r="J2434" s="234"/>
      <c r="K2434" s="234"/>
      <c r="L2434" s="240"/>
      <c r="M2434" s="241"/>
      <c r="N2434" s="242"/>
      <c r="O2434" s="242"/>
      <c r="P2434" s="242"/>
      <c r="Q2434" s="242"/>
      <c r="R2434" s="242"/>
      <c r="S2434" s="242"/>
      <c r="T2434" s="24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4" t="s">
        <v>191</v>
      </c>
      <c r="AU2434" s="244" t="s">
        <v>82</v>
      </c>
      <c r="AV2434" s="13" t="s">
        <v>82</v>
      </c>
      <c r="AW2434" s="13" t="s">
        <v>33</v>
      </c>
      <c r="AX2434" s="13" t="s">
        <v>72</v>
      </c>
      <c r="AY2434" s="244" t="s">
        <v>180</v>
      </c>
    </row>
    <row r="2435" s="14" customFormat="1">
      <c r="A2435" s="14"/>
      <c r="B2435" s="245"/>
      <c r="C2435" s="246"/>
      <c r="D2435" s="235" t="s">
        <v>191</v>
      </c>
      <c r="E2435" s="247" t="s">
        <v>19</v>
      </c>
      <c r="F2435" s="248" t="s">
        <v>2724</v>
      </c>
      <c r="G2435" s="246"/>
      <c r="H2435" s="247" t="s">
        <v>19</v>
      </c>
      <c r="I2435" s="249"/>
      <c r="J2435" s="246"/>
      <c r="K2435" s="246"/>
      <c r="L2435" s="250"/>
      <c r="M2435" s="251"/>
      <c r="N2435" s="252"/>
      <c r="O2435" s="252"/>
      <c r="P2435" s="252"/>
      <c r="Q2435" s="252"/>
      <c r="R2435" s="252"/>
      <c r="S2435" s="252"/>
      <c r="T2435" s="253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4" t="s">
        <v>191</v>
      </c>
      <c r="AU2435" s="254" t="s">
        <v>82</v>
      </c>
      <c r="AV2435" s="14" t="s">
        <v>80</v>
      </c>
      <c r="AW2435" s="14" t="s">
        <v>33</v>
      </c>
      <c r="AX2435" s="14" t="s">
        <v>72</v>
      </c>
      <c r="AY2435" s="254" t="s">
        <v>180</v>
      </c>
    </row>
    <row r="2436" s="13" customFormat="1">
      <c r="A2436" s="13"/>
      <c r="B2436" s="233"/>
      <c r="C2436" s="234"/>
      <c r="D2436" s="235" t="s">
        <v>191</v>
      </c>
      <c r="E2436" s="236" t="s">
        <v>19</v>
      </c>
      <c r="F2436" s="237" t="s">
        <v>2749</v>
      </c>
      <c r="G2436" s="234"/>
      <c r="H2436" s="238">
        <v>52.32</v>
      </c>
      <c r="I2436" s="239"/>
      <c r="J2436" s="234"/>
      <c r="K2436" s="234"/>
      <c r="L2436" s="240"/>
      <c r="M2436" s="241"/>
      <c r="N2436" s="242"/>
      <c r="O2436" s="242"/>
      <c r="P2436" s="242"/>
      <c r="Q2436" s="242"/>
      <c r="R2436" s="242"/>
      <c r="S2436" s="242"/>
      <c r="T2436" s="24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4" t="s">
        <v>191</v>
      </c>
      <c r="AU2436" s="244" t="s">
        <v>82</v>
      </c>
      <c r="AV2436" s="13" t="s">
        <v>82</v>
      </c>
      <c r="AW2436" s="13" t="s">
        <v>33</v>
      </c>
      <c r="AX2436" s="13" t="s">
        <v>72</v>
      </c>
      <c r="AY2436" s="244" t="s">
        <v>180</v>
      </c>
    </row>
    <row r="2437" s="16" customFormat="1">
      <c r="A2437" s="16"/>
      <c r="B2437" s="266"/>
      <c r="C2437" s="267"/>
      <c r="D2437" s="235" t="s">
        <v>191</v>
      </c>
      <c r="E2437" s="268" t="s">
        <v>19</v>
      </c>
      <c r="F2437" s="269" t="s">
        <v>436</v>
      </c>
      <c r="G2437" s="267"/>
      <c r="H2437" s="270">
        <v>388.88</v>
      </c>
      <c r="I2437" s="271"/>
      <c r="J2437" s="267"/>
      <c r="K2437" s="267"/>
      <c r="L2437" s="272"/>
      <c r="M2437" s="273"/>
      <c r="N2437" s="274"/>
      <c r="O2437" s="274"/>
      <c r="P2437" s="274"/>
      <c r="Q2437" s="274"/>
      <c r="R2437" s="274"/>
      <c r="S2437" s="274"/>
      <c r="T2437" s="275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76" t="s">
        <v>191</v>
      </c>
      <c r="AU2437" s="276" t="s">
        <v>82</v>
      </c>
      <c r="AV2437" s="16" t="s">
        <v>100</v>
      </c>
      <c r="AW2437" s="16" t="s">
        <v>33</v>
      </c>
      <c r="AX2437" s="16" t="s">
        <v>72</v>
      </c>
      <c r="AY2437" s="276" t="s">
        <v>180</v>
      </c>
    </row>
    <row r="2438" s="14" customFormat="1">
      <c r="A2438" s="14"/>
      <c r="B2438" s="245"/>
      <c r="C2438" s="246"/>
      <c r="D2438" s="235" t="s">
        <v>191</v>
      </c>
      <c r="E2438" s="247" t="s">
        <v>19</v>
      </c>
      <c r="F2438" s="248" t="s">
        <v>1637</v>
      </c>
      <c r="G2438" s="246"/>
      <c r="H2438" s="247" t="s">
        <v>19</v>
      </c>
      <c r="I2438" s="249"/>
      <c r="J2438" s="246"/>
      <c r="K2438" s="246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191</v>
      </c>
      <c r="AU2438" s="254" t="s">
        <v>82</v>
      </c>
      <c r="AV2438" s="14" t="s">
        <v>80</v>
      </c>
      <c r="AW2438" s="14" t="s">
        <v>33</v>
      </c>
      <c r="AX2438" s="14" t="s">
        <v>72</v>
      </c>
      <c r="AY2438" s="254" t="s">
        <v>180</v>
      </c>
    </row>
    <row r="2439" s="14" customFormat="1">
      <c r="A2439" s="14"/>
      <c r="B2439" s="245"/>
      <c r="C2439" s="246"/>
      <c r="D2439" s="235" t="s">
        <v>191</v>
      </c>
      <c r="E2439" s="247" t="s">
        <v>19</v>
      </c>
      <c r="F2439" s="248" t="s">
        <v>2726</v>
      </c>
      <c r="G2439" s="246"/>
      <c r="H2439" s="247" t="s">
        <v>19</v>
      </c>
      <c r="I2439" s="249"/>
      <c r="J2439" s="246"/>
      <c r="K2439" s="246"/>
      <c r="L2439" s="250"/>
      <c r="M2439" s="251"/>
      <c r="N2439" s="252"/>
      <c r="O2439" s="252"/>
      <c r="P2439" s="252"/>
      <c r="Q2439" s="252"/>
      <c r="R2439" s="252"/>
      <c r="S2439" s="252"/>
      <c r="T2439" s="253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4" t="s">
        <v>191</v>
      </c>
      <c r="AU2439" s="254" t="s">
        <v>82</v>
      </c>
      <c r="AV2439" s="14" t="s">
        <v>80</v>
      </c>
      <c r="AW2439" s="14" t="s">
        <v>33</v>
      </c>
      <c r="AX2439" s="14" t="s">
        <v>72</v>
      </c>
      <c r="AY2439" s="254" t="s">
        <v>180</v>
      </c>
    </row>
    <row r="2440" s="13" customFormat="1">
      <c r="A2440" s="13"/>
      <c r="B2440" s="233"/>
      <c r="C2440" s="234"/>
      <c r="D2440" s="235" t="s">
        <v>191</v>
      </c>
      <c r="E2440" s="236" t="s">
        <v>19</v>
      </c>
      <c r="F2440" s="237" t="s">
        <v>2750</v>
      </c>
      <c r="G2440" s="234"/>
      <c r="H2440" s="238">
        <v>277.5</v>
      </c>
      <c r="I2440" s="239"/>
      <c r="J2440" s="234"/>
      <c r="K2440" s="234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191</v>
      </c>
      <c r="AU2440" s="244" t="s">
        <v>82</v>
      </c>
      <c r="AV2440" s="13" t="s">
        <v>82</v>
      </c>
      <c r="AW2440" s="13" t="s">
        <v>33</v>
      </c>
      <c r="AX2440" s="13" t="s">
        <v>72</v>
      </c>
      <c r="AY2440" s="244" t="s">
        <v>180</v>
      </c>
    </row>
    <row r="2441" s="14" customFormat="1">
      <c r="A2441" s="14"/>
      <c r="B2441" s="245"/>
      <c r="C2441" s="246"/>
      <c r="D2441" s="235" t="s">
        <v>191</v>
      </c>
      <c r="E2441" s="247" t="s">
        <v>19</v>
      </c>
      <c r="F2441" s="248" t="s">
        <v>2730</v>
      </c>
      <c r="G2441" s="246"/>
      <c r="H2441" s="247" t="s">
        <v>19</v>
      </c>
      <c r="I2441" s="249"/>
      <c r="J2441" s="246"/>
      <c r="K2441" s="246"/>
      <c r="L2441" s="250"/>
      <c r="M2441" s="251"/>
      <c r="N2441" s="252"/>
      <c r="O2441" s="252"/>
      <c r="P2441" s="252"/>
      <c r="Q2441" s="252"/>
      <c r="R2441" s="252"/>
      <c r="S2441" s="252"/>
      <c r="T2441" s="253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4" t="s">
        <v>191</v>
      </c>
      <c r="AU2441" s="254" t="s">
        <v>82</v>
      </c>
      <c r="AV2441" s="14" t="s">
        <v>80</v>
      </c>
      <c r="AW2441" s="14" t="s">
        <v>33</v>
      </c>
      <c r="AX2441" s="14" t="s">
        <v>72</v>
      </c>
      <c r="AY2441" s="254" t="s">
        <v>180</v>
      </c>
    </row>
    <row r="2442" s="13" customFormat="1">
      <c r="A2442" s="13"/>
      <c r="B2442" s="233"/>
      <c r="C2442" s="234"/>
      <c r="D2442" s="235" t="s">
        <v>191</v>
      </c>
      <c r="E2442" s="236" t="s">
        <v>19</v>
      </c>
      <c r="F2442" s="237" t="s">
        <v>2731</v>
      </c>
      <c r="G2442" s="234"/>
      <c r="H2442" s="238">
        <v>18.280000000000001</v>
      </c>
      <c r="I2442" s="239"/>
      <c r="J2442" s="234"/>
      <c r="K2442" s="234"/>
      <c r="L2442" s="240"/>
      <c r="M2442" s="241"/>
      <c r="N2442" s="242"/>
      <c r="O2442" s="242"/>
      <c r="P2442" s="242"/>
      <c r="Q2442" s="242"/>
      <c r="R2442" s="242"/>
      <c r="S2442" s="242"/>
      <c r="T2442" s="24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4" t="s">
        <v>191</v>
      </c>
      <c r="AU2442" s="244" t="s">
        <v>82</v>
      </c>
      <c r="AV2442" s="13" t="s">
        <v>82</v>
      </c>
      <c r="AW2442" s="13" t="s">
        <v>33</v>
      </c>
      <c r="AX2442" s="13" t="s">
        <v>72</v>
      </c>
      <c r="AY2442" s="244" t="s">
        <v>180</v>
      </c>
    </row>
    <row r="2443" s="14" customFormat="1">
      <c r="A2443" s="14"/>
      <c r="B2443" s="245"/>
      <c r="C2443" s="246"/>
      <c r="D2443" s="235" t="s">
        <v>191</v>
      </c>
      <c r="E2443" s="247" t="s">
        <v>19</v>
      </c>
      <c r="F2443" s="248" t="s">
        <v>1641</v>
      </c>
      <c r="G2443" s="246"/>
      <c r="H2443" s="247" t="s">
        <v>19</v>
      </c>
      <c r="I2443" s="249"/>
      <c r="J2443" s="246"/>
      <c r="K2443" s="246"/>
      <c r="L2443" s="250"/>
      <c r="M2443" s="251"/>
      <c r="N2443" s="252"/>
      <c r="O2443" s="252"/>
      <c r="P2443" s="252"/>
      <c r="Q2443" s="252"/>
      <c r="R2443" s="252"/>
      <c r="S2443" s="252"/>
      <c r="T2443" s="253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4" t="s">
        <v>191</v>
      </c>
      <c r="AU2443" s="254" t="s">
        <v>82</v>
      </c>
      <c r="AV2443" s="14" t="s">
        <v>80</v>
      </c>
      <c r="AW2443" s="14" t="s">
        <v>33</v>
      </c>
      <c r="AX2443" s="14" t="s">
        <v>72</v>
      </c>
      <c r="AY2443" s="254" t="s">
        <v>180</v>
      </c>
    </row>
    <row r="2444" s="14" customFormat="1">
      <c r="A2444" s="14"/>
      <c r="B2444" s="245"/>
      <c r="C2444" s="246"/>
      <c r="D2444" s="235" t="s">
        <v>191</v>
      </c>
      <c r="E2444" s="247" t="s">
        <v>19</v>
      </c>
      <c r="F2444" s="248" t="s">
        <v>2732</v>
      </c>
      <c r="G2444" s="246"/>
      <c r="H2444" s="247" t="s">
        <v>19</v>
      </c>
      <c r="I2444" s="249"/>
      <c r="J2444" s="246"/>
      <c r="K2444" s="246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191</v>
      </c>
      <c r="AU2444" s="254" t="s">
        <v>82</v>
      </c>
      <c r="AV2444" s="14" t="s">
        <v>80</v>
      </c>
      <c r="AW2444" s="14" t="s">
        <v>33</v>
      </c>
      <c r="AX2444" s="14" t="s">
        <v>72</v>
      </c>
      <c r="AY2444" s="254" t="s">
        <v>180</v>
      </c>
    </row>
    <row r="2445" s="13" customFormat="1">
      <c r="A2445" s="13"/>
      <c r="B2445" s="233"/>
      <c r="C2445" s="234"/>
      <c r="D2445" s="235" t="s">
        <v>191</v>
      </c>
      <c r="E2445" s="236" t="s">
        <v>19</v>
      </c>
      <c r="F2445" s="237" t="s">
        <v>2733</v>
      </c>
      <c r="G2445" s="234"/>
      <c r="H2445" s="238">
        <v>71.430000000000007</v>
      </c>
      <c r="I2445" s="239"/>
      <c r="J2445" s="234"/>
      <c r="K2445" s="234"/>
      <c r="L2445" s="240"/>
      <c r="M2445" s="241"/>
      <c r="N2445" s="242"/>
      <c r="O2445" s="242"/>
      <c r="P2445" s="242"/>
      <c r="Q2445" s="242"/>
      <c r="R2445" s="242"/>
      <c r="S2445" s="242"/>
      <c r="T2445" s="24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4" t="s">
        <v>191</v>
      </c>
      <c r="AU2445" s="244" t="s">
        <v>82</v>
      </c>
      <c r="AV2445" s="13" t="s">
        <v>82</v>
      </c>
      <c r="AW2445" s="13" t="s">
        <v>33</v>
      </c>
      <c r="AX2445" s="13" t="s">
        <v>72</v>
      </c>
      <c r="AY2445" s="244" t="s">
        <v>180</v>
      </c>
    </row>
    <row r="2446" s="14" customFormat="1">
      <c r="A2446" s="14"/>
      <c r="B2446" s="245"/>
      <c r="C2446" s="246"/>
      <c r="D2446" s="235" t="s">
        <v>191</v>
      </c>
      <c r="E2446" s="247" t="s">
        <v>19</v>
      </c>
      <c r="F2446" s="248" t="s">
        <v>2734</v>
      </c>
      <c r="G2446" s="246"/>
      <c r="H2446" s="247" t="s">
        <v>19</v>
      </c>
      <c r="I2446" s="249"/>
      <c r="J2446" s="246"/>
      <c r="K2446" s="246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191</v>
      </c>
      <c r="AU2446" s="254" t="s">
        <v>82</v>
      </c>
      <c r="AV2446" s="14" t="s">
        <v>80</v>
      </c>
      <c r="AW2446" s="14" t="s">
        <v>33</v>
      </c>
      <c r="AX2446" s="14" t="s">
        <v>72</v>
      </c>
      <c r="AY2446" s="254" t="s">
        <v>180</v>
      </c>
    </row>
    <row r="2447" s="13" customFormat="1">
      <c r="A2447" s="13"/>
      <c r="B2447" s="233"/>
      <c r="C2447" s="234"/>
      <c r="D2447" s="235" t="s">
        <v>191</v>
      </c>
      <c r="E2447" s="236" t="s">
        <v>19</v>
      </c>
      <c r="F2447" s="237" t="s">
        <v>2735</v>
      </c>
      <c r="G2447" s="234"/>
      <c r="H2447" s="238">
        <v>65.030000000000001</v>
      </c>
      <c r="I2447" s="239"/>
      <c r="J2447" s="234"/>
      <c r="K2447" s="234"/>
      <c r="L2447" s="240"/>
      <c r="M2447" s="241"/>
      <c r="N2447" s="242"/>
      <c r="O2447" s="242"/>
      <c r="P2447" s="242"/>
      <c r="Q2447" s="242"/>
      <c r="R2447" s="242"/>
      <c r="S2447" s="242"/>
      <c r="T2447" s="24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4" t="s">
        <v>191</v>
      </c>
      <c r="AU2447" s="244" t="s">
        <v>82</v>
      </c>
      <c r="AV2447" s="13" t="s">
        <v>82</v>
      </c>
      <c r="AW2447" s="13" t="s">
        <v>33</v>
      </c>
      <c r="AX2447" s="13" t="s">
        <v>72</v>
      </c>
      <c r="AY2447" s="244" t="s">
        <v>180</v>
      </c>
    </row>
    <row r="2448" s="14" customFormat="1">
      <c r="A2448" s="14"/>
      <c r="B2448" s="245"/>
      <c r="C2448" s="246"/>
      <c r="D2448" s="235" t="s">
        <v>191</v>
      </c>
      <c r="E2448" s="247" t="s">
        <v>19</v>
      </c>
      <c r="F2448" s="248" t="s">
        <v>2736</v>
      </c>
      <c r="G2448" s="246"/>
      <c r="H2448" s="247" t="s">
        <v>19</v>
      </c>
      <c r="I2448" s="249"/>
      <c r="J2448" s="246"/>
      <c r="K2448" s="246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191</v>
      </c>
      <c r="AU2448" s="254" t="s">
        <v>82</v>
      </c>
      <c r="AV2448" s="14" t="s">
        <v>80</v>
      </c>
      <c r="AW2448" s="14" t="s">
        <v>33</v>
      </c>
      <c r="AX2448" s="14" t="s">
        <v>72</v>
      </c>
      <c r="AY2448" s="254" t="s">
        <v>180</v>
      </c>
    </row>
    <row r="2449" s="13" customFormat="1">
      <c r="A2449" s="13"/>
      <c r="B2449" s="233"/>
      <c r="C2449" s="234"/>
      <c r="D2449" s="235" t="s">
        <v>191</v>
      </c>
      <c r="E2449" s="236" t="s">
        <v>19</v>
      </c>
      <c r="F2449" s="237" t="s">
        <v>2737</v>
      </c>
      <c r="G2449" s="234"/>
      <c r="H2449" s="238">
        <v>15.890000000000001</v>
      </c>
      <c r="I2449" s="239"/>
      <c r="J2449" s="234"/>
      <c r="K2449" s="234"/>
      <c r="L2449" s="240"/>
      <c r="M2449" s="241"/>
      <c r="N2449" s="242"/>
      <c r="O2449" s="242"/>
      <c r="P2449" s="242"/>
      <c r="Q2449" s="242"/>
      <c r="R2449" s="242"/>
      <c r="S2449" s="242"/>
      <c r="T2449" s="24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4" t="s">
        <v>191</v>
      </c>
      <c r="AU2449" s="244" t="s">
        <v>82</v>
      </c>
      <c r="AV2449" s="13" t="s">
        <v>82</v>
      </c>
      <c r="AW2449" s="13" t="s">
        <v>33</v>
      </c>
      <c r="AX2449" s="13" t="s">
        <v>72</v>
      </c>
      <c r="AY2449" s="244" t="s">
        <v>180</v>
      </c>
    </row>
    <row r="2450" s="14" customFormat="1">
      <c r="A2450" s="14"/>
      <c r="B2450" s="245"/>
      <c r="C2450" s="246"/>
      <c r="D2450" s="235" t="s">
        <v>191</v>
      </c>
      <c r="E2450" s="247" t="s">
        <v>19</v>
      </c>
      <c r="F2450" s="248" t="s">
        <v>2738</v>
      </c>
      <c r="G2450" s="246"/>
      <c r="H2450" s="247" t="s">
        <v>19</v>
      </c>
      <c r="I2450" s="249"/>
      <c r="J2450" s="246"/>
      <c r="K2450" s="246"/>
      <c r="L2450" s="250"/>
      <c r="M2450" s="251"/>
      <c r="N2450" s="252"/>
      <c r="O2450" s="252"/>
      <c r="P2450" s="252"/>
      <c r="Q2450" s="252"/>
      <c r="R2450" s="252"/>
      <c r="S2450" s="252"/>
      <c r="T2450" s="253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4" t="s">
        <v>191</v>
      </c>
      <c r="AU2450" s="254" t="s">
        <v>82</v>
      </c>
      <c r="AV2450" s="14" t="s">
        <v>80</v>
      </c>
      <c r="AW2450" s="14" t="s">
        <v>33</v>
      </c>
      <c r="AX2450" s="14" t="s">
        <v>72</v>
      </c>
      <c r="AY2450" s="254" t="s">
        <v>180</v>
      </c>
    </row>
    <row r="2451" s="13" customFormat="1">
      <c r="A2451" s="13"/>
      <c r="B2451" s="233"/>
      <c r="C2451" s="234"/>
      <c r="D2451" s="235" t="s">
        <v>191</v>
      </c>
      <c r="E2451" s="236" t="s">
        <v>19</v>
      </c>
      <c r="F2451" s="237" t="s">
        <v>2739</v>
      </c>
      <c r="G2451" s="234"/>
      <c r="H2451" s="238">
        <v>28.66</v>
      </c>
      <c r="I2451" s="239"/>
      <c r="J2451" s="234"/>
      <c r="K2451" s="234"/>
      <c r="L2451" s="240"/>
      <c r="M2451" s="241"/>
      <c r="N2451" s="242"/>
      <c r="O2451" s="242"/>
      <c r="P2451" s="242"/>
      <c r="Q2451" s="242"/>
      <c r="R2451" s="242"/>
      <c r="S2451" s="242"/>
      <c r="T2451" s="24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4" t="s">
        <v>191</v>
      </c>
      <c r="AU2451" s="244" t="s">
        <v>82</v>
      </c>
      <c r="AV2451" s="13" t="s">
        <v>82</v>
      </c>
      <c r="AW2451" s="13" t="s">
        <v>33</v>
      </c>
      <c r="AX2451" s="13" t="s">
        <v>72</v>
      </c>
      <c r="AY2451" s="244" t="s">
        <v>180</v>
      </c>
    </row>
    <row r="2452" s="14" customFormat="1">
      <c r="A2452" s="14"/>
      <c r="B2452" s="245"/>
      <c r="C2452" s="246"/>
      <c r="D2452" s="235" t="s">
        <v>191</v>
      </c>
      <c r="E2452" s="247" t="s">
        <v>19</v>
      </c>
      <c r="F2452" s="248" t="s">
        <v>2302</v>
      </c>
      <c r="G2452" s="246"/>
      <c r="H2452" s="247" t="s">
        <v>19</v>
      </c>
      <c r="I2452" s="249"/>
      <c r="J2452" s="246"/>
      <c r="K2452" s="246"/>
      <c r="L2452" s="250"/>
      <c r="M2452" s="251"/>
      <c r="N2452" s="252"/>
      <c r="O2452" s="252"/>
      <c r="P2452" s="252"/>
      <c r="Q2452" s="252"/>
      <c r="R2452" s="252"/>
      <c r="S2452" s="252"/>
      <c r="T2452" s="253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4" t="s">
        <v>191</v>
      </c>
      <c r="AU2452" s="254" t="s">
        <v>82</v>
      </c>
      <c r="AV2452" s="14" t="s">
        <v>80</v>
      </c>
      <c r="AW2452" s="14" t="s">
        <v>33</v>
      </c>
      <c r="AX2452" s="14" t="s">
        <v>72</v>
      </c>
      <c r="AY2452" s="254" t="s">
        <v>180</v>
      </c>
    </row>
    <row r="2453" s="14" customFormat="1">
      <c r="A2453" s="14"/>
      <c r="B2453" s="245"/>
      <c r="C2453" s="246"/>
      <c r="D2453" s="235" t="s">
        <v>191</v>
      </c>
      <c r="E2453" s="247" t="s">
        <v>19</v>
      </c>
      <c r="F2453" s="248" t="s">
        <v>2740</v>
      </c>
      <c r="G2453" s="246"/>
      <c r="H2453" s="247" t="s">
        <v>19</v>
      </c>
      <c r="I2453" s="249"/>
      <c r="J2453" s="246"/>
      <c r="K2453" s="246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191</v>
      </c>
      <c r="AU2453" s="254" t="s">
        <v>82</v>
      </c>
      <c r="AV2453" s="14" t="s">
        <v>80</v>
      </c>
      <c r="AW2453" s="14" t="s">
        <v>33</v>
      </c>
      <c r="AX2453" s="14" t="s">
        <v>72</v>
      </c>
      <c r="AY2453" s="254" t="s">
        <v>180</v>
      </c>
    </row>
    <row r="2454" s="13" customFormat="1">
      <c r="A2454" s="13"/>
      <c r="B2454" s="233"/>
      <c r="C2454" s="234"/>
      <c r="D2454" s="235" t="s">
        <v>191</v>
      </c>
      <c r="E2454" s="236" t="s">
        <v>19</v>
      </c>
      <c r="F2454" s="237" t="s">
        <v>2741</v>
      </c>
      <c r="G2454" s="234"/>
      <c r="H2454" s="238">
        <v>272.05000000000001</v>
      </c>
      <c r="I2454" s="239"/>
      <c r="J2454" s="234"/>
      <c r="K2454" s="234"/>
      <c r="L2454" s="240"/>
      <c r="M2454" s="241"/>
      <c r="N2454" s="242"/>
      <c r="O2454" s="242"/>
      <c r="P2454" s="242"/>
      <c r="Q2454" s="242"/>
      <c r="R2454" s="242"/>
      <c r="S2454" s="242"/>
      <c r="T2454" s="24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4" t="s">
        <v>191</v>
      </c>
      <c r="AU2454" s="244" t="s">
        <v>82</v>
      </c>
      <c r="AV2454" s="13" t="s">
        <v>82</v>
      </c>
      <c r="AW2454" s="13" t="s">
        <v>33</v>
      </c>
      <c r="AX2454" s="13" t="s">
        <v>72</v>
      </c>
      <c r="AY2454" s="244" t="s">
        <v>180</v>
      </c>
    </row>
    <row r="2455" s="16" customFormat="1">
      <c r="A2455" s="16"/>
      <c r="B2455" s="266"/>
      <c r="C2455" s="267"/>
      <c r="D2455" s="235" t="s">
        <v>191</v>
      </c>
      <c r="E2455" s="268" t="s">
        <v>19</v>
      </c>
      <c r="F2455" s="269" t="s">
        <v>436</v>
      </c>
      <c r="G2455" s="267"/>
      <c r="H2455" s="270">
        <v>748.84000000000003</v>
      </c>
      <c r="I2455" s="271"/>
      <c r="J2455" s="267"/>
      <c r="K2455" s="267"/>
      <c r="L2455" s="272"/>
      <c r="M2455" s="273"/>
      <c r="N2455" s="274"/>
      <c r="O2455" s="274"/>
      <c r="P2455" s="274"/>
      <c r="Q2455" s="274"/>
      <c r="R2455" s="274"/>
      <c r="S2455" s="274"/>
      <c r="T2455" s="275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76" t="s">
        <v>191</v>
      </c>
      <c r="AU2455" s="276" t="s">
        <v>82</v>
      </c>
      <c r="AV2455" s="16" t="s">
        <v>100</v>
      </c>
      <c r="AW2455" s="16" t="s">
        <v>33</v>
      </c>
      <c r="AX2455" s="16" t="s">
        <v>72</v>
      </c>
      <c r="AY2455" s="276" t="s">
        <v>180</v>
      </c>
    </row>
    <row r="2456" s="15" customFormat="1">
      <c r="A2456" s="15"/>
      <c r="B2456" s="255"/>
      <c r="C2456" s="256"/>
      <c r="D2456" s="235" t="s">
        <v>191</v>
      </c>
      <c r="E2456" s="257" t="s">
        <v>19</v>
      </c>
      <c r="F2456" s="258" t="s">
        <v>327</v>
      </c>
      <c r="G2456" s="256"/>
      <c r="H2456" s="259">
        <v>1137.72</v>
      </c>
      <c r="I2456" s="260"/>
      <c r="J2456" s="256"/>
      <c r="K2456" s="256"/>
      <c r="L2456" s="261"/>
      <c r="M2456" s="262"/>
      <c r="N2456" s="263"/>
      <c r="O2456" s="263"/>
      <c r="P2456" s="263"/>
      <c r="Q2456" s="263"/>
      <c r="R2456" s="263"/>
      <c r="S2456" s="263"/>
      <c r="T2456" s="264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T2456" s="265" t="s">
        <v>191</v>
      </c>
      <c r="AU2456" s="265" t="s">
        <v>82</v>
      </c>
      <c r="AV2456" s="15" t="s">
        <v>187</v>
      </c>
      <c r="AW2456" s="15" t="s">
        <v>33</v>
      </c>
      <c r="AX2456" s="15" t="s">
        <v>80</v>
      </c>
      <c r="AY2456" s="265" t="s">
        <v>180</v>
      </c>
    </row>
    <row r="2457" s="2" customFormat="1" ht="16.5" customHeight="1">
      <c r="A2457" s="40"/>
      <c r="B2457" s="41"/>
      <c r="C2457" s="215" t="s">
        <v>2751</v>
      </c>
      <c r="D2457" s="215" t="s">
        <v>182</v>
      </c>
      <c r="E2457" s="216" t="s">
        <v>2752</v>
      </c>
      <c r="F2457" s="217" t="s">
        <v>2753</v>
      </c>
      <c r="G2457" s="218" t="s">
        <v>185</v>
      </c>
      <c r="H2457" s="219">
        <v>0.25</v>
      </c>
      <c r="I2457" s="220"/>
      <c r="J2457" s="221">
        <f>ROUND(I2457*H2457,2)</f>
        <v>0</v>
      </c>
      <c r="K2457" s="217" t="s">
        <v>186</v>
      </c>
      <c r="L2457" s="46"/>
      <c r="M2457" s="222" t="s">
        <v>19</v>
      </c>
      <c r="N2457" s="223" t="s">
        <v>43</v>
      </c>
      <c r="O2457" s="86"/>
      <c r="P2457" s="224">
        <f>O2457*H2457</f>
        <v>0</v>
      </c>
      <c r="Q2457" s="224">
        <v>0.11169999999999999</v>
      </c>
      <c r="R2457" s="224">
        <f>Q2457*H2457</f>
        <v>0.027924999999999998</v>
      </c>
      <c r="S2457" s="224">
        <v>0</v>
      </c>
      <c r="T2457" s="225">
        <f>S2457*H2457</f>
        <v>0</v>
      </c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R2457" s="226" t="s">
        <v>187</v>
      </c>
      <c r="AT2457" s="226" t="s">
        <v>182</v>
      </c>
      <c r="AU2457" s="226" t="s">
        <v>82</v>
      </c>
      <c r="AY2457" s="19" t="s">
        <v>180</v>
      </c>
      <c r="BE2457" s="227">
        <f>IF(N2457="základní",J2457,0)</f>
        <v>0</v>
      </c>
      <c r="BF2457" s="227">
        <f>IF(N2457="snížená",J2457,0)</f>
        <v>0</v>
      </c>
      <c r="BG2457" s="227">
        <f>IF(N2457="zákl. přenesená",J2457,0)</f>
        <v>0</v>
      </c>
      <c r="BH2457" s="227">
        <f>IF(N2457="sníž. přenesená",J2457,0)</f>
        <v>0</v>
      </c>
      <c r="BI2457" s="227">
        <f>IF(N2457="nulová",J2457,0)</f>
        <v>0</v>
      </c>
      <c r="BJ2457" s="19" t="s">
        <v>80</v>
      </c>
      <c r="BK2457" s="227">
        <f>ROUND(I2457*H2457,2)</f>
        <v>0</v>
      </c>
      <c r="BL2457" s="19" t="s">
        <v>187</v>
      </c>
      <c r="BM2457" s="226" t="s">
        <v>2754</v>
      </c>
    </row>
    <row r="2458" s="2" customFormat="1">
      <c r="A2458" s="40"/>
      <c r="B2458" s="41"/>
      <c r="C2458" s="42"/>
      <c r="D2458" s="228" t="s">
        <v>189</v>
      </c>
      <c r="E2458" s="42"/>
      <c r="F2458" s="229" t="s">
        <v>2755</v>
      </c>
      <c r="G2458" s="42"/>
      <c r="H2458" s="42"/>
      <c r="I2458" s="230"/>
      <c r="J2458" s="42"/>
      <c r="K2458" s="42"/>
      <c r="L2458" s="46"/>
      <c r="M2458" s="231"/>
      <c r="N2458" s="232"/>
      <c r="O2458" s="86"/>
      <c r="P2458" s="86"/>
      <c r="Q2458" s="86"/>
      <c r="R2458" s="86"/>
      <c r="S2458" s="86"/>
      <c r="T2458" s="87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T2458" s="19" t="s">
        <v>189</v>
      </c>
      <c r="AU2458" s="19" t="s">
        <v>82</v>
      </c>
    </row>
    <row r="2459" s="14" customFormat="1">
      <c r="A2459" s="14"/>
      <c r="B2459" s="245"/>
      <c r="C2459" s="246"/>
      <c r="D2459" s="235" t="s">
        <v>191</v>
      </c>
      <c r="E2459" s="247" t="s">
        <v>19</v>
      </c>
      <c r="F2459" s="248" t="s">
        <v>1666</v>
      </c>
      <c r="G2459" s="246"/>
      <c r="H2459" s="247" t="s">
        <v>19</v>
      </c>
      <c r="I2459" s="249"/>
      <c r="J2459" s="246"/>
      <c r="K2459" s="246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191</v>
      </c>
      <c r="AU2459" s="254" t="s">
        <v>82</v>
      </c>
      <c r="AV2459" s="14" t="s">
        <v>80</v>
      </c>
      <c r="AW2459" s="14" t="s">
        <v>33</v>
      </c>
      <c r="AX2459" s="14" t="s">
        <v>72</v>
      </c>
      <c r="AY2459" s="254" t="s">
        <v>180</v>
      </c>
    </row>
    <row r="2460" s="13" customFormat="1">
      <c r="A2460" s="13"/>
      <c r="B2460" s="233"/>
      <c r="C2460" s="234"/>
      <c r="D2460" s="235" t="s">
        <v>191</v>
      </c>
      <c r="E2460" s="236" t="s">
        <v>19</v>
      </c>
      <c r="F2460" s="237" t="s">
        <v>2756</v>
      </c>
      <c r="G2460" s="234"/>
      <c r="H2460" s="238">
        <v>0.25</v>
      </c>
      <c r="I2460" s="239"/>
      <c r="J2460" s="234"/>
      <c r="K2460" s="234"/>
      <c r="L2460" s="240"/>
      <c r="M2460" s="241"/>
      <c r="N2460" s="242"/>
      <c r="O2460" s="242"/>
      <c r="P2460" s="242"/>
      <c r="Q2460" s="242"/>
      <c r="R2460" s="242"/>
      <c r="S2460" s="242"/>
      <c r="T2460" s="24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4" t="s">
        <v>191</v>
      </c>
      <c r="AU2460" s="244" t="s">
        <v>82</v>
      </c>
      <c r="AV2460" s="13" t="s">
        <v>82</v>
      </c>
      <c r="AW2460" s="13" t="s">
        <v>33</v>
      </c>
      <c r="AX2460" s="13" t="s">
        <v>80</v>
      </c>
      <c r="AY2460" s="244" t="s">
        <v>180</v>
      </c>
    </row>
    <row r="2461" s="12" customFormat="1" ht="22.8" customHeight="1">
      <c r="A2461" s="12"/>
      <c r="B2461" s="199"/>
      <c r="C2461" s="200"/>
      <c r="D2461" s="201" t="s">
        <v>71</v>
      </c>
      <c r="E2461" s="213" t="s">
        <v>2757</v>
      </c>
      <c r="F2461" s="213" t="s">
        <v>2758</v>
      </c>
      <c r="G2461" s="200"/>
      <c r="H2461" s="200"/>
      <c r="I2461" s="203"/>
      <c r="J2461" s="214">
        <f>BK2461</f>
        <v>0</v>
      </c>
      <c r="K2461" s="200"/>
      <c r="L2461" s="205"/>
      <c r="M2461" s="206"/>
      <c r="N2461" s="207"/>
      <c r="O2461" s="207"/>
      <c r="P2461" s="208">
        <f>SUM(P2462:P2494)</f>
        <v>0</v>
      </c>
      <c r="Q2461" s="207"/>
      <c r="R2461" s="208">
        <f>SUM(R2462:R2494)</f>
        <v>0</v>
      </c>
      <c r="S2461" s="207"/>
      <c r="T2461" s="209">
        <f>SUM(T2462:T2494)</f>
        <v>0</v>
      </c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R2461" s="210" t="s">
        <v>80</v>
      </c>
      <c r="AT2461" s="211" t="s">
        <v>71</v>
      </c>
      <c r="AU2461" s="211" t="s">
        <v>80</v>
      </c>
      <c r="AY2461" s="210" t="s">
        <v>180</v>
      </c>
      <c r="BK2461" s="212">
        <f>SUM(BK2462:BK2494)</f>
        <v>0</v>
      </c>
    </row>
    <row r="2462" s="2" customFormat="1" ht="21.75" customHeight="1">
      <c r="A2462" s="40"/>
      <c r="B2462" s="41"/>
      <c r="C2462" s="215" t="s">
        <v>2759</v>
      </c>
      <c r="D2462" s="215" t="s">
        <v>182</v>
      </c>
      <c r="E2462" s="216" t="s">
        <v>2760</v>
      </c>
      <c r="F2462" s="217" t="s">
        <v>2761</v>
      </c>
      <c r="G2462" s="218" t="s">
        <v>1747</v>
      </c>
      <c r="H2462" s="219">
        <v>5</v>
      </c>
      <c r="I2462" s="220"/>
      <c r="J2462" s="221">
        <f>ROUND(I2462*H2462,2)</f>
        <v>0</v>
      </c>
      <c r="K2462" s="217" t="s">
        <v>19</v>
      </c>
      <c r="L2462" s="46"/>
      <c r="M2462" s="222" t="s">
        <v>19</v>
      </c>
      <c r="N2462" s="223" t="s">
        <v>43</v>
      </c>
      <c r="O2462" s="86"/>
      <c r="P2462" s="224">
        <f>O2462*H2462</f>
        <v>0</v>
      </c>
      <c r="Q2462" s="224">
        <v>0</v>
      </c>
      <c r="R2462" s="224">
        <f>Q2462*H2462</f>
        <v>0</v>
      </c>
      <c r="S2462" s="224">
        <v>0</v>
      </c>
      <c r="T2462" s="225">
        <f>S2462*H2462</f>
        <v>0</v>
      </c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R2462" s="226" t="s">
        <v>270</v>
      </c>
      <c r="AT2462" s="226" t="s">
        <v>182</v>
      </c>
      <c r="AU2462" s="226" t="s">
        <v>82</v>
      </c>
      <c r="AY2462" s="19" t="s">
        <v>180</v>
      </c>
      <c r="BE2462" s="227">
        <f>IF(N2462="základní",J2462,0)</f>
        <v>0</v>
      </c>
      <c r="BF2462" s="227">
        <f>IF(N2462="snížená",J2462,0)</f>
        <v>0</v>
      </c>
      <c r="BG2462" s="227">
        <f>IF(N2462="zákl. přenesená",J2462,0)</f>
        <v>0</v>
      </c>
      <c r="BH2462" s="227">
        <f>IF(N2462="sníž. přenesená",J2462,0)</f>
        <v>0</v>
      </c>
      <c r="BI2462" s="227">
        <f>IF(N2462="nulová",J2462,0)</f>
        <v>0</v>
      </c>
      <c r="BJ2462" s="19" t="s">
        <v>80</v>
      </c>
      <c r="BK2462" s="227">
        <f>ROUND(I2462*H2462,2)</f>
        <v>0</v>
      </c>
      <c r="BL2462" s="19" t="s">
        <v>270</v>
      </c>
      <c r="BM2462" s="226" t="s">
        <v>2762</v>
      </c>
    </row>
    <row r="2463" s="2" customFormat="1" ht="16.5" customHeight="1">
      <c r="A2463" s="40"/>
      <c r="B2463" s="41"/>
      <c r="C2463" s="215" t="s">
        <v>2763</v>
      </c>
      <c r="D2463" s="215" t="s">
        <v>182</v>
      </c>
      <c r="E2463" s="216" t="s">
        <v>2764</v>
      </c>
      <c r="F2463" s="217" t="s">
        <v>2765</v>
      </c>
      <c r="G2463" s="218" t="s">
        <v>1747</v>
      </c>
      <c r="H2463" s="219">
        <v>1</v>
      </c>
      <c r="I2463" s="220"/>
      <c r="J2463" s="221">
        <f>ROUND(I2463*H2463,2)</f>
        <v>0</v>
      </c>
      <c r="K2463" s="217" t="s">
        <v>19</v>
      </c>
      <c r="L2463" s="46"/>
      <c r="M2463" s="222" t="s">
        <v>19</v>
      </c>
      <c r="N2463" s="223" t="s">
        <v>43</v>
      </c>
      <c r="O2463" s="86"/>
      <c r="P2463" s="224">
        <f>O2463*H2463</f>
        <v>0</v>
      </c>
      <c r="Q2463" s="224">
        <v>0</v>
      </c>
      <c r="R2463" s="224">
        <f>Q2463*H2463</f>
        <v>0</v>
      </c>
      <c r="S2463" s="224">
        <v>0</v>
      </c>
      <c r="T2463" s="225">
        <f>S2463*H2463</f>
        <v>0</v>
      </c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R2463" s="226" t="s">
        <v>270</v>
      </c>
      <c r="AT2463" s="226" t="s">
        <v>182</v>
      </c>
      <c r="AU2463" s="226" t="s">
        <v>82</v>
      </c>
      <c r="AY2463" s="19" t="s">
        <v>180</v>
      </c>
      <c r="BE2463" s="227">
        <f>IF(N2463="základní",J2463,0)</f>
        <v>0</v>
      </c>
      <c r="BF2463" s="227">
        <f>IF(N2463="snížená",J2463,0)</f>
        <v>0</v>
      </c>
      <c r="BG2463" s="227">
        <f>IF(N2463="zákl. přenesená",J2463,0)</f>
        <v>0</v>
      </c>
      <c r="BH2463" s="227">
        <f>IF(N2463="sníž. přenesená",J2463,0)</f>
        <v>0</v>
      </c>
      <c r="BI2463" s="227">
        <f>IF(N2463="nulová",J2463,0)</f>
        <v>0</v>
      </c>
      <c r="BJ2463" s="19" t="s">
        <v>80</v>
      </c>
      <c r="BK2463" s="227">
        <f>ROUND(I2463*H2463,2)</f>
        <v>0</v>
      </c>
      <c r="BL2463" s="19" t="s">
        <v>270</v>
      </c>
      <c r="BM2463" s="226" t="s">
        <v>2766</v>
      </c>
    </row>
    <row r="2464" s="2" customFormat="1" ht="21.75" customHeight="1">
      <c r="A2464" s="40"/>
      <c r="B2464" s="41"/>
      <c r="C2464" s="215" t="s">
        <v>2767</v>
      </c>
      <c r="D2464" s="215" t="s">
        <v>182</v>
      </c>
      <c r="E2464" s="216" t="s">
        <v>2768</v>
      </c>
      <c r="F2464" s="217" t="s">
        <v>2769</v>
      </c>
      <c r="G2464" s="218" t="s">
        <v>195</v>
      </c>
      <c r="H2464" s="219">
        <v>3</v>
      </c>
      <c r="I2464" s="220"/>
      <c r="J2464" s="221">
        <f>ROUND(I2464*H2464,2)</f>
        <v>0</v>
      </c>
      <c r="K2464" s="217" t="s">
        <v>19</v>
      </c>
      <c r="L2464" s="46"/>
      <c r="M2464" s="222" t="s">
        <v>19</v>
      </c>
      <c r="N2464" s="223" t="s">
        <v>43</v>
      </c>
      <c r="O2464" s="86"/>
      <c r="P2464" s="224">
        <f>O2464*H2464</f>
        <v>0</v>
      </c>
      <c r="Q2464" s="224">
        <v>0</v>
      </c>
      <c r="R2464" s="224">
        <f>Q2464*H2464</f>
        <v>0</v>
      </c>
      <c r="S2464" s="224">
        <v>0</v>
      </c>
      <c r="T2464" s="225">
        <f>S2464*H2464</f>
        <v>0</v>
      </c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R2464" s="226" t="s">
        <v>270</v>
      </c>
      <c r="AT2464" s="226" t="s">
        <v>182</v>
      </c>
      <c r="AU2464" s="226" t="s">
        <v>82</v>
      </c>
      <c r="AY2464" s="19" t="s">
        <v>180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19" t="s">
        <v>80</v>
      </c>
      <c r="BK2464" s="227">
        <f>ROUND(I2464*H2464,2)</f>
        <v>0</v>
      </c>
      <c r="BL2464" s="19" t="s">
        <v>270</v>
      </c>
      <c r="BM2464" s="226" t="s">
        <v>2770</v>
      </c>
    </row>
    <row r="2465" s="2" customFormat="1" ht="24.15" customHeight="1">
      <c r="A2465" s="40"/>
      <c r="B2465" s="41"/>
      <c r="C2465" s="215" t="s">
        <v>2771</v>
      </c>
      <c r="D2465" s="215" t="s">
        <v>182</v>
      </c>
      <c r="E2465" s="216" t="s">
        <v>2772</v>
      </c>
      <c r="F2465" s="217" t="s">
        <v>2773</v>
      </c>
      <c r="G2465" s="218" t="s">
        <v>1747</v>
      </c>
      <c r="H2465" s="219">
        <v>1</v>
      </c>
      <c r="I2465" s="220"/>
      <c r="J2465" s="221">
        <f>ROUND(I2465*H2465,2)</f>
        <v>0</v>
      </c>
      <c r="K2465" s="217" t="s">
        <v>19</v>
      </c>
      <c r="L2465" s="46"/>
      <c r="M2465" s="222" t="s">
        <v>19</v>
      </c>
      <c r="N2465" s="223" t="s">
        <v>43</v>
      </c>
      <c r="O2465" s="86"/>
      <c r="P2465" s="224">
        <f>O2465*H2465</f>
        <v>0</v>
      </c>
      <c r="Q2465" s="224">
        <v>0</v>
      </c>
      <c r="R2465" s="224">
        <f>Q2465*H2465</f>
        <v>0</v>
      </c>
      <c r="S2465" s="224">
        <v>0</v>
      </c>
      <c r="T2465" s="225">
        <f>S2465*H2465</f>
        <v>0</v>
      </c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R2465" s="226" t="s">
        <v>270</v>
      </c>
      <c r="AT2465" s="226" t="s">
        <v>182</v>
      </c>
      <c r="AU2465" s="226" t="s">
        <v>82</v>
      </c>
      <c r="AY2465" s="19" t="s">
        <v>180</v>
      </c>
      <c r="BE2465" s="227">
        <f>IF(N2465="základní",J2465,0)</f>
        <v>0</v>
      </c>
      <c r="BF2465" s="227">
        <f>IF(N2465="snížená",J2465,0)</f>
        <v>0</v>
      </c>
      <c r="BG2465" s="227">
        <f>IF(N2465="zákl. přenesená",J2465,0)</f>
        <v>0</v>
      </c>
      <c r="BH2465" s="227">
        <f>IF(N2465="sníž. přenesená",J2465,0)</f>
        <v>0</v>
      </c>
      <c r="BI2465" s="227">
        <f>IF(N2465="nulová",J2465,0)</f>
        <v>0</v>
      </c>
      <c r="BJ2465" s="19" t="s">
        <v>80</v>
      </c>
      <c r="BK2465" s="227">
        <f>ROUND(I2465*H2465,2)</f>
        <v>0</v>
      </c>
      <c r="BL2465" s="19" t="s">
        <v>270</v>
      </c>
      <c r="BM2465" s="226" t="s">
        <v>2774</v>
      </c>
    </row>
    <row r="2466" s="14" customFormat="1">
      <c r="A2466" s="14"/>
      <c r="B2466" s="245"/>
      <c r="C2466" s="246"/>
      <c r="D2466" s="235" t="s">
        <v>191</v>
      </c>
      <c r="E2466" s="247" t="s">
        <v>19</v>
      </c>
      <c r="F2466" s="248" t="s">
        <v>2775</v>
      </c>
      <c r="G2466" s="246"/>
      <c r="H2466" s="247" t="s">
        <v>19</v>
      </c>
      <c r="I2466" s="249"/>
      <c r="J2466" s="246"/>
      <c r="K2466" s="246"/>
      <c r="L2466" s="250"/>
      <c r="M2466" s="251"/>
      <c r="N2466" s="252"/>
      <c r="O2466" s="252"/>
      <c r="P2466" s="252"/>
      <c r="Q2466" s="252"/>
      <c r="R2466" s="252"/>
      <c r="S2466" s="252"/>
      <c r="T2466" s="253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4" t="s">
        <v>191</v>
      </c>
      <c r="AU2466" s="254" t="s">
        <v>82</v>
      </c>
      <c r="AV2466" s="14" t="s">
        <v>80</v>
      </c>
      <c r="AW2466" s="14" t="s">
        <v>33</v>
      </c>
      <c r="AX2466" s="14" t="s">
        <v>72</v>
      </c>
      <c r="AY2466" s="254" t="s">
        <v>180</v>
      </c>
    </row>
    <row r="2467" s="14" customFormat="1">
      <c r="A2467" s="14"/>
      <c r="B2467" s="245"/>
      <c r="C2467" s="246"/>
      <c r="D2467" s="235" t="s">
        <v>191</v>
      </c>
      <c r="E2467" s="247" t="s">
        <v>19</v>
      </c>
      <c r="F2467" s="248" t="s">
        <v>2776</v>
      </c>
      <c r="G2467" s="246"/>
      <c r="H2467" s="247" t="s">
        <v>19</v>
      </c>
      <c r="I2467" s="249"/>
      <c r="J2467" s="246"/>
      <c r="K2467" s="246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191</v>
      </c>
      <c r="AU2467" s="254" t="s">
        <v>82</v>
      </c>
      <c r="AV2467" s="14" t="s">
        <v>80</v>
      </c>
      <c r="AW2467" s="14" t="s">
        <v>33</v>
      </c>
      <c r="AX2467" s="14" t="s">
        <v>72</v>
      </c>
      <c r="AY2467" s="254" t="s">
        <v>180</v>
      </c>
    </row>
    <row r="2468" s="14" customFormat="1">
      <c r="A2468" s="14"/>
      <c r="B2468" s="245"/>
      <c r="C2468" s="246"/>
      <c r="D2468" s="235" t="s">
        <v>191</v>
      </c>
      <c r="E2468" s="247" t="s">
        <v>19</v>
      </c>
      <c r="F2468" s="248" t="s">
        <v>2777</v>
      </c>
      <c r="G2468" s="246"/>
      <c r="H2468" s="247" t="s">
        <v>19</v>
      </c>
      <c r="I2468" s="249"/>
      <c r="J2468" s="246"/>
      <c r="K2468" s="246"/>
      <c r="L2468" s="250"/>
      <c r="M2468" s="251"/>
      <c r="N2468" s="252"/>
      <c r="O2468" s="252"/>
      <c r="P2468" s="252"/>
      <c r="Q2468" s="252"/>
      <c r="R2468" s="252"/>
      <c r="S2468" s="252"/>
      <c r="T2468" s="253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4" t="s">
        <v>191</v>
      </c>
      <c r="AU2468" s="254" t="s">
        <v>82</v>
      </c>
      <c r="AV2468" s="14" t="s">
        <v>80</v>
      </c>
      <c r="AW2468" s="14" t="s">
        <v>33</v>
      </c>
      <c r="AX2468" s="14" t="s">
        <v>72</v>
      </c>
      <c r="AY2468" s="254" t="s">
        <v>180</v>
      </c>
    </row>
    <row r="2469" s="14" customFormat="1">
      <c r="A2469" s="14"/>
      <c r="B2469" s="245"/>
      <c r="C2469" s="246"/>
      <c r="D2469" s="235" t="s">
        <v>191</v>
      </c>
      <c r="E2469" s="247" t="s">
        <v>19</v>
      </c>
      <c r="F2469" s="248" t="s">
        <v>2778</v>
      </c>
      <c r="G2469" s="246"/>
      <c r="H2469" s="247" t="s">
        <v>19</v>
      </c>
      <c r="I2469" s="249"/>
      <c r="J2469" s="246"/>
      <c r="K2469" s="246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191</v>
      </c>
      <c r="AU2469" s="254" t="s">
        <v>82</v>
      </c>
      <c r="AV2469" s="14" t="s">
        <v>80</v>
      </c>
      <c r="AW2469" s="14" t="s">
        <v>33</v>
      </c>
      <c r="AX2469" s="14" t="s">
        <v>72</v>
      </c>
      <c r="AY2469" s="254" t="s">
        <v>180</v>
      </c>
    </row>
    <row r="2470" s="14" customFormat="1">
      <c r="A2470" s="14"/>
      <c r="B2470" s="245"/>
      <c r="C2470" s="246"/>
      <c r="D2470" s="235" t="s">
        <v>191</v>
      </c>
      <c r="E2470" s="247" t="s">
        <v>19</v>
      </c>
      <c r="F2470" s="248" t="s">
        <v>2779</v>
      </c>
      <c r="G2470" s="246"/>
      <c r="H2470" s="247" t="s">
        <v>19</v>
      </c>
      <c r="I2470" s="249"/>
      <c r="J2470" s="246"/>
      <c r="K2470" s="246"/>
      <c r="L2470" s="250"/>
      <c r="M2470" s="251"/>
      <c r="N2470" s="252"/>
      <c r="O2470" s="252"/>
      <c r="P2470" s="252"/>
      <c r="Q2470" s="252"/>
      <c r="R2470" s="252"/>
      <c r="S2470" s="252"/>
      <c r="T2470" s="253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4" t="s">
        <v>191</v>
      </c>
      <c r="AU2470" s="254" t="s">
        <v>82</v>
      </c>
      <c r="AV2470" s="14" t="s">
        <v>80</v>
      </c>
      <c r="AW2470" s="14" t="s">
        <v>33</v>
      </c>
      <c r="AX2470" s="14" t="s">
        <v>72</v>
      </c>
      <c r="AY2470" s="254" t="s">
        <v>180</v>
      </c>
    </row>
    <row r="2471" s="14" customFormat="1">
      <c r="A2471" s="14"/>
      <c r="B2471" s="245"/>
      <c r="C2471" s="246"/>
      <c r="D2471" s="235" t="s">
        <v>191</v>
      </c>
      <c r="E2471" s="247" t="s">
        <v>19</v>
      </c>
      <c r="F2471" s="248" t="s">
        <v>2780</v>
      </c>
      <c r="G2471" s="246"/>
      <c r="H2471" s="247" t="s">
        <v>19</v>
      </c>
      <c r="I2471" s="249"/>
      <c r="J2471" s="246"/>
      <c r="K2471" s="246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191</v>
      </c>
      <c r="AU2471" s="254" t="s">
        <v>82</v>
      </c>
      <c r="AV2471" s="14" t="s">
        <v>80</v>
      </c>
      <c r="AW2471" s="14" t="s">
        <v>33</v>
      </c>
      <c r="AX2471" s="14" t="s">
        <v>72</v>
      </c>
      <c r="AY2471" s="254" t="s">
        <v>180</v>
      </c>
    </row>
    <row r="2472" s="14" customFormat="1">
      <c r="A2472" s="14"/>
      <c r="B2472" s="245"/>
      <c r="C2472" s="246"/>
      <c r="D2472" s="235" t="s">
        <v>191</v>
      </c>
      <c r="E2472" s="247" t="s">
        <v>19</v>
      </c>
      <c r="F2472" s="248" t="s">
        <v>2781</v>
      </c>
      <c r="G2472" s="246"/>
      <c r="H2472" s="247" t="s">
        <v>19</v>
      </c>
      <c r="I2472" s="249"/>
      <c r="J2472" s="246"/>
      <c r="K2472" s="246"/>
      <c r="L2472" s="250"/>
      <c r="M2472" s="251"/>
      <c r="N2472" s="252"/>
      <c r="O2472" s="252"/>
      <c r="P2472" s="252"/>
      <c r="Q2472" s="252"/>
      <c r="R2472" s="252"/>
      <c r="S2472" s="252"/>
      <c r="T2472" s="253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4" t="s">
        <v>191</v>
      </c>
      <c r="AU2472" s="254" t="s">
        <v>82</v>
      </c>
      <c r="AV2472" s="14" t="s">
        <v>80</v>
      </c>
      <c r="AW2472" s="14" t="s">
        <v>33</v>
      </c>
      <c r="AX2472" s="14" t="s">
        <v>72</v>
      </c>
      <c r="AY2472" s="254" t="s">
        <v>180</v>
      </c>
    </row>
    <row r="2473" s="14" customFormat="1">
      <c r="A2473" s="14"/>
      <c r="B2473" s="245"/>
      <c r="C2473" s="246"/>
      <c r="D2473" s="235" t="s">
        <v>191</v>
      </c>
      <c r="E2473" s="247" t="s">
        <v>19</v>
      </c>
      <c r="F2473" s="248" t="s">
        <v>2782</v>
      </c>
      <c r="G2473" s="246"/>
      <c r="H2473" s="247" t="s">
        <v>19</v>
      </c>
      <c r="I2473" s="249"/>
      <c r="J2473" s="246"/>
      <c r="K2473" s="246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191</v>
      </c>
      <c r="AU2473" s="254" t="s">
        <v>82</v>
      </c>
      <c r="AV2473" s="14" t="s">
        <v>80</v>
      </c>
      <c r="AW2473" s="14" t="s">
        <v>33</v>
      </c>
      <c r="AX2473" s="14" t="s">
        <v>72</v>
      </c>
      <c r="AY2473" s="254" t="s">
        <v>180</v>
      </c>
    </row>
    <row r="2474" s="13" customFormat="1">
      <c r="A2474" s="13"/>
      <c r="B2474" s="233"/>
      <c r="C2474" s="234"/>
      <c r="D2474" s="235" t="s">
        <v>191</v>
      </c>
      <c r="E2474" s="236" t="s">
        <v>19</v>
      </c>
      <c r="F2474" s="237" t="s">
        <v>80</v>
      </c>
      <c r="G2474" s="234"/>
      <c r="H2474" s="238">
        <v>1</v>
      </c>
      <c r="I2474" s="239"/>
      <c r="J2474" s="234"/>
      <c r="K2474" s="234"/>
      <c r="L2474" s="240"/>
      <c r="M2474" s="241"/>
      <c r="N2474" s="242"/>
      <c r="O2474" s="242"/>
      <c r="P2474" s="242"/>
      <c r="Q2474" s="242"/>
      <c r="R2474" s="242"/>
      <c r="S2474" s="242"/>
      <c r="T2474" s="24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4" t="s">
        <v>191</v>
      </c>
      <c r="AU2474" s="244" t="s">
        <v>82</v>
      </c>
      <c r="AV2474" s="13" t="s">
        <v>82</v>
      </c>
      <c r="AW2474" s="13" t="s">
        <v>33</v>
      </c>
      <c r="AX2474" s="13" t="s">
        <v>80</v>
      </c>
      <c r="AY2474" s="244" t="s">
        <v>180</v>
      </c>
    </row>
    <row r="2475" s="2" customFormat="1" ht="24.15" customHeight="1">
      <c r="A2475" s="40"/>
      <c r="B2475" s="41"/>
      <c r="C2475" s="215" t="s">
        <v>2783</v>
      </c>
      <c r="D2475" s="215" t="s">
        <v>182</v>
      </c>
      <c r="E2475" s="216" t="s">
        <v>2784</v>
      </c>
      <c r="F2475" s="217" t="s">
        <v>2785</v>
      </c>
      <c r="G2475" s="218" t="s">
        <v>1747</v>
      </c>
      <c r="H2475" s="219">
        <v>1</v>
      </c>
      <c r="I2475" s="220"/>
      <c r="J2475" s="221">
        <f>ROUND(I2475*H2475,2)</f>
        <v>0</v>
      </c>
      <c r="K2475" s="217" t="s">
        <v>19</v>
      </c>
      <c r="L2475" s="46"/>
      <c r="M2475" s="222" t="s">
        <v>19</v>
      </c>
      <c r="N2475" s="223" t="s">
        <v>43</v>
      </c>
      <c r="O2475" s="86"/>
      <c r="P2475" s="224">
        <f>O2475*H2475</f>
        <v>0</v>
      </c>
      <c r="Q2475" s="224">
        <v>0</v>
      </c>
      <c r="R2475" s="224">
        <f>Q2475*H2475</f>
        <v>0</v>
      </c>
      <c r="S2475" s="224">
        <v>0</v>
      </c>
      <c r="T2475" s="225">
        <f>S2475*H2475</f>
        <v>0</v>
      </c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R2475" s="226" t="s">
        <v>270</v>
      </c>
      <c r="AT2475" s="226" t="s">
        <v>182</v>
      </c>
      <c r="AU2475" s="226" t="s">
        <v>82</v>
      </c>
      <c r="AY2475" s="19" t="s">
        <v>180</v>
      </c>
      <c r="BE2475" s="227">
        <f>IF(N2475="základní",J2475,0)</f>
        <v>0</v>
      </c>
      <c r="BF2475" s="227">
        <f>IF(N2475="snížená",J2475,0)</f>
        <v>0</v>
      </c>
      <c r="BG2475" s="227">
        <f>IF(N2475="zákl. přenesená",J2475,0)</f>
        <v>0</v>
      </c>
      <c r="BH2475" s="227">
        <f>IF(N2475="sníž. přenesená",J2475,0)</f>
        <v>0</v>
      </c>
      <c r="BI2475" s="227">
        <f>IF(N2475="nulová",J2475,0)</f>
        <v>0</v>
      </c>
      <c r="BJ2475" s="19" t="s">
        <v>80</v>
      </c>
      <c r="BK2475" s="227">
        <f>ROUND(I2475*H2475,2)</f>
        <v>0</v>
      </c>
      <c r="BL2475" s="19" t="s">
        <v>270</v>
      </c>
      <c r="BM2475" s="226" t="s">
        <v>2786</v>
      </c>
    </row>
    <row r="2476" s="14" customFormat="1">
      <c r="A2476" s="14"/>
      <c r="B2476" s="245"/>
      <c r="C2476" s="246"/>
      <c r="D2476" s="235" t="s">
        <v>191</v>
      </c>
      <c r="E2476" s="247" t="s">
        <v>19</v>
      </c>
      <c r="F2476" s="248" t="s">
        <v>2775</v>
      </c>
      <c r="G2476" s="246"/>
      <c r="H2476" s="247" t="s">
        <v>19</v>
      </c>
      <c r="I2476" s="249"/>
      <c r="J2476" s="246"/>
      <c r="K2476" s="246"/>
      <c r="L2476" s="250"/>
      <c r="M2476" s="251"/>
      <c r="N2476" s="252"/>
      <c r="O2476" s="252"/>
      <c r="P2476" s="252"/>
      <c r="Q2476" s="252"/>
      <c r="R2476" s="252"/>
      <c r="S2476" s="252"/>
      <c r="T2476" s="253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4" t="s">
        <v>191</v>
      </c>
      <c r="AU2476" s="254" t="s">
        <v>82</v>
      </c>
      <c r="AV2476" s="14" t="s">
        <v>80</v>
      </c>
      <c r="AW2476" s="14" t="s">
        <v>33</v>
      </c>
      <c r="AX2476" s="14" t="s">
        <v>72</v>
      </c>
      <c r="AY2476" s="254" t="s">
        <v>180</v>
      </c>
    </row>
    <row r="2477" s="14" customFormat="1">
      <c r="A2477" s="14"/>
      <c r="B2477" s="245"/>
      <c r="C2477" s="246"/>
      <c r="D2477" s="235" t="s">
        <v>191</v>
      </c>
      <c r="E2477" s="247" t="s">
        <v>19</v>
      </c>
      <c r="F2477" s="248" t="s">
        <v>2787</v>
      </c>
      <c r="G2477" s="246"/>
      <c r="H2477" s="247" t="s">
        <v>19</v>
      </c>
      <c r="I2477" s="249"/>
      <c r="J2477" s="246"/>
      <c r="K2477" s="246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191</v>
      </c>
      <c r="AU2477" s="254" t="s">
        <v>82</v>
      </c>
      <c r="AV2477" s="14" t="s">
        <v>80</v>
      </c>
      <c r="AW2477" s="14" t="s">
        <v>33</v>
      </c>
      <c r="AX2477" s="14" t="s">
        <v>72</v>
      </c>
      <c r="AY2477" s="254" t="s">
        <v>180</v>
      </c>
    </row>
    <row r="2478" s="14" customFormat="1">
      <c r="A2478" s="14"/>
      <c r="B2478" s="245"/>
      <c r="C2478" s="246"/>
      <c r="D2478" s="235" t="s">
        <v>191</v>
      </c>
      <c r="E2478" s="247" t="s">
        <v>19</v>
      </c>
      <c r="F2478" s="248" t="s">
        <v>2788</v>
      </c>
      <c r="G2478" s="246"/>
      <c r="H2478" s="247" t="s">
        <v>19</v>
      </c>
      <c r="I2478" s="249"/>
      <c r="J2478" s="246"/>
      <c r="K2478" s="246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191</v>
      </c>
      <c r="AU2478" s="254" t="s">
        <v>82</v>
      </c>
      <c r="AV2478" s="14" t="s">
        <v>80</v>
      </c>
      <c r="AW2478" s="14" t="s">
        <v>33</v>
      </c>
      <c r="AX2478" s="14" t="s">
        <v>72</v>
      </c>
      <c r="AY2478" s="254" t="s">
        <v>180</v>
      </c>
    </row>
    <row r="2479" s="14" customFormat="1">
      <c r="A2479" s="14"/>
      <c r="B2479" s="245"/>
      <c r="C2479" s="246"/>
      <c r="D2479" s="235" t="s">
        <v>191</v>
      </c>
      <c r="E2479" s="247" t="s">
        <v>19</v>
      </c>
      <c r="F2479" s="248" t="s">
        <v>2778</v>
      </c>
      <c r="G2479" s="246"/>
      <c r="H2479" s="247" t="s">
        <v>19</v>
      </c>
      <c r="I2479" s="249"/>
      <c r="J2479" s="246"/>
      <c r="K2479" s="246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191</v>
      </c>
      <c r="AU2479" s="254" t="s">
        <v>82</v>
      </c>
      <c r="AV2479" s="14" t="s">
        <v>80</v>
      </c>
      <c r="AW2479" s="14" t="s">
        <v>33</v>
      </c>
      <c r="AX2479" s="14" t="s">
        <v>72</v>
      </c>
      <c r="AY2479" s="254" t="s">
        <v>180</v>
      </c>
    </row>
    <row r="2480" s="14" customFormat="1">
      <c r="A2480" s="14"/>
      <c r="B2480" s="245"/>
      <c r="C2480" s="246"/>
      <c r="D2480" s="235" t="s">
        <v>191</v>
      </c>
      <c r="E2480" s="247" t="s">
        <v>19</v>
      </c>
      <c r="F2480" s="248" t="s">
        <v>2779</v>
      </c>
      <c r="G2480" s="246"/>
      <c r="H2480" s="247" t="s">
        <v>19</v>
      </c>
      <c r="I2480" s="249"/>
      <c r="J2480" s="246"/>
      <c r="K2480" s="246"/>
      <c r="L2480" s="250"/>
      <c r="M2480" s="251"/>
      <c r="N2480" s="252"/>
      <c r="O2480" s="252"/>
      <c r="P2480" s="252"/>
      <c r="Q2480" s="252"/>
      <c r="R2480" s="252"/>
      <c r="S2480" s="252"/>
      <c r="T2480" s="253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4" t="s">
        <v>191</v>
      </c>
      <c r="AU2480" s="254" t="s">
        <v>82</v>
      </c>
      <c r="AV2480" s="14" t="s">
        <v>80</v>
      </c>
      <c r="AW2480" s="14" t="s">
        <v>33</v>
      </c>
      <c r="AX2480" s="14" t="s">
        <v>72</v>
      </c>
      <c r="AY2480" s="254" t="s">
        <v>180</v>
      </c>
    </row>
    <row r="2481" s="14" customFormat="1">
      <c r="A2481" s="14"/>
      <c r="B2481" s="245"/>
      <c r="C2481" s="246"/>
      <c r="D2481" s="235" t="s">
        <v>191</v>
      </c>
      <c r="E2481" s="247" t="s">
        <v>19</v>
      </c>
      <c r="F2481" s="248" t="s">
        <v>2780</v>
      </c>
      <c r="G2481" s="246"/>
      <c r="H2481" s="247" t="s">
        <v>19</v>
      </c>
      <c r="I2481" s="249"/>
      <c r="J2481" s="246"/>
      <c r="K2481" s="246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191</v>
      </c>
      <c r="AU2481" s="254" t="s">
        <v>82</v>
      </c>
      <c r="AV2481" s="14" t="s">
        <v>80</v>
      </c>
      <c r="AW2481" s="14" t="s">
        <v>33</v>
      </c>
      <c r="AX2481" s="14" t="s">
        <v>72</v>
      </c>
      <c r="AY2481" s="254" t="s">
        <v>180</v>
      </c>
    </row>
    <row r="2482" s="14" customFormat="1">
      <c r="A2482" s="14"/>
      <c r="B2482" s="245"/>
      <c r="C2482" s="246"/>
      <c r="D2482" s="235" t="s">
        <v>191</v>
      </c>
      <c r="E2482" s="247" t="s">
        <v>19</v>
      </c>
      <c r="F2482" s="248" t="s">
        <v>2781</v>
      </c>
      <c r="G2482" s="246"/>
      <c r="H2482" s="247" t="s">
        <v>19</v>
      </c>
      <c r="I2482" s="249"/>
      <c r="J2482" s="246"/>
      <c r="K2482" s="246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191</v>
      </c>
      <c r="AU2482" s="254" t="s">
        <v>82</v>
      </c>
      <c r="AV2482" s="14" t="s">
        <v>80</v>
      </c>
      <c r="AW2482" s="14" t="s">
        <v>33</v>
      </c>
      <c r="AX2482" s="14" t="s">
        <v>72</v>
      </c>
      <c r="AY2482" s="254" t="s">
        <v>180</v>
      </c>
    </row>
    <row r="2483" s="14" customFormat="1">
      <c r="A2483" s="14"/>
      <c r="B2483" s="245"/>
      <c r="C2483" s="246"/>
      <c r="D2483" s="235" t="s">
        <v>191</v>
      </c>
      <c r="E2483" s="247" t="s">
        <v>19</v>
      </c>
      <c r="F2483" s="248" t="s">
        <v>2782</v>
      </c>
      <c r="G2483" s="246"/>
      <c r="H2483" s="247" t="s">
        <v>19</v>
      </c>
      <c r="I2483" s="249"/>
      <c r="J2483" s="246"/>
      <c r="K2483" s="246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191</v>
      </c>
      <c r="AU2483" s="254" t="s">
        <v>82</v>
      </c>
      <c r="AV2483" s="14" t="s">
        <v>80</v>
      </c>
      <c r="AW2483" s="14" t="s">
        <v>33</v>
      </c>
      <c r="AX2483" s="14" t="s">
        <v>72</v>
      </c>
      <c r="AY2483" s="254" t="s">
        <v>180</v>
      </c>
    </row>
    <row r="2484" s="13" customFormat="1">
      <c r="A2484" s="13"/>
      <c r="B2484" s="233"/>
      <c r="C2484" s="234"/>
      <c r="D2484" s="235" t="s">
        <v>191</v>
      </c>
      <c r="E2484" s="236" t="s">
        <v>19</v>
      </c>
      <c r="F2484" s="237" t="s">
        <v>80</v>
      </c>
      <c r="G2484" s="234"/>
      <c r="H2484" s="238">
        <v>1</v>
      </c>
      <c r="I2484" s="239"/>
      <c r="J2484" s="234"/>
      <c r="K2484" s="234"/>
      <c r="L2484" s="240"/>
      <c r="M2484" s="241"/>
      <c r="N2484" s="242"/>
      <c r="O2484" s="242"/>
      <c r="P2484" s="242"/>
      <c r="Q2484" s="242"/>
      <c r="R2484" s="242"/>
      <c r="S2484" s="242"/>
      <c r="T2484" s="24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4" t="s">
        <v>191</v>
      </c>
      <c r="AU2484" s="244" t="s">
        <v>82</v>
      </c>
      <c r="AV2484" s="13" t="s">
        <v>82</v>
      </c>
      <c r="AW2484" s="13" t="s">
        <v>33</v>
      </c>
      <c r="AX2484" s="13" t="s">
        <v>80</v>
      </c>
      <c r="AY2484" s="244" t="s">
        <v>180</v>
      </c>
    </row>
    <row r="2485" s="2" customFormat="1" ht="16.5" customHeight="1">
      <c r="A2485" s="40"/>
      <c r="B2485" s="41"/>
      <c r="C2485" s="215" t="s">
        <v>2789</v>
      </c>
      <c r="D2485" s="215" t="s">
        <v>182</v>
      </c>
      <c r="E2485" s="216" t="s">
        <v>2790</v>
      </c>
      <c r="F2485" s="217" t="s">
        <v>2791</v>
      </c>
      <c r="G2485" s="218" t="s">
        <v>1747</v>
      </c>
      <c r="H2485" s="219">
        <v>6</v>
      </c>
      <c r="I2485" s="220"/>
      <c r="J2485" s="221">
        <f>ROUND(I2485*H2485,2)</f>
        <v>0</v>
      </c>
      <c r="K2485" s="217" t="s">
        <v>19</v>
      </c>
      <c r="L2485" s="46"/>
      <c r="M2485" s="222" t="s">
        <v>19</v>
      </c>
      <c r="N2485" s="223" t="s">
        <v>43</v>
      </c>
      <c r="O2485" s="86"/>
      <c r="P2485" s="224">
        <f>O2485*H2485</f>
        <v>0</v>
      </c>
      <c r="Q2485" s="224">
        <v>0</v>
      </c>
      <c r="R2485" s="224">
        <f>Q2485*H2485</f>
        <v>0</v>
      </c>
      <c r="S2485" s="224">
        <v>0</v>
      </c>
      <c r="T2485" s="225">
        <f>S2485*H2485</f>
        <v>0</v>
      </c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R2485" s="226" t="s">
        <v>270</v>
      </c>
      <c r="AT2485" s="226" t="s">
        <v>182</v>
      </c>
      <c r="AU2485" s="226" t="s">
        <v>82</v>
      </c>
      <c r="AY2485" s="19" t="s">
        <v>180</v>
      </c>
      <c r="BE2485" s="227">
        <f>IF(N2485="základní",J2485,0)</f>
        <v>0</v>
      </c>
      <c r="BF2485" s="227">
        <f>IF(N2485="snížená",J2485,0)</f>
        <v>0</v>
      </c>
      <c r="BG2485" s="227">
        <f>IF(N2485="zákl. přenesená",J2485,0)</f>
        <v>0</v>
      </c>
      <c r="BH2485" s="227">
        <f>IF(N2485="sníž. přenesená",J2485,0)</f>
        <v>0</v>
      </c>
      <c r="BI2485" s="227">
        <f>IF(N2485="nulová",J2485,0)</f>
        <v>0</v>
      </c>
      <c r="BJ2485" s="19" t="s">
        <v>80</v>
      </c>
      <c r="BK2485" s="227">
        <f>ROUND(I2485*H2485,2)</f>
        <v>0</v>
      </c>
      <c r="BL2485" s="19" t="s">
        <v>270</v>
      </c>
      <c r="BM2485" s="226" t="s">
        <v>2792</v>
      </c>
    </row>
    <row r="2486" s="2" customFormat="1" ht="16.5" customHeight="1">
      <c r="A2486" s="40"/>
      <c r="B2486" s="41"/>
      <c r="C2486" s="215" t="s">
        <v>2793</v>
      </c>
      <c r="D2486" s="215" t="s">
        <v>182</v>
      </c>
      <c r="E2486" s="216" t="s">
        <v>2794</v>
      </c>
      <c r="F2486" s="217" t="s">
        <v>2795</v>
      </c>
      <c r="G2486" s="218" t="s">
        <v>227</v>
      </c>
      <c r="H2486" s="219">
        <v>74.420000000000002</v>
      </c>
      <c r="I2486" s="220"/>
      <c r="J2486" s="221">
        <f>ROUND(I2486*H2486,2)</f>
        <v>0</v>
      </c>
      <c r="K2486" s="217" t="s">
        <v>19</v>
      </c>
      <c r="L2486" s="46"/>
      <c r="M2486" s="222" t="s">
        <v>19</v>
      </c>
      <c r="N2486" s="223" t="s">
        <v>43</v>
      </c>
      <c r="O2486" s="86"/>
      <c r="P2486" s="224">
        <f>O2486*H2486</f>
        <v>0</v>
      </c>
      <c r="Q2486" s="224">
        <v>0</v>
      </c>
      <c r="R2486" s="224">
        <f>Q2486*H2486</f>
        <v>0</v>
      </c>
      <c r="S2486" s="224">
        <v>0</v>
      </c>
      <c r="T2486" s="225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26" t="s">
        <v>270</v>
      </c>
      <c r="AT2486" s="226" t="s">
        <v>182</v>
      </c>
      <c r="AU2486" s="226" t="s">
        <v>82</v>
      </c>
      <c r="AY2486" s="19" t="s">
        <v>180</v>
      </c>
      <c r="BE2486" s="227">
        <f>IF(N2486="základní",J2486,0)</f>
        <v>0</v>
      </c>
      <c r="BF2486" s="227">
        <f>IF(N2486="snížená",J2486,0)</f>
        <v>0</v>
      </c>
      <c r="BG2486" s="227">
        <f>IF(N2486="zákl. přenesená",J2486,0)</f>
        <v>0</v>
      </c>
      <c r="BH2486" s="227">
        <f>IF(N2486="sníž. přenesená",J2486,0)</f>
        <v>0</v>
      </c>
      <c r="BI2486" s="227">
        <f>IF(N2486="nulová",J2486,0)</f>
        <v>0</v>
      </c>
      <c r="BJ2486" s="19" t="s">
        <v>80</v>
      </c>
      <c r="BK2486" s="227">
        <f>ROUND(I2486*H2486,2)</f>
        <v>0</v>
      </c>
      <c r="BL2486" s="19" t="s">
        <v>270</v>
      </c>
      <c r="BM2486" s="226" t="s">
        <v>2796</v>
      </c>
    </row>
    <row r="2487" s="13" customFormat="1">
      <c r="A2487" s="13"/>
      <c r="B2487" s="233"/>
      <c r="C2487" s="234"/>
      <c r="D2487" s="235" t="s">
        <v>191</v>
      </c>
      <c r="E2487" s="236" t="s">
        <v>19</v>
      </c>
      <c r="F2487" s="237" t="s">
        <v>2797</v>
      </c>
      <c r="G2487" s="234"/>
      <c r="H2487" s="238">
        <v>22.5</v>
      </c>
      <c r="I2487" s="239"/>
      <c r="J2487" s="234"/>
      <c r="K2487" s="234"/>
      <c r="L2487" s="240"/>
      <c r="M2487" s="241"/>
      <c r="N2487" s="242"/>
      <c r="O2487" s="242"/>
      <c r="P2487" s="242"/>
      <c r="Q2487" s="242"/>
      <c r="R2487" s="242"/>
      <c r="S2487" s="242"/>
      <c r="T2487" s="24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4" t="s">
        <v>191</v>
      </c>
      <c r="AU2487" s="244" t="s">
        <v>82</v>
      </c>
      <c r="AV2487" s="13" t="s">
        <v>82</v>
      </c>
      <c r="AW2487" s="13" t="s">
        <v>33</v>
      </c>
      <c r="AX2487" s="13" t="s">
        <v>72</v>
      </c>
      <c r="AY2487" s="244" t="s">
        <v>180</v>
      </c>
    </row>
    <row r="2488" s="13" customFormat="1">
      <c r="A2488" s="13"/>
      <c r="B2488" s="233"/>
      <c r="C2488" s="234"/>
      <c r="D2488" s="235" t="s">
        <v>191</v>
      </c>
      <c r="E2488" s="236" t="s">
        <v>19</v>
      </c>
      <c r="F2488" s="237" t="s">
        <v>2798</v>
      </c>
      <c r="G2488" s="234"/>
      <c r="H2488" s="238">
        <v>6.9199999999999999</v>
      </c>
      <c r="I2488" s="239"/>
      <c r="J2488" s="234"/>
      <c r="K2488" s="234"/>
      <c r="L2488" s="240"/>
      <c r="M2488" s="241"/>
      <c r="N2488" s="242"/>
      <c r="O2488" s="242"/>
      <c r="P2488" s="242"/>
      <c r="Q2488" s="242"/>
      <c r="R2488" s="242"/>
      <c r="S2488" s="242"/>
      <c r="T2488" s="24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4" t="s">
        <v>191</v>
      </c>
      <c r="AU2488" s="244" t="s">
        <v>82</v>
      </c>
      <c r="AV2488" s="13" t="s">
        <v>82</v>
      </c>
      <c r="AW2488" s="13" t="s">
        <v>33</v>
      </c>
      <c r="AX2488" s="13" t="s">
        <v>72</v>
      </c>
      <c r="AY2488" s="244" t="s">
        <v>180</v>
      </c>
    </row>
    <row r="2489" s="13" customFormat="1">
      <c r="A2489" s="13"/>
      <c r="B2489" s="233"/>
      <c r="C2489" s="234"/>
      <c r="D2489" s="235" t="s">
        <v>191</v>
      </c>
      <c r="E2489" s="236" t="s">
        <v>19</v>
      </c>
      <c r="F2489" s="237" t="s">
        <v>2799</v>
      </c>
      <c r="G2489" s="234"/>
      <c r="H2489" s="238">
        <v>16.600000000000001</v>
      </c>
      <c r="I2489" s="239"/>
      <c r="J2489" s="234"/>
      <c r="K2489" s="234"/>
      <c r="L2489" s="240"/>
      <c r="M2489" s="241"/>
      <c r="N2489" s="242"/>
      <c r="O2489" s="242"/>
      <c r="P2489" s="242"/>
      <c r="Q2489" s="242"/>
      <c r="R2489" s="242"/>
      <c r="S2489" s="242"/>
      <c r="T2489" s="24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4" t="s">
        <v>191</v>
      </c>
      <c r="AU2489" s="244" t="s">
        <v>82</v>
      </c>
      <c r="AV2489" s="13" t="s">
        <v>82</v>
      </c>
      <c r="AW2489" s="13" t="s">
        <v>33</v>
      </c>
      <c r="AX2489" s="13" t="s">
        <v>72</v>
      </c>
      <c r="AY2489" s="244" t="s">
        <v>180</v>
      </c>
    </row>
    <row r="2490" s="13" customFormat="1">
      <c r="A2490" s="13"/>
      <c r="B2490" s="233"/>
      <c r="C2490" s="234"/>
      <c r="D2490" s="235" t="s">
        <v>191</v>
      </c>
      <c r="E2490" s="236" t="s">
        <v>19</v>
      </c>
      <c r="F2490" s="237" t="s">
        <v>2800</v>
      </c>
      <c r="G2490" s="234"/>
      <c r="H2490" s="238">
        <v>25.399999999999999</v>
      </c>
      <c r="I2490" s="239"/>
      <c r="J2490" s="234"/>
      <c r="K2490" s="234"/>
      <c r="L2490" s="240"/>
      <c r="M2490" s="241"/>
      <c r="N2490" s="242"/>
      <c r="O2490" s="242"/>
      <c r="P2490" s="242"/>
      <c r="Q2490" s="242"/>
      <c r="R2490" s="242"/>
      <c r="S2490" s="242"/>
      <c r="T2490" s="24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4" t="s">
        <v>191</v>
      </c>
      <c r="AU2490" s="244" t="s">
        <v>82</v>
      </c>
      <c r="AV2490" s="13" t="s">
        <v>82</v>
      </c>
      <c r="AW2490" s="13" t="s">
        <v>33</v>
      </c>
      <c r="AX2490" s="13" t="s">
        <v>72</v>
      </c>
      <c r="AY2490" s="244" t="s">
        <v>180</v>
      </c>
    </row>
    <row r="2491" s="13" customFormat="1">
      <c r="A2491" s="13"/>
      <c r="B2491" s="233"/>
      <c r="C2491" s="234"/>
      <c r="D2491" s="235" t="s">
        <v>191</v>
      </c>
      <c r="E2491" s="236" t="s">
        <v>19</v>
      </c>
      <c r="F2491" s="237" t="s">
        <v>2801</v>
      </c>
      <c r="G2491" s="234"/>
      <c r="H2491" s="238">
        <v>3</v>
      </c>
      <c r="I2491" s="239"/>
      <c r="J2491" s="234"/>
      <c r="K2491" s="234"/>
      <c r="L2491" s="240"/>
      <c r="M2491" s="241"/>
      <c r="N2491" s="242"/>
      <c r="O2491" s="242"/>
      <c r="P2491" s="242"/>
      <c r="Q2491" s="242"/>
      <c r="R2491" s="242"/>
      <c r="S2491" s="242"/>
      <c r="T2491" s="24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4" t="s">
        <v>191</v>
      </c>
      <c r="AU2491" s="244" t="s">
        <v>82</v>
      </c>
      <c r="AV2491" s="13" t="s">
        <v>82</v>
      </c>
      <c r="AW2491" s="13" t="s">
        <v>33</v>
      </c>
      <c r="AX2491" s="13" t="s">
        <v>72</v>
      </c>
      <c r="AY2491" s="244" t="s">
        <v>180</v>
      </c>
    </row>
    <row r="2492" s="15" customFormat="1">
      <c r="A2492" s="15"/>
      <c r="B2492" s="255"/>
      <c r="C2492" s="256"/>
      <c r="D2492" s="235" t="s">
        <v>191</v>
      </c>
      <c r="E2492" s="257" t="s">
        <v>19</v>
      </c>
      <c r="F2492" s="258" t="s">
        <v>327</v>
      </c>
      <c r="G2492" s="256"/>
      <c r="H2492" s="259">
        <v>74.420000000000002</v>
      </c>
      <c r="I2492" s="260"/>
      <c r="J2492" s="256"/>
      <c r="K2492" s="256"/>
      <c r="L2492" s="261"/>
      <c r="M2492" s="262"/>
      <c r="N2492" s="263"/>
      <c r="O2492" s="263"/>
      <c r="P2492" s="263"/>
      <c r="Q2492" s="263"/>
      <c r="R2492" s="263"/>
      <c r="S2492" s="263"/>
      <c r="T2492" s="264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T2492" s="265" t="s">
        <v>191</v>
      </c>
      <c r="AU2492" s="265" t="s">
        <v>82</v>
      </c>
      <c r="AV2492" s="15" t="s">
        <v>187</v>
      </c>
      <c r="AW2492" s="15" t="s">
        <v>33</v>
      </c>
      <c r="AX2492" s="15" t="s">
        <v>80</v>
      </c>
      <c r="AY2492" s="265" t="s">
        <v>180</v>
      </c>
    </row>
    <row r="2493" s="2" customFormat="1" ht="21.75" customHeight="1">
      <c r="A2493" s="40"/>
      <c r="B2493" s="41"/>
      <c r="C2493" s="215" t="s">
        <v>2802</v>
      </c>
      <c r="D2493" s="215" t="s">
        <v>182</v>
      </c>
      <c r="E2493" s="216" t="s">
        <v>2803</v>
      </c>
      <c r="F2493" s="217" t="s">
        <v>2804</v>
      </c>
      <c r="G2493" s="218" t="s">
        <v>1747</v>
      </c>
      <c r="H2493" s="219">
        <v>1</v>
      </c>
      <c r="I2493" s="220"/>
      <c r="J2493" s="221">
        <f>ROUND(I2493*H2493,2)</f>
        <v>0</v>
      </c>
      <c r="K2493" s="217" t="s">
        <v>19</v>
      </c>
      <c r="L2493" s="46"/>
      <c r="M2493" s="222" t="s">
        <v>19</v>
      </c>
      <c r="N2493" s="223" t="s">
        <v>43</v>
      </c>
      <c r="O2493" s="86"/>
      <c r="P2493" s="224">
        <f>O2493*H2493</f>
        <v>0</v>
      </c>
      <c r="Q2493" s="224">
        <v>0</v>
      </c>
      <c r="R2493" s="224">
        <f>Q2493*H2493</f>
        <v>0</v>
      </c>
      <c r="S2493" s="224">
        <v>0</v>
      </c>
      <c r="T2493" s="225">
        <f>S2493*H2493</f>
        <v>0</v>
      </c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R2493" s="226" t="s">
        <v>270</v>
      </c>
      <c r="AT2493" s="226" t="s">
        <v>182</v>
      </c>
      <c r="AU2493" s="226" t="s">
        <v>82</v>
      </c>
      <c r="AY2493" s="19" t="s">
        <v>180</v>
      </c>
      <c r="BE2493" s="227">
        <f>IF(N2493="základní",J2493,0)</f>
        <v>0</v>
      </c>
      <c r="BF2493" s="227">
        <f>IF(N2493="snížená",J2493,0)</f>
        <v>0</v>
      </c>
      <c r="BG2493" s="227">
        <f>IF(N2493="zákl. přenesená",J2493,0)</f>
        <v>0</v>
      </c>
      <c r="BH2493" s="227">
        <f>IF(N2493="sníž. přenesená",J2493,0)</f>
        <v>0</v>
      </c>
      <c r="BI2493" s="227">
        <f>IF(N2493="nulová",J2493,0)</f>
        <v>0</v>
      </c>
      <c r="BJ2493" s="19" t="s">
        <v>80</v>
      </c>
      <c r="BK2493" s="227">
        <f>ROUND(I2493*H2493,2)</f>
        <v>0</v>
      </c>
      <c r="BL2493" s="19" t="s">
        <v>270</v>
      </c>
      <c r="BM2493" s="226" t="s">
        <v>2805</v>
      </c>
    </row>
    <row r="2494" s="2" customFormat="1" ht="16.5" customHeight="1">
      <c r="A2494" s="40"/>
      <c r="B2494" s="41"/>
      <c r="C2494" s="215" t="s">
        <v>2203</v>
      </c>
      <c r="D2494" s="215" t="s">
        <v>182</v>
      </c>
      <c r="E2494" s="216" t="s">
        <v>2806</v>
      </c>
      <c r="F2494" s="217" t="s">
        <v>2807</v>
      </c>
      <c r="G2494" s="218" t="s">
        <v>1747</v>
      </c>
      <c r="H2494" s="219">
        <v>1</v>
      </c>
      <c r="I2494" s="220"/>
      <c r="J2494" s="221">
        <f>ROUND(I2494*H2494,2)</f>
        <v>0</v>
      </c>
      <c r="K2494" s="217" t="s">
        <v>19</v>
      </c>
      <c r="L2494" s="46"/>
      <c r="M2494" s="222" t="s">
        <v>19</v>
      </c>
      <c r="N2494" s="223" t="s">
        <v>43</v>
      </c>
      <c r="O2494" s="86"/>
      <c r="P2494" s="224">
        <f>O2494*H2494</f>
        <v>0</v>
      </c>
      <c r="Q2494" s="224">
        <v>0</v>
      </c>
      <c r="R2494" s="224">
        <f>Q2494*H2494</f>
        <v>0</v>
      </c>
      <c r="S2494" s="224">
        <v>0</v>
      </c>
      <c r="T2494" s="225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26" t="s">
        <v>270</v>
      </c>
      <c r="AT2494" s="226" t="s">
        <v>182</v>
      </c>
      <c r="AU2494" s="226" t="s">
        <v>82</v>
      </c>
      <c r="AY2494" s="19" t="s">
        <v>180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19" t="s">
        <v>80</v>
      </c>
      <c r="BK2494" s="227">
        <f>ROUND(I2494*H2494,2)</f>
        <v>0</v>
      </c>
      <c r="BL2494" s="19" t="s">
        <v>270</v>
      </c>
      <c r="BM2494" s="226" t="s">
        <v>2808</v>
      </c>
    </row>
    <row r="2495" s="12" customFormat="1" ht="22.8" customHeight="1">
      <c r="A2495" s="12"/>
      <c r="B2495" s="199"/>
      <c r="C2495" s="200"/>
      <c r="D2495" s="201" t="s">
        <v>71</v>
      </c>
      <c r="E2495" s="213" t="s">
        <v>231</v>
      </c>
      <c r="F2495" s="213" t="s">
        <v>355</v>
      </c>
      <c r="G2495" s="200"/>
      <c r="H2495" s="200"/>
      <c r="I2495" s="203"/>
      <c r="J2495" s="214">
        <f>BK2495</f>
        <v>0</v>
      </c>
      <c r="K2495" s="200"/>
      <c r="L2495" s="205"/>
      <c r="M2495" s="206"/>
      <c r="N2495" s="207"/>
      <c r="O2495" s="207"/>
      <c r="P2495" s="208">
        <f>SUM(P2496:P2592)</f>
        <v>0</v>
      </c>
      <c r="Q2495" s="207"/>
      <c r="R2495" s="208">
        <f>SUM(R2496:R2592)</f>
        <v>0.45427042000000001</v>
      </c>
      <c r="S2495" s="207"/>
      <c r="T2495" s="209">
        <f>SUM(T2496:T2592)</f>
        <v>0</v>
      </c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R2495" s="210" t="s">
        <v>80</v>
      </c>
      <c r="AT2495" s="211" t="s">
        <v>71</v>
      </c>
      <c r="AU2495" s="211" t="s">
        <v>80</v>
      </c>
      <c r="AY2495" s="210" t="s">
        <v>180</v>
      </c>
      <c r="BK2495" s="212">
        <f>SUM(BK2496:BK2592)</f>
        <v>0</v>
      </c>
    </row>
    <row r="2496" s="2" customFormat="1" ht="16.5" customHeight="1">
      <c r="A2496" s="40"/>
      <c r="B2496" s="41"/>
      <c r="C2496" s="215" t="s">
        <v>2809</v>
      </c>
      <c r="D2496" s="215" t="s">
        <v>182</v>
      </c>
      <c r="E2496" s="216" t="s">
        <v>2810</v>
      </c>
      <c r="F2496" s="217" t="s">
        <v>2811</v>
      </c>
      <c r="G2496" s="218" t="s">
        <v>185</v>
      </c>
      <c r="H2496" s="219">
        <v>10.289999999999999</v>
      </c>
      <c r="I2496" s="220"/>
      <c r="J2496" s="221">
        <f>ROUND(I2496*H2496,2)</f>
        <v>0</v>
      </c>
      <c r="K2496" s="217" t="s">
        <v>186</v>
      </c>
      <c r="L2496" s="46"/>
      <c r="M2496" s="222" t="s">
        <v>19</v>
      </c>
      <c r="N2496" s="223" t="s">
        <v>43</v>
      </c>
      <c r="O2496" s="86"/>
      <c r="P2496" s="224">
        <f>O2496*H2496</f>
        <v>0</v>
      </c>
      <c r="Q2496" s="224">
        <v>0.00046999999999999999</v>
      </c>
      <c r="R2496" s="224">
        <f>Q2496*H2496</f>
        <v>0.0048362999999999991</v>
      </c>
      <c r="S2496" s="224">
        <v>0</v>
      </c>
      <c r="T2496" s="225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26" t="s">
        <v>187</v>
      </c>
      <c r="AT2496" s="226" t="s">
        <v>182</v>
      </c>
      <c r="AU2496" s="226" t="s">
        <v>82</v>
      </c>
      <c r="AY2496" s="19" t="s">
        <v>180</v>
      </c>
      <c r="BE2496" s="227">
        <f>IF(N2496="základní",J2496,0)</f>
        <v>0</v>
      </c>
      <c r="BF2496" s="227">
        <f>IF(N2496="snížená",J2496,0)</f>
        <v>0</v>
      </c>
      <c r="BG2496" s="227">
        <f>IF(N2496="zákl. přenesená",J2496,0)</f>
        <v>0</v>
      </c>
      <c r="BH2496" s="227">
        <f>IF(N2496="sníž. přenesená",J2496,0)</f>
        <v>0</v>
      </c>
      <c r="BI2496" s="227">
        <f>IF(N2496="nulová",J2496,0)</f>
        <v>0</v>
      </c>
      <c r="BJ2496" s="19" t="s">
        <v>80</v>
      </c>
      <c r="BK2496" s="227">
        <f>ROUND(I2496*H2496,2)</f>
        <v>0</v>
      </c>
      <c r="BL2496" s="19" t="s">
        <v>187</v>
      </c>
      <c r="BM2496" s="226" t="s">
        <v>2812</v>
      </c>
    </row>
    <row r="2497" s="2" customFormat="1">
      <c r="A2497" s="40"/>
      <c r="B2497" s="41"/>
      <c r="C2497" s="42"/>
      <c r="D2497" s="228" t="s">
        <v>189</v>
      </c>
      <c r="E2497" s="42"/>
      <c r="F2497" s="229" t="s">
        <v>2813</v>
      </c>
      <c r="G2497" s="42"/>
      <c r="H2497" s="42"/>
      <c r="I2497" s="230"/>
      <c r="J2497" s="42"/>
      <c r="K2497" s="42"/>
      <c r="L2497" s="46"/>
      <c r="M2497" s="231"/>
      <c r="N2497" s="232"/>
      <c r="O2497" s="86"/>
      <c r="P2497" s="86"/>
      <c r="Q2497" s="86"/>
      <c r="R2497" s="86"/>
      <c r="S2497" s="86"/>
      <c r="T2497" s="87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T2497" s="19" t="s">
        <v>189</v>
      </c>
      <c r="AU2497" s="19" t="s">
        <v>82</v>
      </c>
    </row>
    <row r="2498" s="14" customFormat="1">
      <c r="A2498" s="14"/>
      <c r="B2498" s="245"/>
      <c r="C2498" s="246"/>
      <c r="D2498" s="235" t="s">
        <v>191</v>
      </c>
      <c r="E2498" s="247" t="s">
        <v>19</v>
      </c>
      <c r="F2498" s="248" t="s">
        <v>2153</v>
      </c>
      <c r="G2498" s="246"/>
      <c r="H2498" s="247" t="s">
        <v>19</v>
      </c>
      <c r="I2498" s="249"/>
      <c r="J2498" s="246"/>
      <c r="K2498" s="246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191</v>
      </c>
      <c r="AU2498" s="254" t="s">
        <v>82</v>
      </c>
      <c r="AV2498" s="14" t="s">
        <v>80</v>
      </c>
      <c r="AW2498" s="14" t="s">
        <v>33</v>
      </c>
      <c r="AX2498" s="14" t="s">
        <v>72</v>
      </c>
      <c r="AY2498" s="254" t="s">
        <v>180</v>
      </c>
    </row>
    <row r="2499" s="13" customFormat="1">
      <c r="A2499" s="13"/>
      <c r="B2499" s="233"/>
      <c r="C2499" s="234"/>
      <c r="D2499" s="235" t="s">
        <v>191</v>
      </c>
      <c r="E2499" s="236" t="s">
        <v>19</v>
      </c>
      <c r="F2499" s="237" t="s">
        <v>2160</v>
      </c>
      <c r="G2499" s="234"/>
      <c r="H2499" s="238">
        <v>10.289999999999999</v>
      </c>
      <c r="I2499" s="239"/>
      <c r="J2499" s="234"/>
      <c r="K2499" s="234"/>
      <c r="L2499" s="240"/>
      <c r="M2499" s="241"/>
      <c r="N2499" s="242"/>
      <c r="O2499" s="242"/>
      <c r="P2499" s="242"/>
      <c r="Q2499" s="242"/>
      <c r="R2499" s="242"/>
      <c r="S2499" s="242"/>
      <c r="T2499" s="24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4" t="s">
        <v>191</v>
      </c>
      <c r="AU2499" s="244" t="s">
        <v>82</v>
      </c>
      <c r="AV2499" s="13" t="s">
        <v>82</v>
      </c>
      <c r="AW2499" s="13" t="s">
        <v>33</v>
      </c>
      <c r="AX2499" s="13" t="s">
        <v>80</v>
      </c>
      <c r="AY2499" s="244" t="s">
        <v>180</v>
      </c>
    </row>
    <row r="2500" s="2" customFormat="1" ht="16.5" customHeight="1">
      <c r="A2500" s="40"/>
      <c r="B2500" s="41"/>
      <c r="C2500" s="215" t="s">
        <v>2814</v>
      </c>
      <c r="D2500" s="215" t="s">
        <v>182</v>
      </c>
      <c r="E2500" s="216" t="s">
        <v>2815</v>
      </c>
      <c r="F2500" s="217" t="s">
        <v>2816</v>
      </c>
      <c r="G2500" s="218" t="s">
        <v>227</v>
      </c>
      <c r="H2500" s="219">
        <v>1.3</v>
      </c>
      <c r="I2500" s="220"/>
      <c r="J2500" s="221">
        <f>ROUND(I2500*H2500,2)</f>
        <v>0</v>
      </c>
      <c r="K2500" s="217" t="s">
        <v>19</v>
      </c>
      <c r="L2500" s="46"/>
      <c r="M2500" s="222" t="s">
        <v>19</v>
      </c>
      <c r="N2500" s="223" t="s">
        <v>43</v>
      </c>
      <c r="O2500" s="86"/>
      <c r="P2500" s="224">
        <f>O2500*H2500</f>
        <v>0</v>
      </c>
      <c r="Q2500" s="224">
        <v>0</v>
      </c>
      <c r="R2500" s="224">
        <f>Q2500*H2500</f>
        <v>0</v>
      </c>
      <c r="S2500" s="224">
        <v>0</v>
      </c>
      <c r="T2500" s="225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26" t="s">
        <v>187</v>
      </c>
      <c r="AT2500" s="226" t="s">
        <v>182</v>
      </c>
      <c r="AU2500" s="226" t="s">
        <v>82</v>
      </c>
      <c r="AY2500" s="19" t="s">
        <v>180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19" t="s">
        <v>80</v>
      </c>
      <c r="BK2500" s="227">
        <f>ROUND(I2500*H2500,2)</f>
        <v>0</v>
      </c>
      <c r="BL2500" s="19" t="s">
        <v>187</v>
      </c>
      <c r="BM2500" s="226" t="s">
        <v>2817</v>
      </c>
    </row>
    <row r="2501" s="2" customFormat="1" ht="16.5" customHeight="1">
      <c r="A2501" s="40"/>
      <c r="B2501" s="41"/>
      <c r="C2501" s="215" t="s">
        <v>2818</v>
      </c>
      <c r="D2501" s="215" t="s">
        <v>182</v>
      </c>
      <c r="E2501" s="216" t="s">
        <v>2819</v>
      </c>
      <c r="F2501" s="217" t="s">
        <v>2820</v>
      </c>
      <c r="G2501" s="218" t="s">
        <v>359</v>
      </c>
      <c r="H2501" s="219">
        <v>19</v>
      </c>
      <c r="I2501" s="220"/>
      <c r="J2501" s="221">
        <f>ROUND(I2501*H2501,2)</f>
        <v>0</v>
      </c>
      <c r="K2501" s="217" t="s">
        <v>19</v>
      </c>
      <c r="L2501" s="46"/>
      <c r="M2501" s="222" t="s">
        <v>19</v>
      </c>
      <c r="N2501" s="223" t="s">
        <v>43</v>
      </c>
      <c r="O2501" s="86"/>
      <c r="P2501" s="224">
        <f>O2501*H2501</f>
        <v>0</v>
      </c>
      <c r="Q2501" s="224">
        <v>0</v>
      </c>
      <c r="R2501" s="224">
        <f>Q2501*H2501</f>
        <v>0</v>
      </c>
      <c r="S2501" s="224">
        <v>0</v>
      </c>
      <c r="T2501" s="225">
        <f>S2501*H2501</f>
        <v>0</v>
      </c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R2501" s="226" t="s">
        <v>270</v>
      </c>
      <c r="AT2501" s="226" t="s">
        <v>182</v>
      </c>
      <c r="AU2501" s="226" t="s">
        <v>82</v>
      </c>
      <c r="AY2501" s="19" t="s">
        <v>180</v>
      </c>
      <c r="BE2501" s="227">
        <f>IF(N2501="základní",J2501,0)</f>
        <v>0</v>
      </c>
      <c r="BF2501" s="227">
        <f>IF(N2501="snížená",J2501,0)</f>
        <v>0</v>
      </c>
      <c r="BG2501" s="227">
        <f>IF(N2501="zákl. přenesená",J2501,0)</f>
        <v>0</v>
      </c>
      <c r="BH2501" s="227">
        <f>IF(N2501="sníž. přenesená",J2501,0)</f>
        <v>0</v>
      </c>
      <c r="BI2501" s="227">
        <f>IF(N2501="nulová",J2501,0)</f>
        <v>0</v>
      </c>
      <c r="BJ2501" s="19" t="s">
        <v>80</v>
      </c>
      <c r="BK2501" s="227">
        <f>ROUND(I2501*H2501,2)</f>
        <v>0</v>
      </c>
      <c r="BL2501" s="19" t="s">
        <v>270</v>
      </c>
      <c r="BM2501" s="226" t="s">
        <v>2821</v>
      </c>
    </row>
    <row r="2502" s="2" customFormat="1" ht="24.15" customHeight="1">
      <c r="A2502" s="40"/>
      <c r="B2502" s="41"/>
      <c r="C2502" s="215" t="s">
        <v>2822</v>
      </c>
      <c r="D2502" s="215" t="s">
        <v>182</v>
      </c>
      <c r="E2502" s="216" t="s">
        <v>2823</v>
      </c>
      <c r="F2502" s="217" t="s">
        <v>2824</v>
      </c>
      <c r="G2502" s="218" t="s">
        <v>185</v>
      </c>
      <c r="H2502" s="219">
        <v>889.78099999999995</v>
      </c>
      <c r="I2502" s="220"/>
      <c r="J2502" s="221">
        <f>ROUND(I2502*H2502,2)</f>
        <v>0</v>
      </c>
      <c r="K2502" s="217" t="s">
        <v>186</v>
      </c>
      <c r="L2502" s="46"/>
      <c r="M2502" s="222" t="s">
        <v>19</v>
      </c>
      <c r="N2502" s="223" t="s">
        <v>43</v>
      </c>
      <c r="O2502" s="86"/>
      <c r="P2502" s="224">
        <f>O2502*H2502</f>
        <v>0</v>
      </c>
      <c r="Q2502" s="224">
        <v>0</v>
      </c>
      <c r="R2502" s="224">
        <f>Q2502*H2502</f>
        <v>0</v>
      </c>
      <c r="S2502" s="224">
        <v>0</v>
      </c>
      <c r="T2502" s="225">
        <f>S2502*H2502</f>
        <v>0</v>
      </c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R2502" s="226" t="s">
        <v>187</v>
      </c>
      <c r="AT2502" s="226" t="s">
        <v>182</v>
      </c>
      <c r="AU2502" s="226" t="s">
        <v>82</v>
      </c>
      <c r="AY2502" s="19" t="s">
        <v>180</v>
      </c>
      <c r="BE2502" s="227">
        <f>IF(N2502="základní",J2502,0)</f>
        <v>0</v>
      </c>
      <c r="BF2502" s="227">
        <f>IF(N2502="snížená",J2502,0)</f>
        <v>0</v>
      </c>
      <c r="BG2502" s="227">
        <f>IF(N2502="zákl. přenesená",J2502,0)</f>
        <v>0</v>
      </c>
      <c r="BH2502" s="227">
        <f>IF(N2502="sníž. přenesená",J2502,0)</f>
        <v>0</v>
      </c>
      <c r="BI2502" s="227">
        <f>IF(N2502="nulová",J2502,0)</f>
        <v>0</v>
      </c>
      <c r="BJ2502" s="19" t="s">
        <v>80</v>
      </c>
      <c r="BK2502" s="227">
        <f>ROUND(I2502*H2502,2)</f>
        <v>0</v>
      </c>
      <c r="BL2502" s="19" t="s">
        <v>187</v>
      </c>
      <c r="BM2502" s="226" t="s">
        <v>2825</v>
      </c>
    </row>
    <row r="2503" s="2" customFormat="1">
      <c r="A2503" s="40"/>
      <c r="B2503" s="41"/>
      <c r="C2503" s="42"/>
      <c r="D2503" s="228" t="s">
        <v>189</v>
      </c>
      <c r="E2503" s="42"/>
      <c r="F2503" s="229" t="s">
        <v>2826</v>
      </c>
      <c r="G2503" s="42"/>
      <c r="H2503" s="42"/>
      <c r="I2503" s="230"/>
      <c r="J2503" s="42"/>
      <c r="K2503" s="42"/>
      <c r="L2503" s="46"/>
      <c r="M2503" s="231"/>
      <c r="N2503" s="232"/>
      <c r="O2503" s="86"/>
      <c r="P2503" s="86"/>
      <c r="Q2503" s="86"/>
      <c r="R2503" s="86"/>
      <c r="S2503" s="86"/>
      <c r="T2503" s="87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T2503" s="19" t="s">
        <v>189</v>
      </c>
      <c r="AU2503" s="19" t="s">
        <v>82</v>
      </c>
    </row>
    <row r="2504" s="14" customFormat="1">
      <c r="A2504" s="14"/>
      <c r="B2504" s="245"/>
      <c r="C2504" s="246"/>
      <c r="D2504" s="235" t="s">
        <v>191</v>
      </c>
      <c r="E2504" s="247" t="s">
        <v>19</v>
      </c>
      <c r="F2504" s="248" t="s">
        <v>2827</v>
      </c>
      <c r="G2504" s="246"/>
      <c r="H2504" s="247" t="s">
        <v>19</v>
      </c>
      <c r="I2504" s="249"/>
      <c r="J2504" s="246"/>
      <c r="K2504" s="246"/>
      <c r="L2504" s="250"/>
      <c r="M2504" s="251"/>
      <c r="N2504" s="252"/>
      <c r="O2504" s="252"/>
      <c r="P2504" s="252"/>
      <c r="Q2504" s="252"/>
      <c r="R2504" s="252"/>
      <c r="S2504" s="252"/>
      <c r="T2504" s="253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4" t="s">
        <v>191</v>
      </c>
      <c r="AU2504" s="254" t="s">
        <v>82</v>
      </c>
      <c r="AV2504" s="14" t="s">
        <v>80</v>
      </c>
      <c r="AW2504" s="14" t="s">
        <v>33</v>
      </c>
      <c r="AX2504" s="14" t="s">
        <v>72</v>
      </c>
      <c r="AY2504" s="254" t="s">
        <v>180</v>
      </c>
    </row>
    <row r="2505" s="13" customFormat="1">
      <c r="A2505" s="13"/>
      <c r="B2505" s="233"/>
      <c r="C2505" s="234"/>
      <c r="D2505" s="235" t="s">
        <v>191</v>
      </c>
      <c r="E2505" s="236" t="s">
        <v>19</v>
      </c>
      <c r="F2505" s="237" t="s">
        <v>2828</v>
      </c>
      <c r="G2505" s="234"/>
      <c r="H2505" s="238">
        <v>233.40600000000001</v>
      </c>
      <c r="I2505" s="239"/>
      <c r="J2505" s="234"/>
      <c r="K2505" s="234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191</v>
      </c>
      <c r="AU2505" s="244" t="s">
        <v>82</v>
      </c>
      <c r="AV2505" s="13" t="s">
        <v>82</v>
      </c>
      <c r="AW2505" s="13" t="s">
        <v>33</v>
      </c>
      <c r="AX2505" s="13" t="s">
        <v>72</v>
      </c>
      <c r="AY2505" s="244" t="s">
        <v>180</v>
      </c>
    </row>
    <row r="2506" s="14" customFormat="1">
      <c r="A2506" s="14"/>
      <c r="B2506" s="245"/>
      <c r="C2506" s="246"/>
      <c r="D2506" s="235" t="s">
        <v>191</v>
      </c>
      <c r="E2506" s="247" t="s">
        <v>19</v>
      </c>
      <c r="F2506" s="248" t="s">
        <v>2829</v>
      </c>
      <c r="G2506" s="246"/>
      <c r="H2506" s="247" t="s">
        <v>19</v>
      </c>
      <c r="I2506" s="249"/>
      <c r="J2506" s="246"/>
      <c r="K2506" s="246"/>
      <c r="L2506" s="250"/>
      <c r="M2506" s="251"/>
      <c r="N2506" s="252"/>
      <c r="O2506" s="252"/>
      <c r="P2506" s="252"/>
      <c r="Q2506" s="252"/>
      <c r="R2506" s="252"/>
      <c r="S2506" s="252"/>
      <c r="T2506" s="253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4" t="s">
        <v>191</v>
      </c>
      <c r="AU2506" s="254" t="s">
        <v>82</v>
      </c>
      <c r="AV2506" s="14" t="s">
        <v>80</v>
      </c>
      <c r="AW2506" s="14" t="s">
        <v>33</v>
      </c>
      <c r="AX2506" s="14" t="s">
        <v>72</v>
      </c>
      <c r="AY2506" s="254" t="s">
        <v>180</v>
      </c>
    </row>
    <row r="2507" s="13" customFormat="1">
      <c r="A2507" s="13"/>
      <c r="B2507" s="233"/>
      <c r="C2507" s="234"/>
      <c r="D2507" s="235" t="s">
        <v>191</v>
      </c>
      <c r="E2507" s="236" t="s">
        <v>19</v>
      </c>
      <c r="F2507" s="237" t="s">
        <v>2830</v>
      </c>
      <c r="G2507" s="234"/>
      <c r="H2507" s="238">
        <v>118.5</v>
      </c>
      <c r="I2507" s="239"/>
      <c r="J2507" s="234"/>
      <c r="K2507" s="234"/>
      <c r="L2507" s="240"/>
      <c r="M2507" s="241"/>
      <c r="N2507" s="242"/>
      <c r="O2507" s="242"/>
      <c r="P2507" s="242"/>
      <c r="Q2507" s="242"/>
      <c r="R2507" s="242"/>
      <c r="S2507" s="242"/>
      <c r="T2507" s="24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4" t="s">
        <v>191</v>
      </c>
      <c r="AU2507" s="244" t="s">
        <v>82</v>
      </c>
      <c r="AV2507" s="13" t="s">
        <v>82</v>
      </c>
      <c r="AW2507" s="13" t="s">
        <v>33</v>
      </c>
      <c r="AX2507" s="13" t="s">
        <v>72</v>
      </c>
      <c r="AY2507" s="244" t="s">
        <v>180</v>
      </c>
    </row>
    <row r="2508" s="16" customFormat="1">
      <c r="A2508" s="16"/>
      <c r="B2508" s="266"/>
      <c r="C2508" s="267"/>
      <c r="D2508" s="235" t="s">
        <v>191</v>
      </c>
      <c r="E2508" s="268" t="s">
        <v>19</v>
      </c>
      <c r="F2508" s="269" t="s">
        <v>436</v>
      </c>
      <c r="G2508" s="267"/>
      <c r="H2508" s="270">
        <v>351.90600000000001</v>
      </c>
      <c r="I2508" s="271"/>
      <c r="J2508" s="267"/>
      <c r="K2508" s="267"/>
      <c r="L2508" s="272"/>
      <c r="M2508" s="273"/>
      <c r="N2508" s="274"/>
      <c r="O2508" s="274"/>
      <c r="P2508" s="274"/>
      <c r="Q2508" s="274"/>
      <c r="R2508" s="274"/>
      <c r="S2508" s="274"/>
      <c r="T2508" s="275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T2508" s="276" t="s">
        <v>191</v>
      </c>
      <c r="AU2508" s="276" t="s">
        <v>82</v>
      </c>
      <c r="AV2508" s="16" t="s">
        <v>100</v>
      </c>
      <c r="AW2508" s="16" t="s">
        <v>33</v>
      </c>
      <c r="AX2508" s="16" t="s">
        <v>72</v>
      </c>
      <c r="AY2508" s="276" t="s">
        <v>180</v>
      </c>
    </row>
    <row r="2509" s="14" customFormat="1">
      <c r="A2509" s="14"/>
      <c r="B2509" s="245"/>
      <c r="C2509" s="246"/>
      <c r="D2509" s="235" t="s">
        <v>191</v>
      </c>
      <c r="E2509" s="247" t="s">
        <v>19</v>
      </c>
      <c r="F2509" s="248" t="s">
        <v>2575</v>
      </c>
      <c r="G2509" s="246"/>
      <c r="H2509" s="247" t="s">
        <v>19</v>
      </c>
      <c r="I2509" s="249"/>
      <c r="J2509" s="246"/>
      <c r="K2509" s="246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191</v>
      </c>
      <c r="AU2509" s="254" t="s">
        <v>82</v>
      </c>
      <c r="AV2509" s="14" t="s">
        <v>80</v>
      </c>
      <c r="AW2509" s="14" t="s">
        <v>33</v>
      </c>
      <c r="AX2509" s="14" t="s">
        <v>72</v>
      </c>
      <c r="AY2509" s="254" t="s">
        <v>180</v>
      </c>
    </row>
    <row r="2510" s="13" customFormat="1">
      <c r="A2510" s="13"/>
      <c r="B2510" s="233"/>
      <c r="C2510" s="234"/>
      <c r="D2510" s="235" t="s">
        <v>191</v>
      </c>
      <c r="E2510" s="236" t="s">
        <v>19</v>
      </c>
      <c r="F2510" s="237" t="s">
        <v>2831</v>
      </c>
      <c r="G2510" s="234"/>
      <c r="H2510" s="238">
        <v>193.875</v>
      </c>
      <c r="I2510" s="239"/>
      <c r="J2510" s="234"/>
      <c r="K2510" s="234"/>
      <c r="L2510" s="240"/>
      <c r="M2510" s="241"/>
      <c r="N2510" s="242"/>
      <c r="O2510" s="242"/>
      <c r="P2510" s="242"/>
      <c r="Q2510" s="242"/>
      <c r="R2510" s="242"/>
      <c r="S2510" s="242"/>
      <c r="T2510" s="24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4" t="s">
        <v>191</v>
      </c>
      <c r="AU2510" s="244" t="s">
        <v>82</v>
      </c>
      <c r="AV2510" s="13" t="s">
        <v>82</v>
      </c>
      <c r="AW2510" s="13" t="s">
        <v>33</v>
      </c>
      <c r="AX2510" s="13" t="s">
        <v>72</v>
      </c>
      <c r="AY2510" s="244" t="s">
        <v>180</v>
      </c>
    </row>
    <row r="2511" s="14" customFormat="1">
      <c r="A2511" s="14"/>
      <c r="B2511" s="245"/>
      <c r="C2511" s="246"/>
      <c r="D2511" s="235" t="s">
        <v>191</v>
      </c>
      <c r="E2511" s="247" t="s">
        <v>19</v>
      </c>
      <c r="F2511" s="248" t="s">
        <v>2832</v>
      </c>
      <c r="G2511" s="246"/>
      <c r="H2511" s="247" t="s">
        <v>19</v>
      </c>
      <c r="I2511" s="249"/>
      <c r="J2511" s="246"/>
      <c r="K2511" s="246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191</v>
      </c>
      <c r="AU2511" s="254" t="s">
        <v>82</v>
      </c>
      <c r="AV2511" s="14" t="s">
        <v>80</v>
      </c>
      <c r="AW2511" s="14" t="s">
        <v>33</v>
      </c>
      <c r="AX2511" s="14" t="s">
        <v>72</v>
      </c>
      <c r="AY2511" s="254" t="s">
        <v>180</v>
      </c>
    </row>
    <row r="2512" s="13" customFormat="1">
      <c r="A2512" s="13"/>
      <c r="B2512" s="233"/>
      <c r="C2512" s="234"/>
      <c r="D2512" s="235" t="s">
        <v>191</v>
      </c>
      <c r="E2512" s="236" t="s">
        <v>19</v>
      </c>
      <c r="F2512" s="237" t="s">
        <v>2833</v>
      </c>
      <c r="G2512" s="234"/>
      <c r="H2512" s="238">
        <v>344</v>
      </c>
      <c r="I2512" s="239"/>
      <c r="J2512" s="234"/>
      <c r="K2512" s="234"/>
      <c r="L2512" s="240"/>
      <c r="M2512" s="241"/>
      <c r="N2512" s="242"/>
      <c r="O2512" s="242"/>
      <c r="P2512" s="242"/>
      <c r="Q2512" s="242"/>
      <c r="R2512" s="242"/>
      <c r="S2512" s="242"/>
      <c r="T2512" s="24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4" t="s">
        <v>191</v>
      </c>
      <c r="AU2512" s="244" t="s">
        <v>82</v>
      </c>
      <c r="AV2512" s="13" t="s">
        <v>82</v>
      </c>
      <c r="AW2512" s="13" t="s">
        <v>33</v>
      </c>
      <c r="AX2512" s="13" t="s">
        <v>72</v>
      </c>
      <c r="AY2512" s="244" t="s">
        <v>180</v>
      </c>
    </row>
    <row r="2513" s="16" customFormat="1">
      <c r="A2513" s="16"/>
      <c r="B2513" s="266"/>
      <c r="C2513" s="267"/>
      <c r="D2513" s="235" t="s">
        <v>191</v>
      </c>
      <c r="E2513" s="268" t="s">
        <v>19</v>
      </c>
      <c r="F2513" s="269" t="s">
        <v>436</v>
      </c>
      <c r="G2513" s="267"/>
      <c r="H2513" s="270">
        <v>537.875</v>
      </c>
      <c r="I2513" s="271"/>
      <c r="J2513" s="267"/>
      <c r="K2513" s="267"/>
      <c r="L2513" s="272"/>
      <c r="M2513" s="273"/>
      <c r="N2513" s="274"/>
      <c r="O2513" s="274"/>
      <c r="P2513" s="274"/>
      <c r="Q2513" s="274"/>
      <c r="R2513" s="274"/>
      <c r="S2513" s="274"/>
      <c r="T2513" s="275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T2513" s="276" t="s">
        <v>191</v>
      </c>
      <c r="AU2513" s="276" t="s">
        <v>82</v>
      </c>
      <c r="AV2513" s="16" t="s">
        <v>100</v>
      </c>
      <c r="AW2513" s="16" t="s">
        <v>33</v>
      </c>
      <c r="AX2513" s="16" t="s">
        <v>72</v>
      </c>
      <c r="AY2513" s="276" t="s">
        <v>180</v>
      </c>
    </row>
    <row r="2514" s="15" customFormat="1">
      <c r="A2514" s="15"/>
      <c r="B2514" s="255"/>
      <c r="C2514" s="256"/>
      <c r="D2514" s="235" t="s">
        <v>191</v>
      </c>
      <c r="E2514" s="257" t="s">
        <v>19</v>
      </c>
      <c r="F2514" s="258" t="s">
        <v>327</v>
      </c>
      <c r="G2514" s="256"/>
      <c r="H2514" s="259">
        <v>889.78099999999995</v>
      </c>
      <c r="I2514" s="260"/>
      <c r="J2514" s="256"/>
      <c r="K2514" s="256"/>
      <c r="L2514" s="261"/>
      <c r="M2514" s="262"/>
      <c r="N2514" s="263"/>
      <c r="O2514" s="263"/>
      <c r="P2514" s="263"/>
      <c r="Q2514" s="263"/>
      <c r="R2514" s="263"/>
      <c r="S2514" s="263"/>
      <c r="T2514" s="264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65" t="s">
        <v>191</v>
      </c>
      <c r="AU2514" s="265" t="s">
        <v>82</v>
      </c>
      <c r="AV2514" s="15" t="s">
        <v>187</v>
      </c>
      <c r="AW2514" s="15" t="s">
        <v>33</v>
      </c>
      <c r="AX2514" s="15" t="s">
        <v>80</v>
      </c>
      <c r="AY2514" s="265" t="s">
        <v>180</v>
      </c>
    </row>
    <row r="2515" s="2" customFormat="1" ht="24.15" customHeight="1">
      <c r="A2515" s="40"/>
      <c r="B2515" s="41"/>
      <c r="C2515" s="215" t="s">
        <v>2834</v>
      </c>
      <c r="D2515" s="215" t="s">
        <v>182</v>
      </c>
      <c r="E2515" s="216" t="s">
        <v>2835</v>
      </c>
      <c r="F2515" s="217" t="s">
        <v>2836</v>
      </c>
      <c r="G2515" s="218" t="s">
        <v>185</v>
      </c>
      <c r="H2515" s="219">
        <v>80100</v>
      </c>
      <c r="I2515" s="220"/>
      <c r="J2515" s="221">
        <f>ROUND(I2515*H2515,2)</f>
        <v>0</v>
      </c>
      <c r="K2515" s="217" t="s">
        <v>186</v>
      </c>
      <c r="L2515" s="46"/>
      <c r="M2515" s="222" t="s">
        <v>19</v>
      </c>
      <c r="N2515" s="223" t="s">
        <v>43</v>
      </c>
      <c r="O2515" s="86"/>
      <c r="P2515" s="224">
        <f>O2515*H2515</f>
        <v>0</v>
      </c>
      <c r="Q2515" s="224">
        <v>0</v>
      </c>
      <c r="R2515" s="224">
        <f>Q2515*H2515</f>
        <v>0</v>
      </c>
      <c r="S2515" s="224">
        <v>0</v>
      </c>
      <c r="T2515" s="225">
        <f>S2515*H2515</f>
        <v>0</v>
      </c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R2515" s="226" t="s">
        <v>187</v>
      </c>
      <c r="AT2515" s="226" t="s">
        <v>182</v>
      </c>
      <c r="AU2515" s="226" t="s">
        <v>82</v>
      </c>
      <c r="AY2515" s="19" t="s">
        <v>180</v>
      </c>
      <c r="BE2515" s="227">
        <f>IF(N2515="základní",J2515,0)</f>
        <v>0</v>
      </c>
      <c r="BF2515" s="227">
        <f>IF(N2515="snížená",J2515,0)</f>
        <v>0</v>
      </c>
      <c r="BG2515" s="227">
        <f>IF(N2515="zákl. přenesená",J2515,0)</f>
        <v>0</v>
      </c>
      <c r="BH2515" s="227">
        <f>IF(N2515="sníž. přenesená",J2515,0)</f>
        <v>0</v>
      </c>
      <c r="BI2515" s="227">
        <f>IF(N2515="nulová",J2515,0)</f>
        <v>0</v>
      </c>
      <c r="BJ2515" s="19" t="s">
        <v>80</v>
      </c>
      <c r="BK2515" s="227">
        <f>ROUND(I2515*H2515,2)</f>
        <v>0</v>
      </c>
      <c r="BL2515" s="19" t="s">
        <v>187</v>
      </c>
      <c r="BM2515" s="226" t="s">
        <v>2837</v>
      </c>
    </row>
    <row r="2516" s="2" customFormat="1">
      <c r="A2516" s="40"/>
      <c r="B2516" s="41"/>
      <c r="C2516" s="42"/>
      <c r="D2516" s="228" t="s">
        <v>189</v>
      </c>
      <c r="E2516" s="42"/>
      <c r="F2516" s="229" t="s">
        <v>2838</v>
      </c>
      <c r="G2516" s="42"/>
      <c r="H2516" s="42"/>
      <c r="I2516" s="230"/>
      <c r="J2516" s="42"/>
      <c r="K2516" s="42"/>
      <c r="L2516" s="46"/>
      <c r="M2516" s="231"/>
      <c r="N2516" s="232"/>
      <c r="O2516" s="86"/>
      <c r="P2516" s="86"/>
      <c r="Q2516" s="86"/>
      <c r="R2516" s="86"/>
      <c r="S2516" s="86"/>
      <c r="T2516" s="87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T2516" s="19" t="s">
        <v>189</v>
      </c>
      <c r="AU2516" s="19" t="s">
        <v>82</v>
      </c>
    </row>
    <row r="2517" s="13" customFormat="1">
      <c r="A2517" s="13"/>
      <c r="B2517" s="233"/>
      <c r="C2517" s="234"/>
      <c r="D2517" s="235" t="s">
        <v>191</v>
      </c>
      <c r="E2517" s="236" t="s">
        <v>19</v>
      </c>
      <c r="F2517" s="237" t="s">
        <v>2839</v>
      </c>
      <c r="G2517" s="234"/>
      <c r="H2517" s="238">
        <v>80100</v>
      </c>
      <c r="I2517" s="239"/>
      <c r="J2517" s="234"/>
      <c r="K2517" s="234"/>
      <c r="L2517" s="240"/>
      <c r="M2517" s="241"/>
      <c r="N2517" s="242"/>
      <c r="O2517" s="242"/>
      <c r="P2517" s="242"/>
      <c r="Q2517" s="242"/>
      <c r="R2517" s="242"/>
      <c r="S2517" s="242"/>
      <c r="T2517" s="24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4" t="s">
        <v>191</v>
      </c>
      <c r="AU2517" s="244" t="s">
        <v>82</v>
      </c>
      <c r="AV2517" s="13" t="s">
        <v>82</v>
      </c>
      <c r="AW2517" s="13" t="s">
        <v>33</v>
      </c>
      <c r="AX2517" s="13" t="s">
        <v>80</v>
      </c>
      <c r="AY2517" s="244" t="s">
        <v>180</v>
      </c>
    </row>
    <row r="2518" s="2" customFormat="1" ht="24.15" customHeight="1">
      <c r="A2518" s="40"/>
      <c r="B2518" s="41"/>
      <c r="C2518" s="215" t="s">
        <v>2840</v>
      </c>
      <c r="D2518" s="215" t="s">
        <v>182</v>
      </c>
      <c r="E2518" s="216" t="s">
        <v>2841</v>
      </c>
      <c r="F2518" s="217" t="s">
        <v>2842</v>
      </c>
      <c r="G2518" s="218" t="s">
        <v>185</v>
      </c>
      <c r="H2518" s="219">
        <v>890</v>
      </c>
      <c r="I2518" s="220"/>
      <c r="J2518" s="221">
        <f>ROUND(I2518*H2518,2)</f>
        <v>0</v>
      </c>
      <c r="K2518" s="217" t="s">
        <v>186</v>
      </c>
      <c r="L2518" s="46"/>
      <c r="M2518" s="222" t="s">
        <v>19</v>
      </c>
      <c r="N2518" s="223" t="s">
        <v>43</v>
      </c>
      <c r="O2518" s="86"/>
      <c r="P2518" s="224">
        <f>O2518*H2518</f>
        <v>0</v>
      </c>
      <c r="Q2518" s="224">
        <v>0</v>
      </c>
      <c r="R2518" s="224">
        <f>Q2518*H2518</f>
        <v>0</v>
      </c>
      <c r="S2518" s="224">
        <v>0</v>
      </c>
      <c r="T2518" s="225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26" t="s">
        <v>187</v>
      </c>
      <c r="AT2518" s="226" t="s">
        <v>182</v>
      </c>
      <c r="AU2518" s="226" t="s">
        <v>82</v>
      </c>
      <c r="AY2518" s="19" t="s">
        <v>180</v>
      </c>
      <c r="BE2518" s="227">
        <f>IF(N2518="základní",J2518,0)</f>
        <v>0</v>
      </c>
      <c r="BF2518" s="227">
        <f>IF(N2518="snížená",J2518,0)</f>
        <v>0</v>
      </c>
      <c r="BG2518" s="227">
        <f>IF(N2518="zákl. přenesená",J2518,0)</f>
        <v>0</v>
      </c>
      <c r="BH2518" s="227">
        <f>IF(N2518="sníž. přenesená",J2518,0)</f>
        <v>0</v>
      </c>
      <c r="BI2518" s="227">
        <f>IF(N2518="nulová",J2518,0)</f>
        <v>0</v>
      </c>
      <c r="BJ2518" s="19" t="s">
        <v>80</v>
      </c>
      <c r="BK2518" s="227">
        <f>ROUND(I2518*H2518,2)</f>
        <v>0</v>
      </c>
      <c r="BL2518" s="19" t="s">
        <v>187</v>
      </c>
      <c r="BM2518" s="226" t="s">
        <v>2843</v>
      </c>
    </row>
    <row r="2519" s="2" customFormat="1">
      <c r="A2519" s="40"/>
      <c r="B2519" s="41"/>
      <c r="C2519" s="42"/>
      <c r="D2519" s="228" t="s">
        <v>189</v>
      </c>
      <c r="E2519" s="42"/>
      <c r="F2519" s="229" t="s">
        <v>2844</v>
      </c>
      <c r="G2519" s="42"/>
      <c r="H2519" s="42"/>
      <c r="I2519" s="230"/>
      <c r="J2519" s="42"/>
      <c r="K2519" s="42"/>
      <c r="L2519" s="46"/>
      <c r="M2519" s="231"/>
      <c r="N2519" s="232"/>
      <c r="O2519" s="86"/>
      <c r="P2519" s="86"/>
      <c r="Q2519" s="86"/>
      <c r="R2519" s="86"/>
      <c r="S2519" s="86"/>
      <c r="T2519" s="87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T2519" s="19" t="s">
        <v>189</v>
      </c>
      <c r="AU2519" s="19" t="s">
        <v>82</v>
      </c>
    </row>
    <row r="2520" s="2" customFormat="1" ht="16.5" customHeight="1">
      <c r="A2520" s="40"/>
      <c r="B2520" s="41"/>
      <c r="C2520" s="215" t="s">
        <v>2845</v>
      </c>
      <c r="D2520" s="215" t="s">
        <v>182</v>
      </c>
      <c r="E2520" s="216" t="s">
        <v>2846</v>
      </c>
      <c r="F2520" s="217" t="s">
        <v>2847</v>
      </c>
      <c r="G2520" s="218" t="s">
        <v>185</v>
      </c>
      <c r="H2520" s="219">
        <v>577.40599999999995</v>
      </c>
      <c r="I2520" s="220"/>
      <c r="J2520" s="221">
        <f>ROUND(I2520*H2520,2)</f>
        <v>0</v>
      </c>
      <c r="K2520" s="217" t="s">
        <v>186</v>
      </c>
      <c r="L2520" s="46"/>
      <c r="M2520" s="222" t="s">
        <v>19</v>
      </c>
      <c r="N2520" s="223" t="s">
        <v>43</v>
      </c>
      <c r="O2520" s="86"/>
      <c r="P2520" s="224">
        <f>O2520*H2520</f>
        <v>0</v>
      </c>
      <c r="Q2520" s="224">
        <v>0</v>
      </c>
      <c r="R2520" s="224">
        <f>Q2520*H2520</f>
        <v>0</v>
      </c>
      <c r="S2520" s="224">
        <v>0</v>
      </c>
      <c r="T2520" s="225">
        <f>S2520*H2520</f>
        <v>0</v>
      </c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R2520" s="226" t="s">
        <v>187</v>
      </c>
      <c r="AT2520" s="226" t="s">
        <v>182</v>
      </c>
      <c r="AU2520" s="226" t="s">
        <v>82</v>
      </c>
      <c r="AY2520" s="19" t="s">
        <v>180</v>
      </c>
      <c r="BE2520" s="227">
        <f>IF(N2520="základní",J2520,0)</f>
        <v>0</v>
      </c>
      <c r="BF2520" s="227">
        <f>IF(N2520="snížená",J2520,0)</f>
        <v>0</v>
      </c>
      <c r="BG2520" s="227">
        <f>IF(N2520="zákl. přenesená",J2520,0)</f>
        <v>0</v>
      </c>
      <c r="BH2520" s="227">
        <f>IF(N2520="sníž. přenesená",J2520,0)</f>
        <v>0</v>
      </c>
      <c r="BI2520" s="227">
        <f>IF(N2520="nulová",J2520,0)</f>
        <v>0</v>
      </c>
      <c r="BJ2520" s="19" t="s">
        <v>80</v>
      </c>
      <c r="BK2520" s="227">
        <f>ROUND(I2520*H2520,2)</f>
        <v>0</v>
      </c>
      <c r="BL2520" s="19" t="s">
        <v>187</v>
      </c>
      <c r="BM2520" s="226" t="s">
        <v>2848</v>
      </c>
    </row>
    <row r="2521" s="2" customFormat="1">
      <c r="A2521" s="40"/>
      <c r="B2521" s="41"/>
      <c r="C2521" s="42"/>
      <c r="D2521" s="228" t="s">
        <v>189</v>
      </c>
      <c r="E2521" s="42"/>
      <c r="F2521" s="229" t="s">
        <v>2849</v>
      </c>
      <c r="G2521" s="42"/>
      <c r="H2521" s="42"/>
      <c r="I2521" s="230"/>
      <c r="J2521" s="42"/>
      <c r="K2521" s="42"/>
      <c r="L2521" s="46"/>
      <c r="M2521" s="231"/>
      <c r="N2521" s="232"/>
      <c r="O2521" s="86"/>
      <c r="P2521" s="86"/>
      <c r="Q2521" s="86"/>
      <c r="R2521" s="86"/>
      <c r="S2521" s="86"/>
      <c r="T2521" s="87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T2521" s="19" t="s">
        <v>189</v>
      </c>
      <c r="AU2521" s="19" t="s">
        <v>82</v>
      </c>
    </row>
    <row r="2522" s="14" customFormat="1">
      <c r="A2522" s="14"/>
      <c r="B2522" s="245"/>
      <c r="C2522" s="246"/>
      <c r="D2522" s="235" t="s">
        <v>191</v>
      </c>
      <c r="E2522" s="247" t="s">
        <v>19</v>
      </c>
      <c r="F2522" s="248" t="s">
        <v>2827</v>
      </c>
      <c r="G2522" s="246"/>
      <c r="H2522" s="247" t="s">
        <v>19</v>
      </c>
      <c r="I2522" s="249"/>
      <c r="J2522" s="246"/>
      <c r="K2522" s="246"/>
      <c r="L2522" s="250"/>
      <c r="M2522" s="251"/>
      <c r="N2522" s="252"/>
      <c r="O2522" s="252"/>
      <c r="P2522" s="252"/>
      <c r="Q2522" s="252"/>
      <c r="R2522" s="252"/>
      <c r="S2522" s="252"/>
      <c r="T2522" s="253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4" t="s">
        <v>191</v>
      </c>
      <c r="AU2522" s="254" t="s">
        <v>82</v>
      </c>
      <c r="AV2522" s="14" t="s">
        <v>80</v>
      </c>
      <c r="AW2522" s="14" t="s">
        <v>33</v>
      </c>
      <c r="AX2522" s="14" t="s">
        <v>72</v>
      </c>
      <c r="AY2522" s="254" t="s">
        <v>180</v>
      </c>
    </row>
    <row r="2523" s="13" customFormat="1">
      <c r="A2523" s="13"/>
      <c r="B2523" s="233"/>
      <c r="C2523" s="234"/>
      <c r="D2523" s="235" t="s">
        <v>191</v>
      </c>
      <c r="E2523" s="236" t="s">
        <v>19</v>
      </c>
      <c r="F2523" s="237" t="s">
        <v>2828</v>
      </c>
      <c r="G2523" s="234"/>
      <c r="H2523" s="238">
        <v>233.40600000000001</v>
      </c>
      <c r="I2523" s="239"/>
      <c r="J2523" s="234"/>
      <c r="K2523" s="234"/>
      <c r="L2523" s="240"/>
      <c r="M2523" s="241"/>
      <c r="N2523" s="242"/>
      <c r="O2523" s="242"/>
      <c r="P2523" s="242"/>
      <c r="Q2523" s="242"/>
      <c r="R2523" s="242"/>
      <c r="S2523" s="242"/>
      <c r="T2523" s="24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4" t="s">
        <v>191</v>
      </c>
      <c r="AU2523" s="244" t="s">
        <v>82</v>
      </c>
      <c r="AV2523" s="13" t="s">
        <v>82</v>
      </c>
      <c r="AW2523" s="13" t="s">
        <v>33</v>
      </c>
      <c r="AX2523" s="13" t="s">
        <v>72</v>
      </c>
      <c r="AY2523" s="244" t="s">
        <v>180</v>
      </c>
    </row>
    <row r="2524" s="14" customFormat="1">
      <c r="A2524" s="14"/>
      <c r="B2524" s="245"/>
      <c r="C2524" s="246"/>
      <c r="D2524" s="235" t="s">
        <v>191</v>
      </c>
      <c r="E2524" s="247" t="s">
        <v>19</v>
      </c>
      <c r="F2524" s="248" t="s">
        <v>2832</v>
      </c>
      <c r="G2524" s="246"/>
      <c r="H2524" s="247" t="s">
        <v>19</v>
      </c>
      <c r="I2524" s="249"/>
      <c r="J2524" s="246"/>
      <c r="K2524" s="246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191</v>
      </c>
      <c r="AU2524" s="254" t="s">
        <v>82</v>
      </c>
      <c r="AV2524" s="14" t="s">
        <v>80</v>
      </c>
      <c r="AW2524" s="14" t="s">
        <v>33</v>
      </c>
      <c r="AX2524" s="14" t="s">
        <v>72</v>
      </c>
      <c r="AY2524" s="254" t="s">
        <v>180</v>
      </c>
    </row>
    <row r="2525" s="13" customFormat="1">
      <c r="A2525" s="13"/>
      <c r="B2525" s="233"/>
      <c r="C2525" s="234"/>
      <c r="D2525" s="235" t="s">
        <v>191</v>
      </c>
      <c r="E2525" s="236" t="s">
        <v>19</v>
      </c>
      <c r="F2525" s="237" t="s">
        <v>2833</v>
      </c>
      <c r="G2525" s="234"/>
      <c r="H2525" s="238">
        <v>344</v>
      </c>
      <c r="I2525" s="239"/>
      <c r="J2525" s="234"/>
      <c r="K2525" s="234"/>
      <c r="L2525" s="240"/>
      <c r="M2525" s="241"/>
      <c r="N2525" s="242"/>
      <c r="O2525" s="242"/>
      <c r="P2525" s="242"/>
      <c r="Q2525" s="242"/>
      <c r="R2525" s="242"/>
      <c r="S2525" s="242"/>
      <c r="T2525" s="24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4" t="s">
        <v>191</v>
      </c>
      <c r="AU2525" s="244" t="s">
        <v>82</v>
      </c>
      <c r="AV2525" s="13" t="s">
        <v>82</v>
      </c>
      <c r="AW2525" s="13" t="s">
        <v>33</v>
      </c>
      <c r="AX2525" s="13" t="s">
        <v>72</v>
      </c>
      <c r="AY2525" s="244" t="s">
        <v>180</v>
      </c>
    </row>
    <row r="2526" s="15" customFormat="1">
      <c r="A2526" s="15"/>
      <c r="B2526" s="255"/>
      <c r="C2526" s="256"/>
      <c r="D2526" s="235" t="s">
        <v>191</v>
      </c>
      <c r="E2526" s="257" t="s">
        <v>19</v>
      </c>
      <c r="F2526" s="258" t="s">
        <v>327</v>
      </c>
      <c r="G2526" s="256"/>
      <c r="H2526" s="259">
        <v>577.40599999999995</v>
      </c>
      <c r="I2526" s="260"/>
      <c r="J2526" s="256"/>
      <c r="K2526" s="256"/>
      <c r="L2526" s="261"/>
      <c r="M2526" s="262"/>
      <c r="N2526" s="263"/>
      <c r="O2526" s="263"/>
      <c r="P2526" s="263"/>
      <c r="Q2526" s="263"/>
      <c r="R2526" s="263"/>
      <c r="S2526" s="263"/>
      <c r="T2526" s="264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65" t="s">
        <v>191</v>
      </c>
      <c r="AU2526" s="265" t="s">
        <v>82</v>
      </c>
      <c r="AV2526" s="15" t="s">
        <v>187</v>
      </c>
      <c r="AW2526" s="15" t="s">
        <v>33</v>
      </c>
      <c r="AX2526" s="15" t="s">
        <v>80</v>
      </c>
      <c r="AY2526" s="265" t="s">
        <v>180</v>
      </c>
    </row>
    <row r="2527" s="2" customFormat="1" ht="24.15" customHeight="1">
      <c r="A2527" s="40"/>
      <c r="B2527" s="41"/>
      <c r="C2527" s="215" t="s">
        <v>2850</v>
      </c>
      <c r="D2527" s="215" t="s">
        <v>182</v>
      </c>
      <c r="E2527" s="216" t="s">
        <v>2851</v>
      </c>
      <c r="F2527" s="217" t="s">
        <v>2852</v>
      </c>
      <c r="G2527" s="218" t="s">
        <v>185</v>
      </c>
      <c r="H2527" s="219">
        <v>50220</v>
      </c>
      <c r="I2527" s="220"/>
      <c r="J2527" s="221">
        <f>ROUND(I2527*H2527,2)</f>
        <v>0</v>
      </c>
      <c r="K2527" s="217" t="s">
        <v>186</v>
      </c>
      <c r="L2527" s="46"/>
      <c r="M2527" s="222" t="s">
        <v>19</v>
      </c>
      <c r="N2527" s="223" t="s">
        <v>43</v>
      </c>
      <c r="O2527" s="86"/>
      <c r="P2527" s="224">
        <f>O2527*H2527</f>
        <v>0</v>
      </c>
      <c r="Q2527" s="224">
        <v>0</v>
      </c>
      <c r="R2527" s="224">
        <f>Q2527*H2527</f>
        <v>0</v>
      </c>
      <c r="S2527" s="224">
        <v>0</v>
      </c>
      <c r="T2527" s="225">
        <f>S2527*H2527</f>
        <v>0</v>
      </c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R2527" s="226" t="s">
        <v>187</v>
      </c>
      <c r="AT2527" s="226" t="s">
        <v>182</v>
      </c>
      <c r="AU2527" s="226" t="s">
        <v>82</v>
      </c>
      <c r="AY2527" s="19" t="s">
        <v>180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19" t="s">
        <v>80</v>
      </c>
      <c r="BK2527" s="227">
        <f>ROUND(I2527*H2527,2)</f>
        <v>0</v>
      </c>
      <c r="BL2527" s="19" t="s">
        <v>187</v>
      </c>
      <c r="BM2527" s="226" t="s">
        <v>2853</v>
      </c>
    </row>
    <row r="2528" s="2" customFormat="1">
      <c r="A2528" s="40"/>
      <c r="B2528" s="41"/>
      <c r="C2528" s="42"/>
      <c r="D2528" s="228" t="s">
        <v>189</v>
      </c>
      <c r="E2528" s="42"/>
      <c r="F2528" s="229" t="s">
        <v>2854</v>
      </c>
      <c r="G2528" s="42"/>
      <c r="H2528" s="42"/>
      <c r="I2528" s="230"/>
      <c r="J2528" s="42"/>
      <c r="K2528" s="42"/>
      <c r="L2528" s="46"/>
      <c r="M2528" s="231"/>
      <c r="N2528" s="232"/>
      <c r="O2528" s="86"/>
      <c r="P2528" s="86"/>
      <c r="Q2528" s="86"/>
      <c r="R2528" s="86"/>
      <c r="S2528" s="86"/>
      <c r="T2528" s="87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T2528" s="19" t="s">
        <v>189</v>
      </c>
      <c r="AU2528" s="19" t="s">
        <v>82</v>
      </c>
    </row>
    <row r="2529" s="13" customFormat="1">
      <c r="A2529" s="13"/>
      <c r="B2529" s="233"/>
      <c r="C2529" s="234"/>
      <c r="D2529" s="235" t="s">
        <v>191</v>
      </c>
      <c r="E2529" s="236" t="s">
        <v>19</v>
      </c>
      <c r="F2529" s="237" t="s">
        <v>2855</v>
      </c>
      <c r="G2529" s="234"/>
      <c r="H2529" s="238">
        <v>50220</v>
      </c>
      <c r="I2529" s="239"/>
      <c r="J2529" s="234"/>
      <c r="K2529" s="234"/>
      <c r="L2529" s="240"/>
      <c r="M2529" s="241"/>
      <c r="N2529" s="242"/>
      <c r="O2529" s="242"/>
      <c r="P2529" s="242"/>
      <c r="Q2529" s="242"/>
      <c r="R2529" s="242"/>
      <c r="S2529" s="242"/>
      <c r="T2529" s="24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4" t="s">
        <v>191</v>
      </c>
      <c r="AU2529" s="244" t="s">
        <v>82</v>
      </c>
      <c r="AV2529" s="13" t="s">
        <v>82</v>
      </c>
      <c r="AW2529" s="13" t="s">
        <v>33</v>
      </c>
      <c r="AX2529" s="13" t="s">
        <v>80</v>
      </c>
      <c r="AY2529" s="244" t="s">
        <v>180</v>
      </c>
    </row>
    <row r="2530" s="2" customFormat="1" ht="16.5" customHeight="1">
      <c r="A2530" s="40"/>
      <c r="B2530" s="41"/>
      <c r="C2530" s="215" t="s">
        <v>2856</v>
      </c>
      <c r="D2530" s="215" t="s">
        <v>182</v>
      </c>
      <c r="E2530" s="216" t="s">
        <v>2857</v>
      </c>
      <c r="F2530" s="217" t="s">
        <v>2858</v>
      </c>
      <c r="G2530" s="218" t="s">
        <v>185</v>
      </c>
      <c r="H2530" s="219">
        <v>558</v>
      </c>
      <c r="I2530" s="220"/>
      <c r="J2530" s="221">
        <f>ROUND(I2530*H2530,2)</f>
        <v>0</v>
      </c>
      <c r="K2530" s="217" t="s">
        <v>186</v>
      </c>
      <c r="L2530" s="46"/>
      <c r="M2530" s="222" t="s">
        <v>19</v>
      </c>
      <c r="N2530" s="223" t="s">
        <v>43</v>
      </c>
      <c r="O2530" s="86"/>
      <c r="P2530" s="224">
        <f>O2530*H2530</f>
        <v>0</v>
      </c>
      <c r="Q2530" s="224">
        <v>0</v>
      </c>
      <c r="R2530" s="224">
        <f>Q2530*H2530</f>
        <v>0</v>
      </c>
      <c r="S2530" s="224">
        <v>0</v>
      </c>
      <c r="T2530" s="225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26" t="s">
        <v>187</v>
      </c>
      <c r="AT2530" s="226" t="s">
        <v>182</v>
      </c>
      <c r="AU2530" s="226" t="s">
        <v>82</v>
      </c>
      <c r="AY2530" s="19" t="s">
        <v>180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19" t="s">
        <v>80</v>
      </c>
      <c r="BK2530" s="227">
        <f>ROUND(I2530*H2530,2)</f>
        <v>0</v>
      </c>
      <c r="BL2530" s="19" t="s">
        <v>187</v>
      </c>
      <c r="BM2530" s="226" t="s">
        <v>2859</v>
      </c>
    </row>
    <row r="2531" s="2" customFormat="1">
      <c r="A2531" s="40"/>
      <c r="B2531" s="41"/>
      <c r="C2531" s="42"/>
      <c r="D2531" s="228" t="s">
        <v>189</v>
      </c>
      <c r="E2531" s="42"/>
      <c r="F2531" s="229" t="s">
        <v>2860</v>
      </c>
      <c r="G2531" s="42"/>
      <c r="H2531" s="42"/>
      <c r="I2531" s="230"/>
      <c r="J2531" s="42"/>
      <c r="K2531" s="42"/>
      <c r="L2531" s="46"/>
      <c r="M2531" s="231"/>
      <c r="N2531" s="232"/>
      <c r="O2531" s="86"/>
      <c r="P2531" s="86"/>
      <c r="Q2531" s="86"/>
      <c r="R2531" s="86"/>
      <c r="S2531" s="86"/>
      <c r="T2531" s="87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9" t="s">
        <v>189</v>
      </c>
      <c r="AU2531" s="19" t="s">
        <v>82</v>
      </c>
    </row>
    <row r="2532" s="2" customFormat="1" ht="16.5" customHeight="1">
      <c r="A2532" s="40"/>
      <c r="B2532" s="41"/>
      <c r="C2532" s="215" t="s">
        <v>2861</v>
      </c>
      <c r="D2532" s="215" t="s">
        <v>182</v>
      </c>
      <c r="E2532" s="216" t="s">
        <v>2862</v>
      </c>
      <c r="F2532" s="217" t="s">
        <v>2863</v>
      </c>
      <c r="G2532" s="218" t="s">
        <v>227</v>
      </c>
      <c r="H2532" s="219">
        <v>72.545000000000002</v>
      </c>
      <c r="I2532" s="220"/>
      <c r="J2532" s="221">
        <f>ROUND(I2532*H2532,2)</f>
        <v>0</v>
      </c>
      <c r="K2532" s="217" t="s">
        <v>186</v>
      </c>
      <c r="L2532" s="46"/>
      <c r="M2532" s="222" t="s">
        <v>19</v>
      </c>
      <c r="N2532" s="223" t="s">
        <v>43</v>
      </c>
      <c r="O2532" s="86"/>
      <c r="P2532" s="224">
        <f>O2532*H2532</f>
        <v>0</v>
      </c>
      <c r="Q2532" s="224">
        <v>0</v>
      </c>
      <c r="R2532" s="224">
        <f>Q2532*H2532</f>
        <v>0</v>
      </c>
      <c r="S2532" s="224">
        <v>0</v>
      </c>
      <c r="T2532" s="225">
        <f>S2532*H2532</f>
        <v>0</v>
      </c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R2532" s="226" t="s">
        <v>187</v>
      </c>
      <c r="AT2532" s="226" t="s">
        <v>182</v>
      </c>
      <c r="AU2532" s="226" t="s">
        <v>82</v>
      </c>
      <c r="AY2532" s="19" t="s">
        <v>180</v>
      </c>
      <c r="BE2532" s="227">
        <f>IF(N2532="základní",J2532,0)</f>
        <v>0</v>
      </c>
      <c r="BF2532" s="227">
        <f>IF(N2532="snížená",J2532,0)</f>
        <v>0</v>
      </c>
      <c r="BG2532" s="227">
        <f>IF(N2532="zákl. přenesená",J2532,0)</f>
        <v>0</v>
      </c>
      <c r="BH2532" s="227">
        <f>IF(N2532="sníž. přenesená",J2532,0)</f>
        <v>0</v>
      </c>
      <c r="BI2532" s="227">
        <f>IF(N2532="nulová",J2532,0)</f>
        <v>0</v>
      </c>
      <c r="BJ2532" s="19" t="s">
        <v>80</v>
      </c>
      <c r="BK2532" s="227">
        <f>ROUND(I2532*H2532,2)</f>
        <v>0</v>
      </c>
      <c r="BL2532" s="19" t="s">
        <v>187</v>
      </c>
      <c r="BM2532" s="226" t="s">
        <v>2864</v>
      </c>
    </row>
    <row r="2533" s="2" customFormat="1">
      <c r="A2533" s="40"/>
      <c r="B2533" s="41"/>
      <c r="C2533" s="42"/>
      <c r="D2533" s="228" t="s">
        <v>189</v>
      </c>
      <c r="E2533" s="42"/>
      <c r="F2533" s="229" t="s">
        <v>2865</v>
      </c>
      <c r="G2533" s="42"/>
      <c r="H2533" s="42"/>
      <c r="I2533" s="230"/>
      <c r="J2533" s="42"/>
      <c r="K2533" s="42"/>
      <c r="L2533" s="46"/>
      <c r="M2533" s="231"/>
      <c r="N2533" s="232"/>
      <c r="O2533" s="86"/>
      <c r="P2533" s="86"/>
      <c r="Q2533" s="86"/>
      <c r="R2533" s="86"/>
      <c r="S2533" s="86"/>
      <c r="T2533" s="87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T2533" s="19" t="s">
        <v>189</v>
      </c>
      <c r="AU2533" s="19" t="s">
        <v>82</v>
      </c>
    </row>
    <row r="2534" s="14" customFormat="1">
      <c r="A2534" s="14"/>
      <c r="B2534" s="245"/>
      <c r="C2534" s="246"/>
      <c r="D2534" s="235" t="s">
        <v>191</v>
      </c>
      <c r="E2534" s="247" t="s">
        <v>19</v>
      </c>
      <c r="F2534" s="248" t="s">
        <v>2866</v>
      </c>
      <c r="G2534" s="246"/>
      <c r="H2534" s="247" t="s">
        <v>19</v>
      </c>
      <c r="I2534" s="249"/>
      <c r="J2534" s="246"/>
      <c r="K2534" s="246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191</v>
      </c>
      <c r="AU2534" s="254" t="s">
        <v>82</v>
      </c>
      <c r="AV2534" s="14" t="s">
        <v>80</v>
      </c>
      <c r="AW2534" s="14" t="s">
        <v>33</v>
      </c>
      <c r="AX2534" s="14" t="s">
        <v>72</v>
      </c>
      <c r="AY2534" s="254" t="s">
        <v>180</v>
      </c>
    </row>
    <row r="2535" s="14" customFormat="1">
      <c r="A2535" s="14"/>
      <c r="B2535" s="245"/>
      <c r="C2535" s="246"/>
      <c r="D2535" s="235" t="s">
        <v>191</v>
      </c>
      <c r="E2535" s="247" t="s">
        <v>19</v>
      </c>
      <c r="F2535" s="248" t="s">
        <v>2827</v>
      </c>
      <c r="G2535" s="246"/>
      <c r="H2535" s="247" t="s">
        <v>19</v>
      </c>
      <c r="I2535" s="249"/>
      <c r="J2535" s="246"/>
      <c r="K2535" s="246"/>
      <c r="L2535" s="250"/>
      <c r="M2535" s="251"/>
      <c r="N2535" s="252"/>
      <c r="O2535" s="252"/>
      <c r="P2535" s="252"/>
      <c r="Q2535" s="252"/>
      <c r="R2535" s="252"/>
      <c r="S2535" s="252"/>
      <c r="T2535" s="253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4" t="s">
        <v>191</v>
      </c>
      <c r="AU2535" s="254" t="s">
        <v>82</v>
      </c>
      <c r="AV2535" s="14" t="s">
        <v>80</v>
      </c>
      <c r="AW2535" s="14" t="s">
        <v>33</v>
      </c>
      <c r="AX2535" s="14" t="s">
        <v>72</v>
      </c>
      <c r="AY2535" s="254" t="s">
        <v>180</v>
      </c>
    </row>
    <row r="2536" s="13" customFormat="1">
      <c r="A2536" s="13"/>
      <c r="B2536" s="233"/>
      <c r="C2536" s="234"/>
      <c r="D2536" s="235" t="s">
        <v>191</v>
      </c>
      <c r="E2536" s="236" t="s">
        <v>19</v>
      </c>
      <c r="F2536" s="237" t="s">
        <v>2867</v>
      </c>
      <c r="G2536" s="234"/>
      <c r="H2536" s="238">
        <v>29.545000000000002</v>
      </c>
      <c r="I2536" s="239"/>
      <c r="J2536" s="234"/>
      <c r="K2536" s="234"/>
      <c r="L2536" s="240"/>
      <c r="M2536" s="241"/>
      <c r="N2536" s="242"/>
      <c r="O2536" s="242"/>
      <c r="P2536" s="242"/>
      <c r="Q2536" s="242"/>
      <c r="R2536" s="242"/>
      <c r="S2536" s="242"/>
      <c r="T2536" s="24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4" t="s">
        <v>191</v>
      </c>
      <c r="AU2536" s="244" t="s">
        <v>82</v>
      </c>
      <c r="AV2536" s="13" t="s">
        <v>82</v>
      </c>
      <c r="AW2536" s="13" t="s">
        <v>33</v>
      </c>
      <c r="AX2536" s="13" t="s">
        <v>72</v>
      </c>
      <c r="AY2536" s="244" t="s">
        <v>180</v>
      </c>
    </row>
    <row r="2537" s="14" customFormat="1">
      <c r="A2537" s="14"/>
      <c r="B2537" s="245"/>
      <c r="C2537" s="246"/>
      <c r="D2537" s="235" t="s">
        <v>191</v>
      </c>
      <c r="E2537" s="247" t="s">
        <v>19</v>
      </c>
      <c r="F2537" s="248" t="s">
        <v>2832</v>
      </c>
      <c r="G2537" s="246"/>
      <c r="H2537" s="247" t="s">
        <v>19</v>
      </c>
      <c r="I2537" s="249"/>
      <c r="J2537" s="246"/>
      <c r="K2537" s="246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191</v>
      </c>
      <c r="AU2537" s="254" t="s">
        <v>82</v>
      </c>
      <c r="AV2537" s="14" t="s">
        <v>80</v>
      </c>
      <c r="AW2537" s="14" t="s">
        <v>33</v>
      </c>
      <c r="AX2537" s="14" t="s">
        <v>72</v>
      </c>
      <c r="AY2537" s="254" t="s">
        <v>180</v>
      </c>
    </row>
    <row r="2538" s="13" customFormat="1">
      <c r="A2538" s="13"/>
      <c r="B2538" s="233"/>
      <c r="C2538" s="234"/>
      <c r="D2538" s="235" t="s">
        <v>191</v>
      </c>
      <c r="E2538" s="236" t="s">
        <v>19</v>
      </c>
      <c r="F2538" s="237" t="s">
        <v>2868</v>
      </c>
      <c r="G2538" s="234"/>
      <c r="H2538" s="238">
        <v>43</v>
      </c>
      <c r="I2538" s="239"/>
      <c r="J2538" s="234"/>
      <c r="K2538" s="234"/>
      <c r="L2538" s="240"/>
      <c r="M2538" s="241"/>
      <c r="N2538" s="242"/>
      <c r="O2538" s="242"/>
      <c r="P2538" s="242"/>
      <c r="Q2538" s="242"/>
      <c r="R2538" s="242"/>
      <c r="S2538" s="242"/>
      <c r="T2538" s="24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4" t="s">
        <v>191</v>
      </c>
      <c r="AU2538" s="244" t="s">
        <v>82</v>
      </c>
      <c r="AV2538" s="13" t="s">
        <v>82</v>
      </c>
      <c r="AW2538" s="13" t="s">
        <v>33</v>
      </c>
      <c r="AX2538" s="13" t="s">
        <v>72</v>
      </c>
      <c r="AY2538" s="244" t="s">
        <v>180</v>
      </c>
    </row>
    <row r="2539" s="15" customFormat="1">
      <c r="A2539" s="15"/>
      <c r="B2539" s="255"/>
      <c r="C2539" s="256"/>
      <c r="D2539" s="235" t="s">
        <v>191</v>
      </c>
      <c r="E2539" s="257" t="s">
        <v>19</v>
      </c>
      <c r="F2539" s="258" t="s">
        <v>327</v>
      </c>
      <c r="G2539" s="256"/>
      <c r="H2539" s="259">
        <v>72.545000000000002</v>
      </c>
      <c r="I2539" s="260"/>
      <c r="J2539" s="256"/>
      <c r="K2539" s="256"/>
      <c r="L2539" s="261"/>
      <c r="M2539" s="262"/>
      <c r="N2539" s="263"/>
      <c r="O2539" s="263"/>
      <c r="P2539" s="263"/>
      <c r="Q2539" s="263"/>
      <c r="R2539" s="263"/>
      <c r="S2539" s="263"/>
      <c r="T2539" s="264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65" t="s">
        <v>191</v>
      </c>
      <c r="AU2539" s="265" t="s">
        <v>82</v>
      </c>
      <c r="AV2539" s="15" t="s">
        <v>187</v>
      </c>
      <c r="AW2539" s="15" t="s">
        <v>33</v>
      </c>
      <c r="AX2539" s="15" t="s">
        <v>80</v>
      </c>
      <c r="AY2539" s="265" t="s">
        <v>180</v>
      </c>
    </row>
    <row r="2540" s="2" customFormat="1" ht="24.15" customHeight="1">
      <c r="A2540" s="40"/>
      <c r="B2540" s="41"/>
      <c r="C2540" s="215" t="s">
        <v>2869</v>
      </c>
      <c r="D2540" s="215" t="s">
        <v>182</v>
      </c>
      <c r="E2540" s="216" t="s">
        <v>2870</v>
      </c>
      <c r="F2540" s="217" t="s">
        <v>2871</v>
      </c>
      <c r="G2540" s="218" t="s">
        <v>227</v>
      </c>
      <c r="H2540" s="219">
        <v>6480</v>
      </c>
      <c r="I2540" s="220"/>
      <c r="J2540" s="221">
        <f>ROUND(I2540*H2540,2)</f>
        <v>0</v>
      </c>
      <c r="K2540" s="217" t="s">
        <v>186</v>
      </c>
      <c r="L2540" s="46"/>
      <c r="M2540" s="222" t="s">
        <v>19</v>
      </c>
      <c r="N2540" s="223" t="s">
        <v>43</v>
      </c>
      <c r="O2540" s="86"/>
      <c r="P2540" s="224">
        <f>O2540*H2540</f>
        <v>0</v>
      </c>
      <c r="Q2540" s="224">
        <v>0</v>
      </c>
      <c r="R2540" s="224">
        <f>Q2540*H2540</f>
        <v>0</v>
      </c>
      <c r="S2540" s="224">
        <v>0</v>
      </c>
      <c r="T2540" s="225">
        <f>S2540*H2540</f>
        <v>0</v>
      </c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R2540" s="226" t="s">
        <v>187</v>
      </c>
      <c r="AT2540" s="226" t="s">
        <v>182</v>
      </c>
      <c r="AU2540" s="226" t="s">
        <v>82</v>
      </c>
      <c r="AY2540" s="19" t="s">
        <v>180</v>
      </c>
      <c r="BE2540" s="227">
        <f>IF(N2540="základní",J2540,0)</f>
        <v>0</v>
      </c>
      <c r="BF2540" s="227">
        <f>IF(N2540="snížená",J2540,0)</f>
        <v>0</v>
      </c>
      <c r="BG2540" s="227">
        <f>IF(N2540="zákl. přenesená",J2540,0)</f>
        <v>0</v>
      </c>
      <c r="BH2540" s="227">
        <f>IF(N2540="sníž. přenesená",J2540,0)</f>
        <v>0</v>
      </c>
      <c r="BI2540" s="227">
        <f>IF(N2540="nulová",J2540,0)</f>
        <v>0</v>
      </c>
      <c r="BJ2540" s="19" t="s">
        <v>80</v>
      </c>
      <c r="BK2540" s="227">
        <f>ROUND(I2540*H2540,2)</f>
        <v>0</v>
      </c>
      <c r="BL2540" s="19" t="s">
        <v>187</v>
      </c>
      <c r="BM2540" s="226" t="s">
        <v>2872</v>
      </c>
    </row>
    <row r="2541" s="2" customFormat="1">
      <c r="A2541" s="40"/>
      <c r="B2541" s="41"/>
      <c r="C2541" s="42"/>
      <c r="D2541" s="228" t="s">
        <v>189</v>
      </c>
      <c r="E2541" s="42"/>
      <c r="F2541" s="229" t="s">
        <v>2873</v>
      </c>
      <c r="G2541" s="42"/>
      <c r="H2541" s="42"/>
      <c r="I2541" s="230"/>
      <c r="J2541" s="42"/>
      <c r="K2541" s="42"/>
      <c r="L2541" s="46"/>
      <c r="M2541" s="231"/>
      <c r="N2541" s="232"/>
      <c r="O2541" s="86"/>
      <c r="P2541" s="86"/>
      <c r="Q2541" s="86"/>
      <c r="R2541" s="86"/>
      <c r="S2541" s="86"/>
      <c r="T2541" s="87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T2541" s="19" t="s">
        <v>189</v>
      </c>
      <c r="AU2541" s="19" t="s">
        <v>82</v>
      </c>
    </row>
    <row r="2542" s="13" customFormat="1">
      <c r="A2542" s="13"/>
      <c r="B2542" s="233"/>
      <c r="C2542" s="234"/>
      <c r="D2542" s="235" t="s">
        <v>191</v>
      </c>
      <c r="E2542" s="236" t="s">
        <v>19</v>
      </c>
      <c r="F2542" s="237" t="s">
        <v>2874</v>
      </c>
      <c r="G2542" s="234"/>
      <c r="H2542" s="238">
        <v>6480</v>
      </c>
      <c r="I2542" s="239"/>
      <c r="J2542" s="234"/>
      <c r="K2542" s="234"/>
      <c r="L2542" s="240"/>
      <c r="M2542" s="241"/>
      <c r="N2542" s="242"/>
      <c r="O2542" s="242"/>
      <c r="P2542" s="242"/>
      <c r="Q2542" s="242"/>
      <c r="R2542" s="242"/>
      <c r="S2542" s="242"/>
      <c r="T2542" s="24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4" t="s">
        <v>191</v>
      </c>
      <c r="AU2542" s="244" t="s">
        <v>82</v>
      </c>
      <c r="AV2542" s="13" t="s">
        <v>82</v>
      </c>
      <c r="AW2542" s="13" t="s">
        <v>33</v>
      </c>
      <c r="AX2542" s="13" t="s">
        <v>80</v>
      </c>
      <c r="AY2542" s="244" t="s">
        <v>180</v>
      </c>
    </row>
    <row r="2543" s="2" customFormat="1" ht="16.5" customHeight="1">
      <c r="A2543" s="40"/>
      <c r="B2543" s="41"/>
      <c r="C2543" s="215" t="s">
        <v>2875</v>
      </c>
      <c r="D2543" s="215" t="s">
        <v>182</v>
      </c>
      <c r="E2543" s="216" t="s">
        <v>2876</v>
      </c>
      <c r="F2543" s="217" t="s">
        <v>2877</v>
      </c>
      <c r="G2543" s="218" t="s">
        <v>227</v>
      </c>
      <c r="H2543" s="219">
        <v>72.545000000000002</v>
      </c>
      <c r="I2543" s="220"/>
      <c r="J2543" s="221">
        <f>ROUND(I2543*H2543,2)</f>
        <v>0</v>
      </c>
      <c r="K2543" s="217" t="s">
        <v>186</v>
      </c>
      <c r="L2543" s="46"/>
      <c r="M2543" s="222" t="s">
        <v>19</v>
      </c>
      <c r="N2543" s="223" t="s">
        <v>43</v>
      </c>
      <c r="O2543" s="86"/>
      <c r="P2543" s="224">
        <f>O2543*H2543</f>
        <v>0</v>
      </c>
      <c r="Q2543" s="224">
        <v>0</v>
      </c>
      <c r="R2543" s="224">
        <f>Q2543*H2543</f>
        <v>0</v>
      </c>
      <c r="S2543" s="224">
        <v>0</v>
      </c>
      <c r="T2543" s="225">
        <f>S2543*H2543</f>
        <v>0</v>
      </c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R2543" s="226" t="s">
        <v>187</v>
      </c>
      <c r="AT2543" s="226" t="s">
        <v>182</v>
      </c>
      <c r="AU2543" s="226" t="s">
        <v>82</v>
      </c>
      <c r="AY2543" s="19" t="s">
        <v>180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19" t="s">
        <v>80</v>
      </c>
      <c r="BK2543" s="227">
        <f>ROUND(I2543*H2543,2)</f>
        <v>0</v>
      </c>
      <c r="BL2543" s="19" t="s">
        <v>187</v>
      </c>
      <c r="BM2543" s="226" t="s">
        <v>2878</v>
      </c>
    </row>
    <row r="2544" s="2" customFormat="1">
      <c r="A2544" s="40"/>
      <c r="B2544" s="41"/>
      <c r="C2544" s="42"/>
      <c r="D2544" s="228" t="s">
        <v>189</v>
      </c>
      <c r="E2544" s="42"/>
      <c r="F2544" s="229" t="s">
        <v>2879</v>
      </c>
      <c r="G2544" s="42"/>
      <c r="H2544" s="42"/>
      <c r="I2544" s="230"/>
      <c r="J2544" s="42"/>
      <c r="K2544" s="42"/>
      <c r="L2544" s="46"/>
      <c r="M2544" s="231"/>
      <c r="N2544" s="232"/>
      <c r="O2544" s="86"/>
      <c r="P2544" s="86"/>
      <c r="Q2544" s="86"/>
      <c r="R2544" s="86"/>
      <c r="S2544" s="86"/>
      <c r="T2544" s="87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T2544" s="19" t="s">
        <v>189</v>
      </c>
      <c r="AU2544" s="19" t="s">
        <v>82</v>
      </c>
    </row>
    <row r="2545" s="2" customFormat="1" ht="24.15" customHeight="1">
      <c r="A2545" s="40"/>
      <c r="B2545" s="41"/>
      <c r="C2545" s="215" t="s">
        <v>2880</v>
      </c>
      <c r="D2545" s="215" t="s">
        <v>182</v>
      </c>
      <c r="E2545" s="216" t="s">
        <v>2881</v>
      </c>
      <c r="F2545" s="217" t="s">
        <v>2882</v>
      </c>
      <c r="G2545" s="218" t="s">
        <v>185</v>
      </c>
      <c r="H2545" s="219">
        <v>300</v>
      </c>
      <c r="I2545" s="220"/>
      <c r="J2545" s="221">
        <f>ROUND(I2545*H2545,2)</f>
        <v>0</v>
      </c>
      <c r="K2545" s="217" t="s">
        <v>186</v>
      </c>
      <c r="L2545" s="46"/>
      <c r="M2545" s="222" t="s">
        <v>19</v>
      </c>
      <c r="N2545" s="223" t="s">
        <v>43</v>
      </c>
      <c r="O2545" s="86"/>
      <c r="P2545" s="224">
        <f>O2545*H2545</f>
        <v>0</v>
      </c>
      <c r="Q2545" s="224">
        <v>0.00012999999999999999</v>
      </c>
      <c r="R2545" s="224">
        <f>Q2545*H2545</f>
        <v>0.039</v>
      </c>
      <c r="S2545" s="224">
        <v>0</v>
      </c>
      <c r="T2545" s="225">
        <f>S2545*H2545</f>
        <v>0</v>
      </c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R2545" s="226" t="s">
        <v>187</v>
      </c>
      <c r="AT2545" s="226" t="s">
        <v>182</v>
      </c>
      <c r="AU2545" s="226" t="s">
        <v>82</v>
      </c>
      <c r="AY2545" s="19" t="s">
        <v>180</v>
      </c>
      <c r="BE2545" s="227">
        <f>IF(N2545="základní",J2545,0)</f>
        <v>0</v>
      </c>
      <c r="BF2545" s="227">
        <f>IF(N2545="snížená",J2545,0)</f>
        <v>0</v>
      </c>
      <c r="BG2545" s="227">
        <f>IF(N2545="zákl. přenesená",J2545,0)</f>
        <v>0</v>
      </c>
      <c r="BH2545" s="227">
        <f>IF(N2545="sníž. přenesená",J2545,0)</f>
        <v>0</v>
      </c>
      <c r="BI2545" s="227">
        <f>IF(N2545="nulová",J2545,0)</f>
        <v>0</v>
      </c>
      <c r="BJ2545" s="19" t="s">
        <v>80</v>
      </c>
      <c r="BK2545" s="227">
        <f>ROUND(I2545*H2545,2)</f>
        <v>0</v>
      </c>
      <c r="BL2545" s="19" t="s">
        <v>187</v>
      </c>
      <c r="BM2545" s="226" t="s">
        <v>2883</v>
      </c>
    </row>
    <row r="2546" s="2" customFormat="1">
      <c r="A2546" s="40"/>
      <c r="B2546" s="41"/>
      <c r="C2546" s="42"/>
      <c r="D2546" s="228" t="s">
        <v>189</v>
      </c>
      <c r="E2546" s="42"/>
      <c r="F2546" s="229" t="s">
        <v>2884</v>
      </c>
      <c r="G2546" s="42"/>
      <c r="H2546" s="42"/>
      <c r="I2546" s="230"/>
      <c r="J2546" s="42"/>
      <c r="K2546" s="42"/>
      <c r="L2546" s="46"/>
      <c r="M2546" s="231"/>
      <c r="N2546" s="232"/>
      <c r="O2546" s="86"/>
      <c r="P2546" s="86"/>
      <c r="Q2546" s="86"/>
      <c r="R2546" s="86"/>
      <c r="S2546" s="86"/>
      <c r="T2546" s="87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T2546" s="19" t="s">
        <v>189</v>
      </c>
      <c r="AU2546" s="19" t="s">
        <v>82</v>
      </c>
    </row>
    <row r="2547" s="2" customFormat="1" ht="24.15" customHeight="1">
      <c r="A2547" s="40"/>
      <c r="B2547" s="41"/>
      <c r="C2547" s="215" t="s">
        <v>2885</v>
      </c>
      <c r="D2547" s="215" t="s">
        <v>182</v>
      </c>
      <c r="E2547" s="216" t="s">
        <v>2886</v>
      </c>
      <c r="F2547" s="217" t="s">
        <v>2887</v>
      </c>
      <c r="G2547" s="218" t="s">
        <v>185</v>
      </c>
      <c r="H2547" s="219">
        <v>200</v>
      </c>
      <c r="I2547" s="220"/>
      <c r="J2547" s="221">
        <f>ROUND(I2547*H2547,2)</f>
        <v>0</v>
      </c>
      <c r="K2547" s="217" t="s">
        <v>186</v>
      </c>
      <c r="L2547" s="46"/>
      <c r="M2547" s="222" t="s">
        <v>19</v>
      </c>
      <c r="N2547" s="223" t="s">
        <v>43</v>
      </c>
      <c r="O2547" s="86"/>
      <c r="P2547" s="224">
        <f>O2547*H2547</f>
        <v>0</v>
      </c>
      <c r="Q2547" s="224">
        <v>0.00021000000000000001</v>
      </c>
      <c r="R2547" s="224">
        <f>Q2547*H2547</f>
        <v>0.042000000000000003</v>
      </c>
      <c r="S2547" s="224">
        <v>0</v>
      </c>
      <c r="T2547" s="225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26" t="s">
        <v>187</v>
      </c>
      <c r="AT2547" s="226" t="s">
        <v>182</v>
      </c>
      <c r="AU2547" s="226" t="s">
        <v>82</v>
      </c>
      <c r="AY2547" s="19" t="s">
        <v>180</v>
      </c>
      <c r="BE2547" s="227">
        <f>IF(N2547="základní",J2547,0)</f>
        <v>0</v>
      </c>
      <c r="BF2547" s="227">
        <f>IF(N2547="snížená",J2547,0)</f>
        <v>0</v>
      </c>
      <c r="BG2547" s="227">
        <f>IF(N2547="zákl. přenesená",J2547,0)</f>
        <v>0</v>
      </c>
      <c r="BH2547" s="227">
        <f>IF(N2547="sníž. přenesená",J2547,0)</f>
        <v>0</v>
      </c>
      <c r="BI2547" s="227">
        <f>IF(N2547="nulová",J2547,0)</f>
        <v>0</v>
      </c>
      <c r="BJ2547" s="19" t="s">
        <v>80</v>
      </c>
      <c r="BK2547" s="227">
        <f>ROUND(I2547*H2547,2)</f>
        <v>0</v>
      </c>
      <c r="BL2547" s="19" t="s">
        <v>187</v>
      </c>
      <c r="BM2547" s="226" t="s">
        <v>2888</v>
      </c>
    </row>
    <row r="2548" s="2" customFormat="1">
      <c r="A2548" s="40"/>
      <c r="B2548" s="41"/>
      <c r="C2548" s="42"/>
      <c r="D2548" s="228" t="s">
        <v>189</v>
      </c>
      <c r="E2548" s="42"/>
      <c r="F2548" s="229" t="s">
        <v>2889</v>
      </c>
      <c r="G2548" s="42"/>
      <c r="H2548" s="42"/>
      <c r="I2548" s="230"/>
      <c r="J2548" s="42"/>
      <c r="K2548" s="42"/>
      <c r="L2548" s="46"/>
      <c r="M2548" s="231"/>
      <c r="N2548" s="232"/>
      <c r="O2548" s="86"/>
      <c r="P2548" s="86"/>
      <c r="Q2548" s="86"/>
      <c r="R2548" s="86"/>
      <c r="S2548" s="86"/>
      <c r="T2548" s="87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T2548" s="19" t="s">
        <v>189</v>
      </c>
      <c r="AU2548" s="19" t="s">
        <v>82</v>
      </c>
    </row>
    <row r="2549" s="2" customFormat="1" ht="24.15" customHeight="1">
      <c r="A2549" s="40"/>
      <c r="B2549" s="41"/>
      <c r="C2549" s="215" t="s">
        <v>2890</v>
      </c>
      <c r="D2549" s="215" t="s">
        <v>182</v>
      </c>
      <c r="E2549" s="216" t="s">
        <v>2891</v>
      </c>
      <c r="F2549" s="217" t="s">
        <v>2892</v>
      </c>
      <c r="G2549" s="218" t="s">
        <v>185</v>
      </c>
      <c r="H2549" s="219">
        <v>928.75</v>
      </c>
      <c r="I2549" s="220"/>
      <c r="J2549" s="221">
        <f>ROUND(I2549*H2549,2)</f>
        <v>0</v>
      </c>
      <c r="K2549" s="217" t="s">
        <v>186</v>
      </c>
      <c r="L2549" s="46"/>
      <c r="M2549" s="222" t="s">
        <v>19</v>
      </c>
      <c r="N2549" s="223" t="s">
        <v>43</v>
      </c>
      <c r="O2549" s="86"/>
      <c r="P2549" s="224">
        <f>O2549*H2549</f>
        <v>0</v>
      </c>
      <c r="Q2549" s="224">
        <v>4.0000000000000003E-05</v>
      </c>
      <c r="R2549" s="224">
        <f>Q2549*H2549</f>
        <v>0.037150000000000002</v>
      </c>
      <c r="S2549" s="224">
        <v>0</v>
      </c>
      <c r="T2549" s="225">
        <f>S2549*H2549</f>
        <v>0</v>
      </c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R2549" s="226" t="s">
        <v>187</v>
      </c>
      <c r="AT2549" s="226" t="s">
        <v>182</v>
      </c>
      <c r="AU2549" s="226" t="s">
        <v>82</v>
      </c>
      <c r="AY2549" s="19" t="s">
        <v>180</v>
      </c>
      <c r="BE2549" s="227">
        <f>IF(N2549="základní",J2549,0)</f>
        <v>0</v>
      </c>
      <c r="BF2549" s="227">
        <f>IF(N2549="snížená",J2549,0)</f>
        <v>0</v>
      </c>
      <c r="BG2549" s="227">
        <f>IF(N2549="zákl. přenesená",J2549,0)</f>
        <v>0</v>
      </c>
      <c r="BH2549" s="227">
        <f>IF(N2549="sníž. přenesená",J2549,0)</f>
        <v>0</v>
      </c>
      <c r="BI2549" s="227">
        <f>IF(N2549="nulová",J2549,0)</f>
        <v>0</v>
      </c>
      <c r="BJ2549" s="19" t="s">
        <v>80</v>
      </c>
      <c r="BK2549" s="227">
        <f>ROUND(I2549*H2549,2)</f>
        <v>0</v>
      </c>
      <c r="BL2549" s="19" t="s">
        <v>187</v>
      </c>
      <c r="BM2549" s="226" t="s">
        <v>2893</v>
      </c>
    </row>
    <row r="2550" s="2" customFormat="1">
      <c r="A2550" s="40"/>
      <c r="B2550" s="41"/>
      <c r="C2550" s="42"/>
      <c r="D2550" s="228" t="s">
        <v>189</v>
      </c>
      <c r="E2550" s="42"/>
      <c r="F2550" s="229" t="s">
        <v>2894</v>
      </c>
      <c r="G2550" s="42"/>
      <c r="H2550" s="42"/>
      <c r="I2550" s="230"/>
      <c r="J2550" s="42"/>
      <c r="K2550" s="42"/>
      <c r="L2550" s="46"/>
      <c r="M2550" s="231"/>
      <c r="N2550" s="232"/>
      <c r="O2550" s="86"/>
      <c r="P2550" s="86"/>
      <c r="Q2550" s="86"/>
      <c r="R2550" s="86"/>
      <c r="S2550" s="86"/>
      <c r="T2550" s="87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T2550" s="19" t="s">
        <v>189</v>
      </c>
      <c r="AU2550" s="19" t="s">
        <v>82</v>
      </c>
    </row>
    <row r="2551" s="14" customFormat="1">
      <c r="A2551" s="14"/>
      <c r="B2551" s="245"/>
      <c r="C2551" s="246"/>
      <c r="D2551" s="235" t="s">
        <v>191</v>
      </c>
      <c r="E2551" s="247" t="s">
        <v>19</v>
      </c>
      <c r="F2551" s="248" t="s">
        <v>2895</v>
      </c>
      <c r="G2551" s="246"/>
      <c r="H2551" s="247" t="s">
        <v>19</v>
      </c>
      <c r="I2551" s="249"/>
      <c r="J2551" s="246"/>
      <c r="K2551" s="246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191</v>
      </c>
      <c r="AU2551" s="254" t="s">
        <v>82</v>
      </c>
      <c r="AV2551" s="14" t="s">
        <v>80</v>
      </c>
      <c r="AW2551" s="14" t="s">
        <v>33</v>
      </c>
      <c r="AX2551" s="14" t="s">
        <v>72</v>
      </c>
      <c r="AY2551" s="254" t="s">
        <v>180</v>
      </c>
    </row>
    <row r="2552" s="13" customFormat="1">
      <c r="A2552" s="13"/>
      <c r="B2552" s="233"/>
      <c r="C2552" s="234"/>
      <c r="D2552" s="235" t="s">
        <v>191</v>
      </c>
      <c r="E2552" s="236" t="s">
        <v>19</v>
      </c>
      <c r="F2552" s="237" t="s">
        <v>2176</v>
      </c>
      <c r="G2552" s="234"/>
      <c r="H2552" s="238">
        <v>188.44</v>
      </c>
      <c r="I2552" s="239"/>
      <c r="J2552" s="234"/>
      <c r="K2552" s="234"/>
      <c r="L2552" s="240"/>
      <c r="M2552" s="241"/>
      <c r="N2552" s="242"/>
      <c r="O2552" s="242"/>
      <c r="P2552" s="242"/>
      <c r="Q2552" s="242"/>
      <c r="R2552" s="242"/>
      <c r="S2552" s="242"/>
      <c r="T2552" s="24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4" t="s">
        <v>191</v>
      </c>
      <c r="AU2552" s="244" t="s">
        <v>82</v>
      </c>
      <c r="AV2552" s="13" t="s">
        <v>82</v>
      </c>
      <c r="AW2552" s="13" t="s">
        <v>33</v>
      </c>
      <c r="AX2552" s="13" t="s">
        <v>72</v>
      </c>
      <c r="AY2552" s="244" t="s">
        <v>180</v>
      </c>
    </row>
    <row r="2553" s="13" customFormat="1">
      <c r="A2553" s="13"/>
      <c r="B2553" s="233"/>
      <c r="C2553" s="234"/>
      <c r="D2553" s="235" t="s">
        <v>191</v>
      </c>
      <c r="E2553" s="236" t="s">
        <v>19</v>
      </c>
      <c r="F2553" s="237" t="s">
        <v>2896</v>
      </c>
      <c r="G2553" s="234"/>
      <c r="H2553" s="238">
        <v>312.33999999999997</v>
      </c>
      <c r="I2553" s="239"/>
      <c r="J2553" s="234"/>
      <c r="K2553" s="234"/>
      <c r="L2553" s="240"/>
      <c r="M2553" s="241"/>
      <c r="N2553" s="242"/>
      <c r="O2553" s="242"/>
      <c r="P2553" s="242"/>
      <c r="Q2553" s="242"/>
      <c r="R2553" s="242"/>
      <c r="S2553" s="242"/>
      <c r="T2553" s="24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4" t="s">
        <v>191</v>
      </c>
      <c r="AU2553" s="244" t="s">
        <v>82</v>
      </c>
      <c r="AV2553" s="13" t="s">
        <v>82</v>
      </c>
      <c r="AW2553" s="13" t="s">
        <v>33</v>
      </c>
      <c r="AX2553" s="13" t="s">
        <v>72</v>
      </c>
      <c r="AY2553" s="244" t="s">
        <v>180</v>
      </c>
    </row>
    <row r="2554" s="13" customFormat="1">
      <c r="A2554" s="13"/>
      <c r="B2554" s="233"/>
      <c r="C2554" s="234"/>
      <c r="D2554" s="235" t="s">
        <v>191</v>
      </c>
      <c r="E2554" s="236" t="s">
        <v>19</v>
      </c>
      <c r="F2554" s="237" t="s">
        <v>2897</v>
      </c>
      <c r="G2554" s="234"/>
      <c r="H2554" s="238">
        <v>427.97000000000003</v>
      </c>
      <c r="I2554" s="239"/>
      <c r="J2554" s="234"/>
      <c r="K2554" s="234"/>
      <c r="L2554" s="240"/>
      <c r="M2554" s="241"/>
      <c r="N2554" s="242"/>
      <c r="O2554" s="242"/>
      <c r="P2554" s="242"/>
      <c r="Q2554" s="242"/>
      <c r="R2554" s="242"/>
      <c r="S2554" s="242"/>
      <c r="T2554" s="24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4" t="s">
        <v>191</v>
      </c>
      <c r="AU2554" s="244" t="s">
        <v>82</v>
      </c>
      <c r="AV2554" s="13" t="s">
        <v>82</v>
      </c>
      <c r="AW2554" s="13" t="s">
        <v>33</v>
      </c>
      <c r="AX2554" s="13" t="s">
        <v>72</v>
      </c>
      <c r="AY2554" s="244" t="s">
        <v>180</v>
      </c>
    </row>
    <row r="2555" s="15" customFormat="1">
      <c r="A2555" s="15"/>
      <c r="B2555" s="255"/>
      <c r="C2555" s="256"/>
      <c r="D2555" s="235" t="s">
        <v>191</v>
      </c>
      <c r="E2555" s="257" t="s">
        <v>19</v>
      </c>
      <c r="F2555" s="258" t="s">
        <v>327</v>
      </c>
      <c r="G2555" s="256"/>
      <c r="H2555" s="259">
        <v>928.75</v>
      </c>
      <c r="I2555" s="260"/>
      <c r="J2555" s="256"/>
      <c r="K2555" s="256"/>
      <c r="L2555" s="261"/>
      <c r="M2555" s="262"/>
      <c r="N2555" s="263"/>
      <c r="O2555" s="263"/>
      <c r="P2555" s="263"/>
      <c r="Q2555" s="263"/>
      <c r="R2555" s="263"/>
      <c r="S2555" s="263"/>
      <c r="T2555" s="264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65" t="s">
        <v>191</v>
      </c>
      <c r="AU2555" s="265" t="s">
        <v>82</v>
      </c>
      <c r="AV2555" s="15" t="s">
        <v>187</v>
      </c>
      <c r="AW2555" s="15" t="s">
        <v>33</v>
      </c>
      <c r="AX2555" s="15" t="s">
        <v>80</v>
      </c>
      <c r="AY2555" s="265" t="s">
        <v>180</v>
      </c>
    </row>
    <row r="2556" s="2" customFormat="1" ht="24.15" customHeight="1">
      <c r="A2556" s="40"/>
      <c r="B2556" s="41"/>
      <c r="C2556" s="215" t="s">
        <v>2898</v>
      </c>
      <c r="D2556" s="215" t="s">
        <v>182</v>
      </c>
      <c r="E2556" s="216" t="s">
        <v>2899</v>
      </c>
      <c r="F2556" s="217" t="s">
        <v>2900</v>
      </c>
      <c r="G2556" s="218" t="s">
        <v>185</v>
      </c>
      <c r="H2556" s="219">
        <v>97.170000000000002</v>
      </c>
      <c r="I2556" s="220"/>
      <c r="J2556" s="221">
        <f>ROUND(I2556*H2556,2)</f>
        <v>0</v>
      </c>
      <c r="K2556" s="217" t="s">
        <v>186</v>
      </c>
      <c r="L2556" s="46"/>
      <c r="M2556" s="222" t="s">
        <v>19</v>
      </c>
      <c r="N2556" s="223" t="s">
        <v>43</v>
      </c>
      <c r="O2556" s="86"/>
      <c r="P2556" s="224">
        <f>O2556*H2556</f>
        <v>0</v>
      </c>
      <c r="Q2556" s="224">
        <v>0.00158</v>
      </c>
      <c r="R2556" s="224">
        <f>Q2556*H2556</f>
        <v>0.15352860000000002</v>
      </c>
      <c r="S2556" s="224">
        <v>0</v>
      </c>
      <c r="T2556" s="225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26" t="s">
        <v>187</v>
      </c>
      <c r="AT2556" s="226" t="s">
        <v>182</v>
      </c>
      <c r="AU2556" s="226" t="s">
        <v>82</v>
      </c>
      <c r="AY2556" s="19" t="s">
        <v>180</v>
      </c>
      <c r="BE2556" s="227">
        <f>IF(N2556="základní",J2556,0)</f>
        <v>0</v>
      </c>
      <c r="BF2556" s="227">
        <f>IF(N2556="snížená",J2556,0)</f>
        <v>0</v>
      </c>
      <c r="BG2556" s="227">
        <f>IF(N2556="zákl. přenesená",J2556,0)</f>
        <v>0</v>
      </c>
      <c r="BH2556" s="227">
        <f>IF(N2556="sníž. přenesená",J2556,0)</f>
        <v>0</v>
      </c>
      <c r="BI2556" s="227">
        <f>IF(N2556="nulová",J2556,0)</f>
        <v>0</v>
      </c>
      <c r="BJ2556" s="19" t="s">
        <v>80</v>
      </c>
      <c r="BK2556" s="227">
        <f>ROUND(I2556*H2556,2)</f>
        <v>0</v>
      </c>
      <c r="BL2556" s="19" t="s">
        <v>187</v>
      </c>
      <c r="BM2556" s="226" t="s">
        <v>2901</v>
      </c>
    </row>
    <row r="2557" s="2" customFormat="1">
      <c r="A2557" s="40"/>
      <c r="B2557" s="41"/>
      <c r="C2557" s="42"/>
      <c r="D2557" s="228" t="s">
        <v>189</v>
      </c>
      <c r="E2557" s="42"/>
      <c r="F2557" s="229" t="s">
        <v>2902</v>
      </c>
      <c r="G2557" s="42"/>
      <c r="H2557" s="42"/>
      <c r="I2557" s="230"/>
      <c r="J2557" s="42"/>
      <c r="K2557" s="42"/>
      <c r="L2557" s="46"/>
      <c r="M2557" s="231"/>
      <c r="N2557" s="232"/>
      <c r="O2557" s="86"/>
      <c r="P2557" s="86"/>
      <c r="Q2557" s="86"/>
      <c r="R2557" s="86"/>
      <c r="S2557" s="86"/>
      <c r="T2557" s="87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T2557" s="19" t="s">
        <v>189</v>
      </c>
      <c r="AU2557" s="19" t="s">
        <v>82</v>
      </c>
    </row>
    <row r="2558" s="14" customFormat="1">
      <c r="A2558" s="14"/>
      <c r="B2558" s="245"/>
      <c r="C2558" s="246"/>
      <c r="D2558" s="235" t="s">
        <v>191</v>
      </c>
      <c r="E2558" s="247" t="s">
        <v>19</v>
      </c>
      <c r="F2558" s="248" t="s">
        <v>2903</v>
      </c>
      <c r="G2558" s="246"/>
      <c r="H2558" s="247" t="s">
        <v>19</v>
      </c>
      <c r="I2558" s="249"/>
      <c r="J2558" s="246"/>
      <c r="K2558" s="246"/>
      <c r="L2558" s="250"/>
      <c r="M2558" s="251"/>
      <c r="N2558" s="252"/>
      <c r="O2558" s="252"/>
      <c r="P2558" s="252"/>
      <c r="Q2558" s="252"/>
      <c r="R2558" s="252"/>
      <c r="S2558" s="252"/>
      <c r="T2558" s="253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4" t="s">
        <v>191</v>
      </c>
      <c r="AU2558" s="254" t="s">
        <v>82</v>
      </c>
      <c r="AV2558" s="14" t="s">
        <v>80</v>
      </c>
      <c r="AW2558" s="14" t="s">
        <v>33</v>
      </c>
      <c r="AX2558" s="14" t="s">
        <v>72</v>
      </c>
      <c r="AY2558" s="254" t="s">
        <v>180</v>
      </c>
    </row>
    <row r="2559" s="13" customFormat="1">
      <c r="A2559" s="13"/>
      <c r="B2559" s="233"/>
      <c r="C2559" s="234"/>
      <c r="D2559" s="235" t="s">
        <v>191</v>
      </c>
      <c r="E2559" s="236" t="s">
        <v>19</v>
      </c>
      <c r="F2559" s="237" t="s">
        <v>2904</v>
      </c>
      <c r="G2559" s="234"/>
      <c r="H2559" s="238">
        <v>71.159999999999997</v>
      </c>
      <c r="I2559" s="239"/>
      <c r="J2559" s="234"/>
      <c r="K2559" s="234"/>
      <c r="L2559" s="240"/>
      <c r="M2559" s="241"/>
      <c r="N2559" s="242"/>
      <c r="O2559" s="242"/>
      <c r="P2559" s="242"/>
      <c r="Q2559" s="242"/>
      <c r="R2559" s="242"/>
      <c r="S2559" s="242"/>
      <c r="T2559" s="24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4" t="s">
        <v>191</v>
      </c>
      <c r="AU2559" s="244" t="s">
        <v>82</v>
      </c>
      <c r="AV2559" s="13" t="s">
        <v>82</v>
      </c>
      <c r="AW2559" s="13" t="s">
        <v>33</v>
      </c>
      <c r="AX2559" s="13" t="s">
        <v>72</v>
      </c>
      <c r="AY2559" s="244" t="s">
        <v>180</v>
      </c>
    </row>
    <row r="2560" s="14" customFormat="1">
      <c r="A2560" s="14"/>
      <c r="B2560" s="245"/>
      <c r="C2560" s="246"/>
      <c r="D2560" s="235" t="s">
        <v>191</v>
      </c>
      <c r="E2560" s="247" t="s">
        <v>19</v>
      </c>
      <c r="F2560" s="248" t="s">
        <v>2905</v>
      </c>
      <c r="G2560" s="246"/>
      <c r="H2560" s="247" t="s">
        <v>19</v>
      </c>
      <c r="I2560" s="249"/>
      <c r="J2560" s="246"/>
      <c r="K2560" s="246"/>
      <c r="L2560" s="250"/>
      <c r="M2560" s="251"/>
      <c r="N2560" s="252"/>
      <c r="O2560" s="252"/>
      <c r="P2560" s="252"/>
      <c r="Q2560" s="252"/>
      <c r="R2560" s="252"/>
      <c r="S2560" s="252"/>
      <c r="T2560" s="253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4" t="s">
        <v>191</v>
      </c>
      <c r="AU2560" s="254" t="s">
        <v>82</v>
      </c>
      <c r="AV2560" s="14" t="s">
        <v>80</v>
      </c>
      <c r="AW2560" s="14" t="s">
        <v>33</v>
      </c>
      <c r="AX2560" s="14" t="s">
        <v>72</v>
      </c>
      <c r="AY2560" s="254" t="s">
        <v>180</v>
      </c>
    </row>
    <row r="2561" s="13" customFormat="1">
      <c r="A2561" s="13"/>
      <c r="B2561" s="233"/>
      <c r="C2561" s="234"/>
      <c r="D2561" s="235" t="s">
        <v>191</v>
      </c>
      <c r="E2561" s="236" t="s">
        <v>19</v>
      </c>
      <c r="F2561" s="237" t="s">
        <v>2906</v>
      </c>
      <c r="G2561" s="234"/>
      <c r="H2561" s="238">
        <v>22.738</v>
      </c>
      <c r="I2561" s="239"/>
      <c r="J2561" s="234"/>
      <c r="K2561" s="234"/>
      <c r="L2561" s="240"/>
      <c r="M2561" s="241"/>
      <c r="N2561" s="242"/>
      <c r="O2561" s="242"/>
      <c r="P2561" s="242"/>
      <c r="Q2561" s="242"/>
      <c r="R2561" s="242"/>
      <c r="S2561" s="242"/>
      <c r="T2561" s="24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4" t="s">
        <v>191</v>
      </c>
      <c r="AU2561" s="244" t="s">
        <v>82</v>
      </c>
      <c r="AV2561" s="13" t="s">
        <v>82</v>
      </c>
      <c r="AW2561" s="13" t="s">
        <v>33</v>
      </c>
      <c r="AX2561" s="13" t="s">
        <v>72</v>
      </c>
      <c r="AY2561" s="244" t="s">
        <v>180</v>
      </c>
    </row>
    <row r="2562" s="14" customFormat="1">
      <c r="A2562" s="14"/>
      <c r="B2562" s="245"/>
      <c r="C2562" s="246"/>
      <c r="D2562" s="235" t="s">
        <v>191</v>
      </c>
      <c r="E2562" s="247" t="s">
        <v>19</v>
      </c>
      <c r="F2562" s="248" t="s">
        <v>2907</v>
      </c>
      <c r="G2562" s="246"/>
      <c r="H2562" s="247" t="s">
        <v>19</v>
      </c>
      <c r="I2562" s="249"/>
      <c r="J2562" s="246"/>
      <c r="K2562" s="246"/>
      <c r="L2562" s="250"/>
      <c r="M2562" s="251"/>
      <c r="N2562" s="252"/>
      <c r="O2562" s="252"/>
      <c r="P2562" s="252"/>
      <c r="Q2562" s="252"/>
      <c r="R2562" s="252"/>
      <c r="S2562" s="252"/>
      <c r="T2562" s="253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4" t="s">
        <v>191</v>
      </c>
      <c r="AU2562" s="254" t="s">
        <v>82</v>
      </c>
      <c r="AV2562" s="14" t="s">
        <v>80</v>
      </c>
      <c r="AW2562" s="14" t="s">
        <v>33</v>
      </c>
      <c r="AX2562" s="14" t="s">
        <v>72</v>
      </c>
      <c r="AY2562" s="254" t="s">
        <v>180</v>
      </c>
    </row>
    <row r="2563" s="13" customFormat="1">
      <c r="A2563" s="13"/>
      <c r="B2563" s="233"/>
      <c r="C2563" s="234"/>
      <c r="D2563" s="235" t="s">
        <v>191</v>
      </c>
      <c r="E2563" s="236" t="s">
        <v>19</v>
      </c>
      <c r="F2563" s="237" t="s">
        <v>2908</v>
      </c>
      <c r="G2563" s="234"/>
      <c r="H2563" s="238">
        <v>3.2719999999999998</v>
      </c>
      <c r="I2563" s="239"/>
      <c r="J2563" s="234"/>
      <c r="K2563" s="234"/>
      <c r="L2563" s="240"/>
      <c r="M2563" s="241"/>
      <c r="N2563" s="242"/>
      <c r="O2563" s="242"/>
      <c r="P2563" s="242"/>
      <c r="Q2563" s="242"/>
      <c r="R2563" s="242"/>
      <c r="S2563" s="242"/>
      <c r="T2563" s="24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4" t="s">
        <v>191</v>
      </c>
      <c r="AU2563" s="244" t="s">
        <v>82</v>
      </c>
      <c r="AV2563" s="13" t="s">
        <v>82</v>
      </c>
      <c r="AW2563" s="13" t="s">
        <v>33</v>
      </c>
      <c r="AX2563" s="13" t="s">
        <v>72</v>
      </c>
      <c r="AY2563" s="244" t="s">
        <v>180</v>
      </c>
    </row>
    <row r="2564" s="15" customFormat="1">
      <c r="A2564" s="15"/>
      <c r="B2564" s="255"/>
      <c r="C2564" s="256"/>
      <c r="D2564" s="235" t="s">
        <v>191</v>
      </c>
      <c r="E2564" s="257" t="s">
        <v>19</v>
      </c>
      <c r="F2564" s="258" t="s">
        <v>327</v>
      </c>
      <c r="G2564" s="256"/>
      <c r="H2564" s="259">
        <v>97.170000000000002</v>
      </c>
      <c r="I2564" s="260"/>
      <c r="J2564" s="256"/>
      <c r="K2564" s="256"/>
      <c r="L2564" s="261"/>
      <c r="M2564" s="262"/>
      <c r="N2564" s="263"/>
      <c r="O2564" s="263"/>
      <c r="P2564" s="263"/>
      <c r="Q2564" s="263"/>
      <c r="R2564" s="263"/>
      <c r="S2564" s="263"/>
      <c r="T2564" s="264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65" t="s">
        <v>191</v>
      </c>
      <c r="AU2564" s="265" t="s">
        <v>82</v>
      </c>
      <c r="AV2564" s="15" t="s">
        <v>187</v>
      </c>
      <c r="AW2564" s="15" t="s">
        <v>33</v>
      </c>
      <c r="AX2564" s="15" t="s">
        <v>80</v>
      </c>
      <c r="AY2564" s="265" t="s">
        <v>180</v>
      </c>
    </row>
    <row r="2565" s="2" customFormat="1" ht="33" customHeight="1">
      <c r="A2565" s="40"/>
      <c r="B2565" s="41"/>
      <c r="C2565" s="215" t="s">
        <v>2909</v>
      </c>
      <c r="D2565" s="215" t="s">
        <v>182</v>
      </c>
      <c r="E2565" s="216" t="s">
        <v>2910</v>
      </c>
      <c r="F2565" s="217" t="s">
        <v>2911</v>
      </c>
      <c r="G2565" s="218" t="s">
        <v>195</v>
      </c>
      <c r="H2565" s="219">
        <v>7</v>
      </c>
      <c r="I2565" s="220"/>
      <c r="J2565" s="221">
        <f>ROUND(I2565*H2565,2)</f>
        <v>0</v>
      </c>
      <c r="K2565" s="217" t="s">
        <v>186</v>
      </c>
      <c r="L2565" s="46"/>
      <c r="M2565" s="222" t="s">
        <v>19</v>
      </c>
      <c r="N2565" s="223" t="s">
        <v>43</v>
      </c>
      <c r="O2565" s="86"/>
      <c r="P2565" s="224">
        <f>O2565*H2565</f>
        <v>0</v>
      </c>
      <c r="Q2565" s="224">
        <v>0.023400000000000001</v>
      </c>
      <c r="R2565" s="224">
        <f>Q2565*H2565</f>
        <v>0.1638</v>
      </c>
      <c r="S2565" s="224">
        <v>0</v>
      </c>
      <c r="T2565" s="225">
        <f>S2565*H2565</f>
        <v>0</v>
      </c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R2565" s="226" t="s">
        <v>187</v>
      </c>
      <c r="AT2565" s="226" t="s">
        <v>182</v>
      </c>
      <c r="AU2565" s="226" t="s">
        <v>82</v>
      </c>
      <c r="AY2565" s="19" t="s">
        <v>180</v>
      </c>
      <c r="BE2565" s="227">
        <f>IF(N2565="základní",J2565,0)</f>
        <v>0</v>
      </c>
      <c r="BF2565" s="227">
        <f>IF(N2565="snížená",J2565,0)</f>
        <v>0</v>
      </c>
      <c r="BG2565" s="227">
        <f>IF(N2565="zákl. přenesená",J2565,0)</f>
        <v>0</v>
      </c>
      <c r="BH2565" s="227">
        <f>IF(N2565="sníž. přenesená",J2565,0)</f>
        <v>0</v>
      </c>
      <c r="BI2565" s="227">
        <f>IF(N2565="nulová",J2565,0)</f>
        <v>0</v>
      </c>
      <c r="BJ2565" s="19" t="s">
        <v>80</v>
      </c>
      <c r="BK2565" s="227">
        <f>ROUND(I2565*H2565,2)</f>
        <v>0</v>
      </c>
      <c r="BL2565" s="19" t="s">
        <v>187</v>
      </c>
      <c r="BM2565" s="226" t="s">
        <v>2912</v>
      </c>
    </row>
    <row r="2566" s="2" customFormat="1">
      <c r="A2566" s="40"/>
      <c r="B2566" s="41"/>
      <c r="C2566" s="42"/>
      <c r="D2566" s="228" t="s">
        <v>189</v>
      </c>
      <c r="E2566" s="42"/>
      <c r="F2566" s="229" t="s">
        <v>2913</v>
      </c>
      <c r="G2566" s="42"/>
      <c r="H2566" s="42"/>
      <c r="I2566" s="230"/>
      <c r="J2566" s="42"/>
      <c r="K2566" s="42"/>
      <c r="L2566" s="46"/>
      <c r="M2566" s="231"/>
      <c r="N2566" s="232"/>
      <c r="O2566" s="86"/>
      <c r="P2566" s="86"/>
      <c r="Q2566" s="86"/>
      <c r="R2566" s="86"/>
      <c r="S2566" s="86"/>
      <c r="T2566" s="87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T2566" s="19" t="s">
        <v>189</v>
      </c>
      <c r="AU2566" s="19" t="s">
        <v>82</v>
      </c>
    </row>
    <row r="2567" s="14" customFormat="1">
      <c r="A2567" s="14"/>
      <c r="B2567" s="245"/>
      <c r="C2567" s="246"/>
      <c r="D2567" s="235" t="s">
        <v>191</v>
      </c>
      <c r="E2567" s="247" t="s">
        <v>19</v>
      </c>
      <c r="F2567" s="248" t="s">
        <v>2914</v>
      </c>
      <c r="G2567" s="246"/>
      <c r="H2567" s="247" t="s">
        <v>19</v>
      </c>
      <c r="I2567" s="249"/>
      <c r="J2567" s="246"/>
      <c r="K2567" s="246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191</v>
      </c>
      <c r="AU2567" s="254" t="s">
        <v>82</v>
      </c>
      <c r="AV2567" s="14" t="s">
        <v>80</v>
      </c>
      <c r="AW2567" s="14" t="s">
        <v>33</v>
      </c>
      <c r="AX2567" s="14" t="s">
        <v>72</v>
      </c>
      <c r="AY2567" s="254" t="s">
        <v>180</v>
      </c>
    </row>
    <row r="2568" s="14" customFormat="1">
      <c r="A2568" s="14"/>
      <c r="B2568" s="245"/>
      <c r="C2568" s="246"/>
      <c r="D2568" s="235" t="s">
        <v>191</v>
      </c>
      <c r="E2568" s="247" t="s">
        <v>19</v>
      </c>
      <c r="F2568" s="248" t="s">
        <v>2915</v>
      </c>
      <c r="G2568" s="246"/>
      <c r="H2568" s="247" t="s">
        <v>19</v>
      </c>
      <c r="I2568" s="249"/>
      <c r="J2568" s="246"/>
      <c r="K2568" s="246"/>
      <c r="L2568" s="250"/>
      <c r="M2568" s="251"/>
      <c r="N2568" s="252"/>
      <c r="O2568" s="252"/>
      <c r="P2568" s="252"/>
      <c r="Q2568" s="252"/>
      <c r="R2568" s="252"/>
      <c r="S2568" s="252"/>
      <c r="T2568" s="253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4" t="s">
        <v>191</v>
      </c>
      <c r="AU2568" s="254" t="s">
        <v>82</v>
      </c>
      <c r="AV2568" s="14" t="s">
        <v>80</v>
      </c>
      <c r="AW2568" s="14" t="s">
        <v>33</v>
      </c>
      <c r="AX2568" s="14" t="s">
        <v>72</v>
      </c>
      <c r="AY2568" s="254" t="s">
        <v>180</v>
      </c>
    </row>
    <row r="2569" s="13" customFormat="1">
      <c r="A2569" s="13"/>
      <c r="B2569" s="233"/>
      <c r="C2569" s="234"/>
      <c r="D2569" s="235" t="s">
        <v>191</v>
      </c>
      <c r="E2569" s="236" t="s">
        <v>19</v>
      </c>
      <c r="F2569" s="237" t="s">
        <v>2916</v>
      </c>
      <c r="G2569" s="234"/>
      <c r="H2569" s="238">
        <v>7</v>
      </c>
      <c r="I2569" s="239"/>
      <c r="J2569" s="234"/>
      <c r="K2569" s="234"/>
      <c r="L2569" s="240"/>
      <c r="M2569" s="241"/>
      <c r="N2569" s="242"/>
      <c r="O2569" s="242"/>
      <c r="P2569" s="242"/>
      <c r="Q2569" s="242"/>
      <c r="R2569" s="242"/>
      <c r="S2569" s="242"/>
      <c r="T2569" s="24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4" t="s">
        <v>191</v>
      </c>
      <c r="AU2569" s="244" t="s">
        <v>82</v>
      </c>
      <c r="AV2569" s="13" t="s">
        <v>82</v>
      </c>
      <c r="AW2569" s="13" t="s">
        <v>33</v>
      </c>
      <c r="AX2569" s="13" t="s">
        <v>80</v>
      </c>
      <c r="AY2569" s="244" t="s">
        <v>180</v>
      </c>
    </row>
    <row r="2570" s="2" customFormat="1" ht="16.5" customHeight="1">
      <c r="A2570" s="40"/>
      <c r="B2570" s="41"/>
      <c r="C2570" s="281" t="s">
        <v>2917</v>
      </c>
      <c r="D2570" s="281" t="s">
        <v>702</v>
      </c>
      <c r="E2570" s="282" t="s">
        <v>2918</v>
      </c>
      <c r="F2570" s="283" t="s">
        <v>2919</v>
      </c>
      <c r="G2570" s="284" t="s">
        <v>359</v>
      </c>
      <c r="H2570" s="285">
        <v>7</v>
      </c>
      <c r="I2570" s="286"/>
      <c r="J2570" s="287">
        <f>ROUND(I2570*H2570,2)</f>
        <v>0</v>
      </c>
      <c r="K2570" s="283" t="s">
        <v>19</v>
      </c>
      <c r="L2570" s="288"/>
      <c r="M2570" s="289" t="s">
        <v>19</v>
      </c>
      <c r="N2570" s="290" t="s">
        <v>43</v>
      </c>
      <c r="O2570" s="86"/>
      <c r="P2570" s="224">
        <f>O2570*H2570</f>
        <v>0</v>
      </c>
      <c r="Q2570" s="224">
        <v>0</v>
      </c>
      <c r="R2570" s="224">
        <f>Q2570*H2570</f>
        <v>0</v>
      </c>
      <c r="S2570" s="224">
        <v>0</v>
      </c>
      <c r="T2570" s="225">
        <f>S2570*H2570</f>
        <v>0</v>
      </c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R2570" s="226" t="s">
        <v>224</v>
      </c>
      <c r="AT2570" s="226" t="s">
        <v>702</v>
      </c>
      <c r="AU2570" s="226" t="s">
        <v>82</v>
      </c>
      <c r="AY2570" s="19" t="s">
        <v>180</v>
      </c>
      <c r="BE2570" s="227">
        <f>IF(N2570="základní",J2570,0)</f>
        <v>0</v>
      </c>
      <c r="BF2570" s="227">
        <f>IF(N2570="snížená",J2570,0)</f>
        <v>0</v>
      </c>
      <c r="BG2570" s="227">
        <f>IF(N2570="zákl. přenesená",J2570,0)</f>
        <v>0</v>
      </c>
      <c r="BH2570" s="227">
        <f>IF(N2570="sníž. přenesená",J2570,0)</f>
        <v>0</v>
      </c>
      <c r="BI2570" s="227">
        <f>IF(N2570="nulová",J2570,0)</f>
        <v>0</v>
      </c>
      <c r="BJ2570" s="19" t="s">
        <v>80</v>
      </c>
      <c r="BK2570" s="227">
        <f>ROUND(I2570*H2570,2)</f>
        <v>0</v>
      </c>
      <c r="BL2570" s="19" t="s">
        <v>187</v>
      </c>
      <c r="BM2570" s="226" t="s">
        <v>2920</v>
      </c>
    </row>
    <row r="2571" s="2" customFormat="1" ht="24.15" customHeight="1">
      <c r="A2571" s="40"/>
      <c r="B2571" s="41"/>
      <c r="C2571" s="215" t="s">
        <v>2921</v>
      </c>
      <c r="D2571" s="215" t="s">
        <v>182</v>
      </c>
      <c r="E2571" s="216" t="s">
        <v>2922</v>
      </c>
      <c r="F2571" s="217" t="s">
        <v>2923</v>
      </c>
      <c r="G2571" s="218" t="s">
        <v>227</v>
      </c>
      <c r="H2571" s="219">
        <v>20.648</v>
      </c>
      <c r="I2571" s="220"/>
      <c r="J2571" s="221">
        <f>ROUND(I2571*H2571,2)</f>
        <v>0</v>
      </c>
      <c r="K2571" s="217" t="s">
        <v>186</v>
      </c>
      <c r="L2571" s="46"/>
      <c r="M2571" s="222" t="s">
        <v>19</v>
      </c>
      <c r="N2571" s="223" t="s">
        <v>43</v>
      </c>
      <c r="O2571" s="86"/>
      <c r="P2571" s="224">
        <f>O2571*H2571</f>
        <v>0</v>
      </c>
      <c r="Q2571" s="224">
        <v>0.00024000000000000001</v>
      </c>
      <c r="R2571" s="224">
        <f>Q2571*H2571</f>
        <v>0.0049555199999999997</v>
      </c>
      <c r="S2571" s="224">
        <v>0</v>
      </c>
      <c r="T2571" s="225">
        <f>S2571*H2571</f>
        <v>0</v>
      </c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R2571" s="226" t="s">
        <v>187</v>
      </c>
      <c r="AT2571" s="226" t="s">
        <v>182</v>
      </c>
      <c r="AU2571" s="226" t="s">
        <v>82</v>
      </c>
      <c r="AY2571" s="19" t="s">
        <v>180</v>
      </c>
      <c r="BE2571" s="227">
        <f>IF(N2571="základní",J2571,0)</f>
        <v>0</v>
      </c>
      <c r="BF2571" s="227">
        <f>IF(N2571="snížená",J2571,0)</f>
        <v>0</v>
      </c>
      <c r="BG2571" s="227">
        <f>IF(N2571="zákl. přenesená",J2571,0)</f>
        <v>0</v>
      </c>
      <c r="BH2571" s="227">
        <f>IF(N2571="sníž. přenesená",J2571,0)</f>
        <v>0</v>
      </c>
      <c r="BI2571" s="227">
        <f>IF(N2571="nulová",J2571,0)</f>
        <v>0</v>
      </c>
      <c r="BJ2571" s="19" t="s">
        <v>80</v>
      </c>
      <c r="BK2571" s="227">
        <f>ROUND(I2571*H2571,2)</f>
        <v>0</v>
      </c>
      <c r="BL2571" s="19" t="s">
        <v>187</v>
      </c>
      <c r="BM2571" s="226" t="s">
        <v>2924</v>
      </c>
    </row>
    <row r="2572" s="2" customFormat="1">
      <c r="A2572" s="40"/>
      <c r="B2572" s="41"/>
      <c r="C2572" s="42"/>
      <c r="D2572" s="228" t="s">
        <v>189</v>
      </c>
      <c r="E2572" s="42"/>
      <c r="F2572" s="229" t="s">
        <v>2925</v>
      </c>
      <c r="G2572" s="42"/>
      <c r="H2572" s="42"/>
      <c r="I2572" s="230"/>
      <c r="J2572" s="42"/>
      <c r="K2572" s="42"/>
      <c r="L2572" s="46"/>
      <c r="M2572" s="231"/>
      <c r="N2572" s="232"/>
      <c r="O2572" s="86"/>
      <c r="P2572" s="86"/>
      <c r="Q2572" s="86"/>
      <c r="R2572" s="86"/>
      <c r="S2572" s="86"/>
      <c r="T2572" s="87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T2572" s="19" t="s">
        <v>189</v>
      </c>
      <c r="AU2572" s="19" t="s">
        <v>82</v>
      </c>
    </row>
    <row r="2573" s="14" customFormat="1">
      <c r="A2573" s="14"/>
      <c r="B2573" s="245"/>
      <c r="C2573" s="246"/>
      <c r="D2573" s="235" t="s">
        <v>191</v>
      </c>
      <c r="E2573" s="247" t="s">
        <v>19</v>
      </c>
      <c r="F2573" s="248" t="s">
        <v>1641</v>
      </c>
      <c r="G2573" s="246"/>
      <c r="H2573" s="247" t="s">
        <v>19</v>
      </c>
      <c r="I2573" s="249"/>
      <c r="J2573" s="246"/>
      <c r="K2573" s="246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191</v>
      </c>
      <c r="AU2573" s="254" t="s">
        <v>82</v>
      </c>
      <c r="AV2573" s="14" t="s">
        <v>80</v>
      </c>
      <c r="AW2573" s="14" t="s">
        <v>33</v>
      </c>
      <c r="AX2573" s="14" t="s">
        <v>72</v>
      </c>
      <c r="AY2573" s="254" t="s">
        <v>180</v>
      </c>
    </row>
    <row r="2574" s="14" customFormat="1">
      <c r="A2574" s="14"/>
      <c r="B2574" s="245"/>
      <c r="C2574" s="246"/>
      <c r="D2574" s="235" t="s">
        <v>191</v>
      </c>
      <c r="E2574" s="247" t="s">
        <v>19</v>
      </c>
      <c r="F2574" s="248" t="s">
        <v>2926</v>
      </c>
      <c r="G2574" s="246"/>
      <c r="H2574" s="247" t="s">
        <v>19</v>
      </c>
      <c r="I2574" s="249"/>
      <c r="J2574" s="246"/>
      <c r="K2574" s="246"/>
      <c r="L2574" s="250"/>
      <c r="M2574" s="251"/>
      <c r="N2574" s="252"/>
      <c r="O2574" s="252"/>
      <c r="P2574" s="252"/>
      <c r="Q2574" s="252"/>
      <c r="R2574" s="252"/>
      <c r="S2574" s="252"/>
      <c r="T2574" s="253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4" t="s">
        <v>191</v>
      </c>
      <c r="AU2574" s="254" t="s">
        <v>82</v>
      </c>
      <c r="AV2574" s="14" t="s">
        <v>80</v>
      </c>
      <c r="AW2574" s="14" t="s">
        <v>33</v>
      </c>
      <c r="AX2574" s="14" t="s">
        <v>72</v>
      </c>
      <c r="AY2574" s="254" t="s">
        <v>180</v>
      </c>
    </row>
    <row r="2575" s="13" customFormat="1">
      <c r="A2575" s="13"/>
      <c r="B2575" s="233"/>
      <c r="C2575" s="234"/>
      <c r="D2575" s="235" t="s">
        <v>191</v>
      </c>
      <c r="E2575" s="236" t="s">
        <v>19</v>
      </c>
      <c r="F2575" s="237" t="s">
        <v>2927</v>
      </c>
      <c r="G2575" s="234"/>
      <c r="H2575" s="238">
        <v>5.6399999999999997</v>
      </c>
      <c r="I2575" s="239"/>
      <c r="J2575" s="234"/>
      <c r="K2575" s="234"/>
      <c r="L2575" s="240"/>
      <c r="M2575" s="241"/>
      <c r="N2575" s="242"/>
      <c r="O2575" s="242"/>
      <c r="P2575" s="242"/>
      <c r="Q2575" s="242"/>
      <c r="R2575" s="242"/>
      <c r="S2575" s="242"/>
      <c r="T2575" s="24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4" t="s">
        <v>191</v>
      </c>
      <c r="AU2575" s="244" t="s">
        <v>82</v>
      </c>
      <c r="AV2575" s="13" t="s">
        <v>82</v>
      </c>
      <c r="AW2575" s="13" t="s">
        <v>33</v>
      </c>
      <c r="AX2575" s="13" t="s">
        <v>72</v>
      </c>
      <c r="AY2575" s="244" t="s">
        <v>180</v>
      </c>
    </row>
    <row r="2576" s="14" customFormat="1">
      <c r="A2576" s="14"/>
      <c r="B2576" s="245"/>
      <c r="C2576" s="246"/>
      <c r="D2576" s="235" t="s">
        <v>191</v>
      </c>
      <c r="E2576" s="247" t="s">
        <v>19</v>
      </c>
      <c r="F2576" s="248" t="s">
        <v>2928</v>
      </c>
      <c r="G2576" s="246"/>
      <c r="H2576" s="247" t="s">
        <v>19</v>
      </c>
      <c r="I2576" s="249"/>
      <c r="J2576" s="246"/>
      <c r="K2576" s="246"/>
      <c r="L2576" s="250"/>
      <c r="M2576" s="251"/>
      <c r="N2576" s="252"/>
      <c r="O2576" s="252"/>
      <c r="P2576" s="252"/>
      <c r="Q2576" s="252"/>
      <c r="R2576" s="252"/>
      <c r="S2576" s="252"/>
      <c r="T2576" s="253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4" t="s">
        <v>191</v>
      </c>
      <c r="AU2576" s="254" t="s">
        <v>82</v>
      </c>
      <c r="AV2576" s="14" t="s">
        <v>80</v>
      </c>
      <c r="AW2576" s="14" t="s">
        <v>33</v>
      </c>
      <c r="AX2576" s="14" t="s">
        <v>72</v>
      </c>
      <c r="AY2576" s="254" t="s">
        <v>180</v>
      </c>
    </row>
    <row r="2577" s="13" customFormat="1">
      <c r="A2577" s="13"/>
      <c r="B2577" s="233"/>
      <c r="C2577" s="234"/>
      <c r="D2577" s="235" t="s">
        <v>191</v>
      </c>
      <c r="E2577" s="236" t="s">
        <v>19</v>
      </c>
      <c r="F2577" s="237" t="s">
        <v>2929</v>
      </c>
      <c r="G2577" s="234"/>
      <c r="H2577" s="238">
        <v>2.0880000000000001</v>
      </c>
      <c r="I2577" s="239"/>
      <c r="J2577" s="234"/>
      <c r="K2577" s="234"/>
      <c r="L2577" s="240"/>
      <c r="M2577" s="241"/>
      <c r="N2577" s="242"/>
      <c r="O2577" s="242"/>
      <c r="P2577" s="242"/>
      <c r="Q2577" s="242"/>
      <c r="R2577" s="242"/>
      <c r="S2577" s="242"/>
      <c r="T2577" s="24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4" t="s">
        <v>191</v>
      </c>
      <c r="AU2577" s="244" t="s">
        <v>82</v>
      </c>
      <c r="AV2577" s="13" t="s">
        <v>82</v>
      </c>
      <c r="AW2577" s="13" t="s">
        <v>33</v>
      </c>
      <c r="AX2577" s="13" t="s">
        <v>72</v>
      </c>
      <c r="AY2577" s="244" t="s">
        <v>180</v>
      </c>
    </row>
    <row r="2578" s="14" customFormat="1">
      <c r="A2578" s="14"/>
      <c r="B2578" s="245"/>
      <c r="C2578" s="246"/>
      <c r="D2578" s="235" t="s">
        <v>191</v>
      </c>
      <c r="E2578" s="247" t="s">
        <v>19</v>
      </c>
      <c r="F2578" s="248" t="s">
        <v>2930</v>
      </c>
      <c r="G2578" s="246"/>
      <c r="H2578" s="247" t="s">
        <v>19</v>
      </c>
      <c r="I2578" s="249"/>
      <c r="J2578" s="246"/>
      <c r="K2578" s="246"/>
      <c r="L2578" s="250"/>
      <c r="M2578" s="251"/>
      <c r="N2578" s="252"/>
      <c r="O2578" s="252"/>
      <c r="P2578" s="252"/>
      <c r="Q2578" s="252"/>
      <c r="R2578" s="252"/>
      <c r="S2578" s="252"/>
      <c r="T2578" s="253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4" t="s">
        <v>191</v>
      </c>
      <c r="AU2578" s="254" t="s">
        <v>82</v>
      </c>
      <c r="AV2578" s="14" t="s">
        <v>80</v>
      </c>
      <c r="AW2578" s="14" t="s">
        <v>33</v>
      </c>
      <c r="AX2578" s="14" t="s">
        <v>72</v>
      </c>
      <c r="AY2578" s="254" t="s">
        <v>180</v>
      </c>
    </row>
    <row r="2579" s="13" customFormat="1">
      <c r="A2579" s="13"/>
      <c r="B2579" s="233"/>
      <c r="C2579" s="234"/>
      <c r="D2579" s="235" t="s">
        <v>191</v>
      </c>
      <c r="E2579" s="236" t="s">
        <v>19</v>
      </c>
      <c r="F2579" s="237" t="s">
        <v>2931</v>
      </c>
      <c r="G2579" s="234"/>
      <c r="H2579" s="238">
        <v>3.1200000000000001</v>
      </c>
      <c r="I2579" s="239"/>
      <c r="J2579" s="234"/>
      <c r="K2579" s="234"/>
      <c r="L2579" s="240"/>
      <c r="M2579" s="241"/>
      <c r="N2579" s="242"/>
      <c r="O2579" s="242"/>
      <c r="P2579" s="242"/>
      <c r="Q2579" s="242"/>
      <c r="R2579" s="242"/>
      <c r="S2579" s="242"/>
      <c r="T2579" s="24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4" t="s">
        <v>191</v>
      </c>
      <c r="AU2579" s="244" t="s">
        <v>82</v>
      </c>
      <c r="AV2579" s="13" t="s">
        <v>82</v>
      </c>
      <c r="AW2579" s="13" t="s">
        <v>33</v>
      </c>
      <c r="AX2579" s="13" t="s">
        <v>72</v>
      </c>
      <c r="AY2579" s="244" t="s">
        <v>180</v>
      </c>
    </row>
    <row r="2580" s="14" customFormat="1">
      <c r="A2580" s="14"/>
      <c r="B2580" s="245"/>
      <c r="C2580" s="246"/>
      <c r="D2580" s="235" t="s">
        <v>191</v>
      </c>
      <c r="E2580" s="247" t="s">
        <v>19</v>
      </c>
      <c r="F2580" s="248" t="s">
        <v>2302</v>
      </c>
      <c r="G2580" s="246"/>
      <c r="H2580" s="247" t="s">
        <v>19</v>
      </c>
      <c r="I2580" s="249"/>
      <c r="J2580" s="246"/>
      <c r="K2580" s="246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191</v>
      </c>
      <c r="AU2580" s="254" t="s">
        <v>82</v>
      </c>
      <c r="AV2580" s="14" t="s">
        <v>80</v>
      </c>
      <c r="AW2580" s="14" t="s">
        <v>33</v>
      </c>
      <c r="AX2580" s="14" t="s">
        <v>72</v>
      </c>
      <c r="AY2580" s="254" t="s">
        <v>180</v>
      </c>
    </row>
    <row r="2581" s="14" customFormat="1">
      <c r="A2581" s="14"/>
      <c r="B2581" s="245"/>
      <c r="C2581" s="246"/>
      <c r="D2581" s="235" t="s">
        <v>191</v>
      </c>
      <c r="E2581" s="247" t="s">
        <v>19</v>
      </c>
      <c r="F2581" s="248" t="s">
        <v>2926</v>
      </c>
      <c r="G2581" s="246"/>
      <c r="H2581" s="247" t="s">
        <v>19</v>
      </c>
      <c r="I2581" s="249"/>
      <c r="J2581" s="246"/>
      <c r="K2581" s="246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191</v>
      </c>
      <c r="AU2581" s="254" t="s">
        <v>82</v>
      </c>
      <c r="AV2581" s="14" t="s">
        <v>80</v>
      </c>
      <c r="AW2581" s="14" t="s">
        <v>33</v>
      </c>
      <c r="AX2581" s="14" t="s">
        <v>72</v>
      </c>
      <c r="AY2581" s="254" t="s">
        <v>180</v>
      </c>
    </row>
    <row r="2582" s="13" customFormat="1">
      <c r="A2582" s="13"/>
      <c r="B2582" s="233"/>
      <c r="C2582" s="234"/>
      <c r="D2582" s="235" t="s">
        <v>191</v>
      </c>
      <c r="E2582" s="236" t="s">
        <v>19</v>
      </c>
      <c r="F2582" s="237" t="s">
        <v>2932</v>
      </c>
      <c r="G2582" s="234"/>
      <c r="H2582" s="238">
        <v>8.4000000000000004</v>
      </c>
      <c r="I2582" s="239"/>
      <c r="J2582" s="234"/>
      <c r="K2582" s="234"/>
      <c r="L2582" s="240"/>
      <c r="M2582" s="241"/>
      <c r="N2582" s="242"/>
      <c r="O2582" s="242"/>
      <c r="P2582" s="242"/>
      <c r="Q2582" s="242"/>
      <c r="R2582" s="242"/>
      <c r="S2582" s="242"/>
      <c r="T2582" s="24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4" t="s">
        <v>191</v>
      </c>
      <c r="AU2582" s="244" t="s">
        <v>82</v>
      </c>
      <c r="AV2582" s="13" t="s">
        <v>82</v>
      </c>
      <c r="AW2582" s="13" t="s">
        <v>33</v>
      </c>
      <c r="AX2582" s="13" t="s">
        <v>72</v>
      </c>
      <c r="AY2582" s="244" t="s">
        <v>180</v>
      </c>
    </row>
    <row r="2583" s="14" customFormat="1">
      <c r="A2583" s="14"/>
      <c r="B2583" s="245"/>
      <c r="C2583" s="246"/>
      <c r="D2583" s="235" t="s">
        <v>191</v>
      </c>
      <c r="E2583" s="247" t="s">
        <v>19</v>
      </c>
      <c r="F2583" s="248" t="s">
        <v>2928</v>
      </c>
      <c r="G2583" s="246"/>
      <c r="H2583" s="247" t="s">
        <v>19</v>
      </c>
      <c r="I2583" s="249"/>
      <c r="J2583" s="246"/>
      <c r="K2583" s="246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191</v>
      </c>
      <c r="AU2583" s="254" t="s">
        <v>82</v>
      </c>
      <c r="AV2583" s="14" t="s">
        <v>80</v>
      </c>
      <c r="AW2583" s="14" t="s">
        <v>33</v>
      </c>
      <c r="AX2583" s="14" t="s">
        <v>72</v>
      </c>
      <c r="AY2583" s="254" t="s">
        <v>180</v>
      </c>
    </row>
    <row r="2584" s="13" customFormat="1">
      <c r="A2584" s="13"/>
      <c r="B2584" s="233"/>
      <c r="C2584" s="234"/>
      <c r="D2584" s="235" t="s">
        <v>191</v>
      </c>
      <c r="E2584" s="236" t="s">
        <v>19</v>
      </c>
      <c r="F2584" s="237" t="s">
        <v>2933</v>
      </c>
      <c r="G2584" s="234"/>
      <c r="H2584" s="238">
        <v>1.3999999999999999</v>
      </c>
      <c r="I2584" s="239"/>
      <c r="J2584" s="234"/>
      <c r="K2584" s="234"/>
      <c r="L2584" s="240"/>
      <c r="M2584" s="241"/>
      <c r="N2584" s="242"/>
      <c r="O2584" s="242"/>
      <c r="P2584" s="242"/>
      <c r="Q2584" s="242"/>
      <c r="R2584" s="242"/>
      <c r="S2584" s="242"/>
      <c r="T2584" s="24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4" t="s">
        <v>191</v>
      </c>
      <c r="AU2584" s="244" t="s">
        <v>82</v>
      </c>
      <c r="AV2584" s="13" t="s">
        <v>82</v>
      </c>
      <c r="AW2584" s="13" t="s">
        <v>33</v>
      </c>
      <c r="AX2584" s="13" t="s">
        <v>72</v>
      </c>
      <c r="AY2584" s="244" t="s">
        <v>180</v>
      </c>
    </row>
    <row r="2585" s="15" customFormat="1">
      <c r="A2585" s="15"/>
      <c r="B2585" s="255"/>
      <c r="C2585" s="256"/>
      <c r="D2585" s="235" t="s">
        <v>191</v>
      </c>
      <c r="E2585" s="257" t="s">
        <v>19</v>
      </c>
      <c r="F2585" s="258" t="s">
        <v>327</v>
      </c>
      <c r="G2585" s="256"/>
      <c r="H2585" s="259">
        <v>20.648</v>
      </c>
      <c r="I2585" s="260"/>
      <c r="J2585" s="256"/>
      <c r="K2585" s="256"/>
      <c r="L2585" s="261"/>
      <c r="M2585" s="262"/>
      <c r="N2585" s="263"/>
      <c r="O2585" s="263"/>
      <c r="P2585" s="263"/>
      <c r="Q2585" s="263"/>
      <c r="R2585" s="263"/>
      <c r="S2585" s="263"/>
      <c r="T2585" s="264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65" t="s">
        <v>191</v>
      </c>
      <c r="AU2585" s="265" t="s">
        <v>82</v>
      </c>
      <c r="AV2585" s="15" t="s">
        <v>187</v>
      </c>
      <c r="AW2585" s="15" t="s">
        <v>33</v>
      </c>
      <c r="AX2585" s="15" t="s">
        <v>80</v>
      </c>
      <c r="AY2585" s="265" t="s">
        <v>180</v>
      </c>
    </row>
    <row r="2586" s="2" customFormat="1" ht="16.5" customHeight="1">
      <c r="A2586" s="40"/>
      <c r="B2586" s="41"/>
      <c r="C2586" s="281" t="s">
        <v>2934</v>
      </c>
      <c r="D2586" s="281" t="s">
        <v>702</v>
      </c>
      <c r="E2586" s="282" t="s">
        <v>2935</v>
      </c>
      <c r="F2586" s="283" t="s">
        <v>2936</v>
      </c>
      <c r="G2586" s="284" t="s">
        <v>340</v>
      </c>
      <c r="H2586" s="285">
        <v>0.0089999999999999993</v>
      </c>
      <c r="I2586" s="286"/>
      <c r="J2586" s="287">
        <f>ROUND(I2586*H2586,2)</f>
        <v>0</v>
      </c>
      <c r="K2586" s="283" t="s">
        <v>186</v>
      </c>
      <c r="L2586" s="288"/>
      <c r="M2586" s="289" t="s">
        <v>19</v>
      </c>
      <c r="N2586" s="290" t="s">
        <v>43</v>
      </c>
      <c r="O2586" s="86"/>
      <c r="P2586" s="224">
        <f>O2586*H2586</f>
        <v>0</v>
      </c>
      <c r="Q2586" s="224">
        <v>1</v>
      </c>
      <c r="R2586" s="224">
        <f>Q2586*H2586</f>
        <v>0.0089999999999999993</v>
      </c>
      <c r="S2586" s="224">
        <v>0</v>
      </c>
      <c r="T2586" s="225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26" t="s">
        <v>224</v>
      </c>
      <c r="AT2586" s="226" t="s">
        <v>702</v>
      </c>
      <c r="AU2586" s="226" t="s">
        <v>82</v>
      </c>
      <c r="AY2586" s="19" t="s">
        <v>180</v>
      </c>
      <c r="BE2586" s="227">
        <f>IF(N2586="základní",J2586,0)</f>
        <v>0</v>
      </c>
      <c r="BF2586" s="227">
        <f>IF(N2586="snížená",J2586,0)</f>
        <v>0</v>
      </c>
      <c r="BG2586" s="227">
        <f>IF(N2586="zákl. přenesená",J2586,0)</f>
        <v>0</v>
      </c>
      <c r="BH2586" s="227">
        <f>IF(N2586="sníž. přenesená",J2586,0)</f>
        <v>0</v>
      </c>
      <c r="BI2586" s="227">
        <f>IF(N2586="nulová",J2586,0)</f>
        <v>0</v>
      </c>
      <c r="BJ2586" s="19" t="s">
        <v>80</v>
      </c>
      <c r="BK2586" s="227">
        <f>ROUND(I2586*H2586,2)</f>
        <v>0</v>
      </c>
      <c r="BL2586" s="19" t="s">
        <v>187</v>
      </c>
      <c r="BM2586" s="226" t="s">
        <v>2937</v>
      </c>
    </row>
    <row r="2587" s="2" customFormat="1">
      <c r="A2587" s="40"/>
      <c r="B2587" s="41"/>
      <c r="C2587" s="42"/>
      <c r="D2587" s="235" t="s">
        <v>2938</v>
      </c>
      <c r="E2587" s="42"/>
      <c r="F2587" s="291" t="s">
        <v>2939</v>
      </c>
      <c r="G2587" s="42"/>
      <c r="H2587" s="42"/>
      <c r="I2587" s="230"/>
      <c r="J2587" s="42"/>
      <c r="K2587" s="42"/>
      <c r="L2587" s="46"/>
      <c r="M2587" s="231"/>
      <c r="N2587" s="232"/>
      <c r="O2587" s="86"/>
      <c r="P2587" s="86"/>
      <c r="Q2587" s="86"/>
      <c r="R2587" s="86"/>
      <c r="S2587" s="86"/>
      <c r="T2587" s="87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T2587" s="19" t="s">
        <v>2938</v>
      </c>
      <c r="AU2587" s="19" t="s">
        <v>82</v>
      </c>
    </row>
    <row r="2588" s="13" customFormat="1">
      <c r="A2588" s="13"/>
      <c r="B2588" s="233"/>
      <c r="C2588" s="234"/>
      <c r="D2588" s="235" t="s">
        <v>191</v>
      </c>
      <c r="E2588" s="236" t="s">
        <v>19</v>
      </c>
      <c r="F2588" s="237" t="s">
        <v>2940</v>
      </c>
      <c r="G2588" s="234"/>
      <c r="H2588" s="238">
        <v>0.0089999999999999993</v>
      </c>
      <c r="I2588" s="239"/>
      <c r="J2588" s="234"/>
      <c r="K2588" s="234"/>
      <c r="L2588" s="240"/>
      <c r="M2588" s="241"/>
      <c r="N2588" s="242"/>
      <c r="O2588" s="242"/>
      <c r="P2588" s="242"/>
      <c r="Q2588" s="242"/>
      <c r="R2588" s="242"/>
      <c r="S2588" s="242"/>
      <c r="T2588" s="24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4" t="s">
        <v>191</v>
      </c>
      <c r="AU2588" s="244" t="s">
        <v>82</v>
      </c>
      <c r="AV2588" s="13" t="s">
        <v>82</v>
      </c>
      <c r="AW2588" s="13" t="s">
        <v>33</v>
      </c>
      <c r="AX2588" s="13" t="s">
        <v>80</v>
      </c>
      <c r="AY2588" s="244" t="s">
        <v>180</v>
      </c>
    </row>
    <row r="2589" s="2" customFormat="1" ht="16.5" customHeight="1">
      <c r="A2589" s="40"/>
      <c r="B2589" s="41"/>
      <c r="C2589" s="215" t="s">
        <v>2941</v>
      </c>
      <c r="D2589" s="215" t="s">
        <v>182</v>
      </c>
      <c r="E2589" s="216" t="s">
        <v>2942</v>
      </c>
      <c r="F2589" s="217" t="s">
        <v>2943</v>
      </c>
      <c r="G2589" s="218" t="s">
        <v>185</v>
      </c>
      <c r="H2589" s="219">
        <v>890</v>
      </c>
      <c r="I2589" s="220"/>
      <c r="J2589" s="221">
        <f>ROUND(I2589*H2589,2)</f>
        <v>0</v>
      </c>
      <c r="K2589" s="217" t="s">
        <v>186</v>
      </c>
      <c r="L2589" s="46"/>
      <c r="M2589" s="222" t="s">
        <v>19</v>
      </c>
      <c r="N2589" s="223" t="s">
        <v>43</v>
      </c>
      <c r="O2589" s="86"/>
      <c r="P2589" s="224">
        <f>O2589*H2589</f>
        <v>0</v>
      </c>
      <c r="Q2589" s="224">
        <v>0</v>
      </c>
      <c r="R2589" s="224">
        <f>Q2589*H2589</f>
        <v>0</v>
      </c>
      <c r="S2589" s="224">
        <v>0</v>
      </c>
      <c r="T2589" s="225">
        <f>S2589*H2589</f>
        <v>0</v>
      </c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R2589" s="226" t="s">
        <v>187</v>
      </c>
      <c r="AT2589" s="226" t="s">
        <v>182</v>
      </c>
      <c r="AU2589" s="226" t="s">
        <v>82</v>
      </c>
      <c r="AY2589" s="19" t="s">
        <v>180</v>
      </c>
      <c r="BE2589" s="227">
        <f>IF(N2589="základní",J2589,0)</f>
        <v>0</v>
      </c>
      <c r="BF2589" s="227">
        <f>IF(N2589="snížená",J2589,0)</f>
        <v>0</v>
      </c>
      <c r="BG2589" s="227">
        <f>IF(N2589="zákl. přenesená",J2589,0)</f>
        <v>0</v>
      </c>
      <c r="BH2589" s="227">
        <f>IF(N2589="sníž. přenesená",J2589,0)</f>
        <v>0</v>
      </c>
      <c r="BI2589" s="227">
        <f>IF(N2589="nulová",J2589,0)</f>
        <v>0</v>
      </c>
      <c r="BJ2589" s="19" t="s">
        <v>80</v>
      </c>
      <c r="BK2589" s="227">
        <f>ROUND(I2589*H2589,2)</f>
        <v>0</v>
      </c>
      <c r="BL2589" s="19" t="s">
        <v>187</v>
      </c>
      <c r="BM2589" s="226" t="s">
        <v>2944</v>
      </c>
    </row>
    <row r="2590" s="2" customFormat="1">
      <c r="A2590" s="40"/>
      <c r="B2590" s="41"/>
      <c r="C2590" s="42"/>
      <c r="D2590" s="228" t="s">
        <v>189</v>
      </c>
      <c r="E2590" s="42"/>
      <c r="F2590" s="229" t="s">
        <v>2945</v>
      </c>
      <c r="G2590" s="42"/>
      <c r="H2590" s="42"/>
      <c r="I2590" s="230"/>
      <c r="J2590" s="42"/>
      <c r="K2590" s="42"/>
      <c r="L2590" s="46"/>
      <c r="M2590" s="231"/>
      <c r="N2590" s="232"/>
      <c r="O2590" s="86"/>
      <c r="P2590" s="86"/>
      <c r="Q2590" s="86"/>
      <c r="R2590" s="86"/>
      <c r="S2590" s="86"/>
      <c r="T2590" s="87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T2590" s="19" t="s">
        <v>189</v>
      </c>
      <c r="AU2590" s="19" t="s">
        <v>82</v>
      </c>
    </row>
    <row r="2591" s="2" customFormat="1" ht="24.15" customHeight="1">
      <c r="A2591" s="40"/>
      <c r="B2591" s="41"/>
      <c r="C2591" s="215" t="s">
        <v>2946</v>
      </c>
      <c r="D2591" s="215" t="s">
        <v>182</v>
      </c>
      <c r="E2591" s="216" t="s">
        <v>2947</v>
      </c>
      <c r="F2591" s="217" t="s">
        <v>2948</v>
      </c>
      <c r="G2591" s="218" t="s">
        <v>185</v>
      </c>
      <c r="H2591" s="219">
        <v>890</v>
      </c>
      <c r="I2591" s="220"/>
      <c r="J2591" s="221">
        <f>ROUND(I2591*H2591,2)</f>
        <v>0</v>
      </c>
      <c r="K2591" s="217" t="s">
        <v>186</v>
      </c>
      <c r="L2591" s="46"/>
      <c r="M2591" s="222" t="s">
        <v>19</v>
      </c>
      <c r="N2591" s="223" t="s">
        <v>43</v>
      </c>
      <c r="O2591" s="86"/>
      <c r="P2591" s="224">
        <f>O2591*H2591</f>
        <v>0</v>
      </c>
      <c r="Q2591" s="224">
        <v>0</v>
      </c>
      <c r="R2591" s="224">
        <f>Q2591*H2591</f>
        <v>0</v>
      </c>
      <c r="S2591" s="224">
        <v>0</v>
      </c>
      <c r="T2591" s="225">
        <f>S2591*H2591</f>
        <v>0</v>
      </c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R2591" s="226" t="s">
        <v>187</v>
      </c>
      <c r="AT2591" s="226" t="s">
        <v>182</v>
      </c>
      <c r="AU2591" s="226" t="s">
        <v>82</v>
      </c>
      <c r="AY2591" s="19" t="s">
        <v>180</v>
      </c>
      <c r="BE2591" s="227">
        <f>IF(N2591="základní",J2591,0)</f>
        <v>0</v>
      </c>
      <c r="BF2591" s="227">
        <f>IF(N2591="snížená",J2591,0)</f>
        <v>0</v>
      </c>
      <c r="BG2591" s="227">
        <f>IF(N2591="zákl. přenesená",J2591,0)</f>
        <v>0</v>
      </c>
      <c r="BH2591" s="227">
        <f>IF(N2591="sníž. přenesená",J2591,0)</f>
        <v>0</v>
      </c>
      <c r="BI2591" s="227">
        <f>IF(N2591="nulová",J2591,0)</f>
        <v>0</v>
      </c>
      <c r="BJ2591" s="19" t="s">
        <v>80</v>
      </c>
      <c r="BK2591" s="227">
        <f>ROUND(I2591*H2591,2)</f>
        <v>0</v>
      </c>
      <c r="BL2591" s="19" t="s">
        <v>187</v>
      </c>
      <c r="BM2591" s="226" t="s">
        <v>2949</v>
      </c>
    </row>
    <row r="2592" s="2" customFormat="1">
      <c r="A2592" s="40"/>
      <c r="B2592" s="41"/>
      <c r="C2592" s="42"/>
      <c r="D2592" s="228" t="s">
        <v>189</v>
      </c>
      <c r="E2592" s="42"/>
      <c r="F2592" s="229" t="s">
        <v>2950</v>
      </c>
      <c r="G2592" s="42"/>
      <c r="H2592" s="42"/>
      <c r="I2592" s="230"/>
      <c r="J2592" s="42"/>
      <c r="K2592" s="42"/>
      <c r="L2592" s="46"/>
      <c r="M2592" s="231"/>
      <c r="N2592" s="232"/>
      <c r="O2592" s="86"/>
      <c r="P2592" s="86"/>
      <c r="Q2592" s="86"/>
      <c r="R2592" s="86"/>
      <c r="S2592" s="86"/>
      <c r="T2592" s="87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T2592" s="19" t="s">
        <v>189</v>
      </c>
      <c r="AU2592" s="19" t="s">
        <v>82</v>
      </c>
    </row>
    <row r="2593" s="12" customFormat="1" ht="22.8" customHeight="1">
      <c r="A2593" s="12"/>
      <c r="B2593" s="199"/>
      <c r="C2593" s="200"/>
      <c r="D2593" s="201" t="s">
        <v>71</v>
      </c>
      <c r="E2593" s="213" t="s">
        <v>539</v>
      </c>
      <c r="F2593" s="213" t="s">
        <v>540</v>
      </c>
      <c r="G2593" s="200"/>
      <c r="H2593" s="200"/>
      <c r="I2593" s="203"/>
      <c r="J2593" s="214">
        <f>BK2593</f>
        <v>0</v>
      </c>
      <c r="K2593" s="200"/>
      <c r="L2593" s="205"/>
      <c r="M2593" s="206"/>
      <c r="N2593" s="207"/>
      <c r="O2593" s="207"/>
      <c r="P2593" s="208">
        <f>SUM(P2594:P2595)</f>
        <v>0</v>
      </c>
      <c r="Q2593" s="207"/>
      <c r="R2593" s="208">
        <f>SUM(R2594:R2595)</f>
        <v>0</v>
      </c>
      <c r="S2593" s="207"/>
      <c r="T2593" s="209">
        <f>SUM(T2594:T2595)</f>
        <v>0</v>
      </c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R2593" s="210" t="s">
        <v>80</v>
      </c>
      <c r="AT2593" s="211" t="s">
        <v>71</v>
      </c>
      <c r="AU2593" s="211" t="s">
        <v>80</v>
      </c>
      <c r="AY2593" s="210" t="s">
        <v>180</v>
      </c>
      <c r="BK2593" s="212">
        <f>SUM(BK2594:BK2595)</f>
        <v>0</v>
      </c>
    </row>
    <row r="2594" s="2" customFormat="1" ht="33" customHeight="1">
      <c r="A2594" s="40"/>
      <c r="B2594" s="41"/>
      <c r="C2594" s="215" t="s">
        <v>2951</v>
      </c>
      <c r="D2594" s="215" t="s">
        <v>182</v>
      </c>
      <c r="E2594" s="216" t="s">
        <v>2952</v>
      </c>
      <c r="F2594" s="217" t="s">
        <v>2953</v>
      </c>
      <c r="G2594" s="218" t="s">
        <v>340</v>
      </c>
      <c r="H2594" s="219">
        <v>2144.4029999999998</v>
      </c>
      <c r="I2594" s="220"/>
      <c r="J2594" s="221">
        <f>ROUND(I2594*H2594,2)</f>
        <v>0</v>
      </c>
      <c r="K2594" s="217" t="s">
        <v>186</v>
      </c>
      <c r="L2594" s="46"/>
      <c r="M2594" s="222" t="s">
        <v>19</v>
      </c>
      <c r="N2594" s="223" t="s">
        <v>43</v>
      </c>
      <c r="O2594" s="86"/>
      <c r="P2594" s="224">
        <f>O2594*H2594</f>
        <v>0</v>
      </c>
      <c r="Q2594" s="224">
        <v>0</v>
      </c>
      <c r="R2594" s="224">
        <f>Q2594*H2594</f>
        <v>0</v>
      </c>
      <c r="S2594" s="224">
        <v>0</v>
      </c>
      <c r="T2594" s="225">
        <f>S2594*H2594</f>
        <v>0</v>
      </c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R2594" s="226" t="s">
        <v>187</v>
      </c>
      <c r="AT2594" s="226" t="s">
        <v>182</v>
      </c>
      <c r="AU2594" s="226" t="s">
        <v>82</v>
      </c>
      <c r="AY2594" s="19" t="s">
        <v>180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19" t="s">
        <v>80</v>
      </c>
      <c r="BK2594" s="227">
        <f>ROUND(I2594*H2594,2)</f>
        <v>0</v>
      </c>
      <c r="BL2594" s="19" t="s">
        <v>187</v>
      </c>
      <c r="BM2594" s="226" t="s">
        <v>2954</v>
      </c>
    </row>
    <row r="2595" s="2" customFormat="1">
      <c r="A2595" s="40"/>
      <c r="B2595" s="41"/>
      <c r="C2595" s="42"/>
      <c r="D2595" s="228" t="s">
        <v>189</v>
      </c>
      <c r="E2595" s="42"/>
      <c r="F2595" s="229" t="s">
        <v>2955</v>
      </c>
      <c r="G2595" s="42"/>
      <c r="H2595" s="42"/>
      <c r="I2595" s="230"/>
      <c r="J2595" s="42"/>
      <c r="K2595" s="42"/>
      <c r="L2595" s="46"/>
      <c r="M2595" s="231"/>
      <c r="N2595" s="232"/>
      <c r="O2595" s="86"/>
      <c r="P2595" s="86"/>
      <c r="Q2595" s="86"/>
      <c r="R2595" s="86"/>
      <c r="S2595" s="86"/>
      <c r="T2595" s="87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T2595" s="19" t="s">
        <v>189</v>
      </c>
      <c r="AU2595" s="19" t="s">
        <v>82</v>
      </c>
    </row>
    <row r="2596" s="12" customFormat="1" ht="25.92" customHeight="1">
      <c r="A2596" s="12"/>
      <c r="B2596" s="199"/>
      <c r="C2596" s="200"/>
      <c r="D2596" s="201" t="s">
        <v>71</v>
      </c>
      <c r="E2596" s="202" t="s">
        <v>2956</v>
      </c>
      <c r="F2596" s="202" t="s">
        <v>2957</v>
      </c>
      <c r="G2596" s="200"/>
      <c r="H2596" s="200"/>
      <c r="I2596" s="203"/>
      <c r="J2596" s="204">
        <f>BK2596</f>
        <v>0</v>
      </c>
      <c r="K2596" s="200"/>
      <c r="L2596" s="205"/>
      <c r="M2596" s="206"/>
      <c r="N2596" s="207"/>
      <c r="O2596" s="207"/>
      <c r="P2596" s="208">
        <f>P2597+P2770+P2997+P3291+P3302+P3313+P3369+P3382+P3512+P3547+P3616+P3631+P3782+P3830+P3849+P4105+P4189</f>
        <v>0</v>
      </c>
      <c r="Q2596" s="207"/>
      <c r="R2596" s="208">
        <f>R2597+R2770+R2997+R3291+R3302+R3313+R3369+R3382+R3512+R3547+R3616+R3631+R3782+R3830+R3849+R4105+R4189</f>
        <v>116.96314141000001</v>
      </c>
      <c r="S2596" s="207"/>
      <c r="T2596" s="209">
        <f>T2597+T2770+T2997+T3291+T3302+T3313+T3369+T3382+T3512+T3547+T3616+T3631+T3782+T3830+T3849+T4105+T4189</f>
        <v>0.44231264999999997</v>
      </c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R2596" s="210" t="s">
        <v>82</v>
      </c>
      <c r="AT2596" s="211" t="s">
        <v>71</v>
      </c>
      <c r="AU2596" s="211" t="s">
        <v>72</v>
      </c>
      <c r="AY2596" s="210" t="s">
        <v>180</v>
      </c>
      <c r="BK2596" s="212">
        <f>BK2597+BK2770+BK2997+BK3291+BK3302+BK3313+BK3369+BK3382+BK3512+BK3547+BK3616+BK3631+BK3782+BK3830+BK3849+BK4105+BK4189</f>
        <v>0</v>
      </c>
    </row>
    <row r="2597" s="12" customFormat="1" ht="22.8" customHeight="1">
      <c r="A2597" s="12"/>
      <c r="B2597" s="199"/>
      <c r="C2597" s="200"/>
      <c r="D2597" s="201" t="s">
        <v>71</v>
      </c>
      <c r="E2597" s="213" t="s">
        <v>2958</v>
      </c>
      <c r="F2597" s="213" t="s">
        <v>2959</v>
      </c>
      <c r="G2597" s="200"/>
      <c r="H2597" s="200"/>
      <c r="I2597" s="203"/>
      <c r="J2597" s="214">
        <f>BK2597</f>
        <v>0</v>
      </c>
      <c r="K2597" s="200"/>
      <c r="L2597" s="205"/>
      <c r="M2597" s="206"/>
      <c r="N2597" s="207"/>
      <c r="O2597" s="207"/>
      <c r="P2597" s="208">
        <f>SUM(P2598:P2769)</f>
        <v>0</v>
      </c>
      <c r="Q2597" s="207"/>
      <c r="R2597" s="208">
        <f>SUM(R2598:R2769)</f>
        <v>10.54195934</v>
      </c>
      <c r="S2597" s="207"/>
      <c r="T2597" s="209">
        <f>SUM(T2598:T2769)</f>
        <v>0</v>
      </c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R2597" s="210" t="s">
        <v>82</v>
      </c>
      <c r="AT2597" s="211" t="s">
        <v>71</v>
      </c>
      <c r="AU2597" s="211" t="s">
        <v>80</v>
      </c>
      <c r="AY2597" s="210" t="s">
        <v>180</v>
      </c>
      <c r="BK2597" s="212">
        <f>SUM(BK2598:BK2769)</f>
        <v>0</v>
      </c>
    </row>
    <row r="2598" s="2" customFormat="1" ht="16.5" customHeight="1">
      <c r="A2598" s="40"/>
      <c r="B2598" s="41"/>
      <c r="C2598" s="215" t="s">
        <v>2960</v>
      </c>
      <c r="D2598" s="215" t="s">
        <v>182</v>
      </c>
      <c r="E2598" s="216" t="s">
        <v>2961</v>
      </c>
      <c r="F2598" s="217" t="s">
        <v>2962</v>
      </c>
      <c r="G2598" s="218" t="s">
        <v>185</v>
      </c>
      <c r="H2598" s="219">
        <v>169.33500000000001</v>
      </c>
      <c r="I2598" s="220"/>
      <c r="J2598" s="221">
        <f>ROUND(I2598*H2598,2)</f>
        <v>0</v>
      </c>
      <c r="K2598" s="217" t="s">
        <v>19</v>
      </c>
      <c r="L2598" s="46"/>
      <c r="M2598" s="222" t="s">
        <v>19</v>
      </c>
      <c r="N2598" s="223" t="s">
        <v>43</v>
      </c>
      <c r="O2598" s="86"/>
      <c r="P2598" s="224">
        <f>O2598*H2598</f>
        <v>0</v>
      </c>
      <c r="Q2598" s="224">
        <v>0</v>
      </c>
      <c r="R2598" s="224">
        <f>Q2598*H2598</f>
        <v>0</v>
      </c>
      <c r="S2598" s="224">
        <v>0</v>
      </c>
      <c r="T2598" s="225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26" t="s">
        <v>270</v>
      </c>
      <c r="AT2598" s="226" t="s">
        <v>182</v>
      </c>
      <c r="AU2598" s="226" t="s">
        <v>82</v>
      </c>
      <c r="AY2598" s="19" t="s">
        <v>180</v>
      </c>
      <c r="BE2598" s="227">
        <f>IF(N2598="základní",J2598,0)</f>
        <v>0</v>
      </c>
      <c r="BF2598" s="227">
        <f>IF(N2598="snížená",J2598,0)</f>
        <v>0</v>
      </c>
      <c r="BG2598" s="227">
        <f>IF(N2598="zákl. přenesená",J2598,0)</f>
        <v>0</v>
      </c>
      <c r="BH2598" s="227">
        <f>IF(N2598="sníž. přenesená",J2598,0)</f>
        <v>0</v>
      </c>
      <c r="BI2598" s="227">
        <f>IF(N2598="nulová",J2598,0)</f>
        <v>0</v>
      </c>
      <c r="BJ2598" s="19" t="s">
        <v>80</v>
      </c>
      <c r="BK2598" s="227">
        <f>ROUND(I2598*H2598,2)</f>
        <v>0</v>
      </c>
      <c r="BL2598" s="19" t="s">
        <v>270</v>
      </c>
      <c r="BM2598" s="226" t="s">
        <v>2963</v>
      </c>
    </row>
    <row r="2599" s="14" customFormat="1">
      <c r="A2599" s="14"/>
      <c r="B2599" s="245"/>
      <c r="C2599" s="246"/>
      <c r="D2599" s="235" t="s">
        <v>191</v>
      </c>
      <c r="E2599" s="247" t="s">
        <v>19</v>
      </c>
      <c r="F2599" s="248" t="s">
        <v>1675</v>
      </c>
      <c r="G2599" s="246"/>
      <c r="H2599" s="247" t="s">
        <v>19</v>
      </c>
      <c r="I2599" s="249"/>
      <c r="J2599" s="246"/>
      <c r="K2599" s="246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191</v>
      </c>
      <c r="AU2599" s="254" t="s">
        <v>82</v>
      </c>
      <c r="AV2599" s="14" t="s">
        <v>80</v>
      </c>
      <c r="AW2599" s="14" t="s">
        <v>33</v>
      </c>
      <c r="AX2599" s="14" t="s">
        <v>72</v>
      </c>
      <c r="AY2599" s="254" t="s">
        <v>180</v>
      </c>
    </row>
    <row r="2600" s="14" customFormat="1">
      <c r="A2600" s="14"/>
      <c r="B2600" s="245"/>
      <c r="C2600" s="246"/>
      <c r="D2600" s="235" t="s">
        <v>191</v>
      </c>
      <c r="E2600" s="247" t="s">
        <v>19</v>
      </c>
      <c r="F2600" s="248" t="s">
        <v>1620</v>
      </c>
      <c r="G2600" s="246"/>
      <c r="H2600" s="247" t="s">
        <v>19</v>
      </c>
      <c r="I2600" s="249"/>
      <c r="J2600" s="246"/>
      <c r="K2600" s="246"/>
      <c r="L2600" s="250"/>
      <c r="M2600" s="251"/>
      <c r="N2600" s="252"/>
      <c r="O2600" s="252"/>
      <c r="P2600" s="252"/>
      <c r="Q2600" s="252"/>
      <c r="R2600" s="252"/>
      <c r="S2600" s="252"/>
      <c r="T2600" s="253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4" t="s">
        <v>191</v>
      </c>
      <c r="AU2600" s="254" t="s">
        <v>82</v>
      </c>
      <c r="AV2600" s="14" t="s">
        <v>80</v>
      </c>
      <c r="AW2600" s="14" t="s">
        <v>33</v>
      </c>
      <c r="AX2600" s="14" t="s">
        <v>72</v>
      </c>
      <c r="AY2600" s="254" t="s">
        <v>180</v>
      </c>
    </row>
    <row r="2601" s="13" customFormat="1">
      <c r="A2601" s="13"/>
      <c r="B2601" s="233"/>
      <c r="C2601" s="234"/>
      <c r="D2601" s="235" t="s">
        <v>191</v>
      </c>
      <c r="E2601" s="236" t="s">
        <v>19</v>
      </c>
      <c r="F2601" s="237" t="s">
        <v>2964</v>
      </c>
      <c r="G2601" s="234"/>
      <c r="H2601" s="238">
        <v>4.5099999999999998</v>
      </c>
      <c r="I2601" s="239"/>
      <c r="J2601" s="234"/>
      <c r="K2601" s="234"/>
      <c r="L2601" s="240"/>
      <c r="M2601" s="241"/>
      <c r="N2601" s="242"/>
      <c r="O2601" s="242"/>
      <c r="P2601" s="242"/>
      <c r="Q2601" s="242"/>
      <c r="R2601" s="242"/>
      <c r="S2601" s="242"/>
      <c r="T2601" s="24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4" t="s">
        <v>191</v>
      </c>
      <c r="AU2601" s="244" t="s">
        <v>82</v>
      </c>
      <c r="AV2601" s="13" t="s">
        <v>82</v>
      </c>
      <c r="AW2601" s="13" t="s">
        <v>33</v>
      </c>
      <c r="AX2601" s="13" t="s">
        <v>72</v>
      </c>
      <c r="AY2601" s="244" t="s">
        <v>180</v>
      </c>
    </row>
    <row r="2602" s="13" customFormat="1">
      <c r="A2602" s="13"/>
      <c r="B2602" s="233"/>
      <c r="C2602" s="234"/>
      <c r="D2602" s="235" t="s">
        <v>191</v>
      </c>
      <c r="E2602" s="236" t="s">
        <v>19</v>
      </c>
      <c r="F2602" s="237" t="s">
        <v>2965</v>
      </c>
      <c r="G2602" s="234"/>
      <c r="H2602" s="238">
        <v>10.142</v>
      </c>
      <c r="I2602" s="239"/>
      <c r="J2602" s="234"/>
      <c r="K2602" s="234"/>
      <c r="L2602" s="240"/>
      <c r="M2602" s="241"/>
      <c r="N2602" s="242"/>
      <c r="O2602" s="242"/>
      <c r="P2602" s="242"/>
      <c r="Q2602" s="242"/>
      <c r="R2602" s="242"/>
      <c r="S2602" s="242"/>
      <c r="T2602" s="24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4" t="s">
        <v>191</v>
      </c>
      <c r="AU2602" s="244" t="s">
        <v>82</v>
      </c>
      <c r="AV2602" s="13" t="s">
        <v>82</v>
      </c>
      <c r="AW2602" s="13" t="s">
        <v>33</v>
      </c>
      <c r="AX2602" s="13" t="s">
        <v>72</v>
      </c>
      <c r="AY2602" s="244" t="s">
        <v>180</v>
      </c>
    </row>
    <row r="2603" s="13" customFormat="1">
      <c r="A2603" s="13"/>
      <c r="B2603" s="233"/>
      <c r="C2603" s="234"/>
      <c r="D2603" s="235" t="s">
        <v>191</v>
      </c>
      <c r="E2603" s="236" t="s">
        <v>19</v>
      </c>
      <c r="F2603" s="237" t="s">
        <v>2966</v>
      </c>
      <c r="G2603" s="234"/>
      <c r="H2603" s="238">
        <v>6.1909999999999998</v>
      </c>
      <c r="I2603" s="239"/>
      <c r="J2603" s="234"/>
      <c r="K2603" s="234"/>
      <c r="L2603" s="240"/>
      <c r="M2603" s="241"/>
      <c r="N2603" s="242"/>
      <c r="O2603" s="242"/>
      <c r="P2603" s="242"/>
      <c r="Q2603" s="242"/>
      <c r="R2603" s="242"/>
      <c r="S2603" s="242"/>
      <c r="T2603" s="24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4" t="s">
        <v>191</v>
      </c>
      <c r="AU2603" s="244" t="s">
        <v>82</v>
      </c>
      <c r="AV2603" s="13" t="s">
        <v>82</v>
      </c>
      <c r="AW2603" s="13" t="s">
        <v>33</v>
      </c>
      <c r="AX2603" s="13" t="s">
        <v>72</v>
      </c>
      <c r="AY2603" s="244" t="s">
        <v>180</v>
      </c>
    </row>
    <row r="2604" s="13" customFormat="1">
      <c r="A2604" s="13"/>
      <c r="B2604" s="233"/>
      <c r="C2604" s="234"/>
      <c r="D2604" s="235" t="s">
        <v>191</v>
      </c>
      <c r="E2604" s="236" t="s">
        <v>19</v>
      </c>
      <c r="F2604" s="237" t="s">
        <v>2967</v>
      </c>
      <c r="G2604" s="234"/>
      <c r="H2604" s="238">
        <v>4.5170000000000003</v>
      </c>
      <c r="I2604" s="239"/>
      <c r="J2604" s="234"/>
      <c r="K2604" s="234"/>
      <c r="L2604" s="240"/>
      <c r="M2604" s="241"/>
      <c r="N2604" s="242"/>
      <c r="O2604" s="242"/>
      <c r="P2604" s="242"/>
      <c r="Q2604" s="242"/>
      <c r="R2604" s="242"/>
      <c r="S2604" s="242"/>
      <c r="T2604" s="24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4" t="s">
        <v>191</v>
      </c>
      <c r="AU2604" s="244" t="s">
        <v>82</v>
      </c>
      <c r="AV2604" s="13" t="s">
        <v>82</v>
      </c>
      <c r="AW2604" s="13" t="s">
        <v>33</v>
      </c>
      <c r="AX2604" s="13" t="s">
        <v>72</v>
      </c>
      <c r="AY2604" s="244" t="s">
        <v>180</v>
      </c>
    </row>
    <row r="2605" s="13" customFormat="1">
      <c r="A2605" s="13"/>
      <c r="B2605" s="233"/>
      <c r="C2605" s="234"/>
      <c r="D2605" s="235" t="s">
        <v>191</v>
      </c>
      <c r="E2605" s="236" t="s">
        <v>19</v>
      </c>
      <c r="F2605" s="237" t="s">
        <v>2968</v>
      </c>
      <c r="G2605" s="234"/>
      <c r="H2605" s="238">
        <v>3.3900000000000001</v>
      </c>
      <c r="I2605" s="239"/>
      <c r="J2605" s="234"/>
      <c r="K2605" s="234"/>
      <c r="L2605" s="240"/>
      <c r="M2605" s="241"/>
      <c r="N2605" s="242"/>
      <c r="O2605" s="242"/>
      <c r="P2605" s="242"/>
      <c r="Q2605" s="242"/>
      <c r="R2605" s="242"/>
      <c r="S2605" s="242"/>
      <c r="T2605" s="24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4" t="s">
        <v>191</v>
      </c>
      <c r="AU2605" s="244" t="s">
        <v>82</v>
      </c>
      <c r="AV2605" s="13" t="s">
        <v>82</v>
      </c>
      <c r="AW2605" s="13" t="s">
        <v>33</v>
      </c>
      <c r="AX2605" s="13" t="s">
        <v>72</v>
      </c>
      <c r="AY2605" s="244" t="s">
        <v>180</v>
      </c>
    </row>
    <row r="2606" s="13" customFormat="1">
      <c r="A2606" s="13"/>
      <c r="B2606" s="233"/>
      <c r="C2606" s="234"/>
      <c r="D2606" s="235" t="s">
        <v>191</v>
      </c>
      <c r="E2606" s="236" t="s">
        <v>19</v>
      </c>
      <c r="F2606" s="237" t="s">
        <v>2969</v>
      </c>
      <c r="G2606" s="234"/>
      <c r="H2606" s="238">
        <v>3.504</v>
      </c>
      <c r="I2606" s="239"/>
      <c r="J2606" s="234"/>
      <c r="K2606" s="234"/>
      <c r="L2606" s="240"/>
      <c r="M2606" s="241"/>
      <c r="N2606" s="242"/>
      <c r="O2606" s="242"/>
      <c r="P2606" s="242"/>
      <c r="Q2606" s="242"/>
      <c r="R2606" s="242"/>
      <c r="S2606" s="242"/>
      <c r="T2606" s="24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4" t="s">
        <v>191</v>
      </c>
      <c r="AU2606" s="244" t="s">
        <v>82</v>
      </c>
      <c r="AV2606" s="13" t="s">
        <v>82</v>
      </c>
      <c r="AW2606" s="13" t="s">
        <v>33</v>
      </c>
      <c r="AX2606" s="13" t="s">
        <v>72</v>
      </c>
      <c r="AY2606" s="244" t="s">
        <v>180</v>
      </c>
    </row>
    <row r="2607" s="14" customFormat="1">
      <c r="A2607" s="14"/>
      <c r="B2607" s="245"/>
      <c r="C2607" s="246"/>
      <c r="D2607" s="235" t="s">
        <v>191</v>
      </c>
      <c r="E2607" s="247" t="s">
        <v>19</v>
      </c>
      <c r="F2607" s="248" t="s">
        <v>2970</v>
      </c>
      <c r="G2607" s="246"/>
      <c r="H2607" s="247" t="s">
        <v>19</v>
      </c>
      <c r="I2607" s="249"/>
      <c r="J2607" s="246"/>
      <c r="K2607" s="246"/>
      <c r="L2607" s="250"/>
      <c r="M2607" s="251"/>
      <c r="N2607" s="252"/>
      <c r="O2607" s="252"/>
      <c r="P2607" s="252"/>
      <c r="Q2607" s="252"/>
      <c r="R2607" s="252"/>
      <c r="S2607" s="252"/>
      <c r="T2607" s="253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4" t="s">
        <v>191</v>
      </c>
      <c r="AU2607" s="254" t="s">
        <v>82</v>
      </c>
      <c r="AV2607" s="14" t="s">
        <v>80</v>
      </c>
      <c r="AW2607" s="14" t="s">
        <v>33</v>
      </c>
      <c r="AX2607" s="14" t="s">
        <v>72</v>
      </c>
      <c r="AY2607" s="254" t="s">
        <v>180</v>
      </c>
    </row>
    <row r="2608" s="13" customFormat="1">
      <c r="A2608" s="13"/>
      <c r="B2608" s="233"/>
      <c r="C2608" s="234"/>
      <c r="D2608" s="235" t="s">
        <v>191</v>
      </c>
      <c r="E2608" s="236" t="s">
        <v>19</v>
      </c>
      <c r="F2608" s="237" t="s">
        <v>2971</v>
      </c>
      <c r="G2608" s="234"/>
      <c r="H2608" s="238">
        <v>11.537000000000001</v>
      </c>
      <c r="I2608" s="239"/>
      <c r="J2608" s="234"/>
      <c r="K2608" s="234"/>
      <c r="L2608" s="240"/>
      <c r="M2608" s="241"/>
      <c r="N2608" s="242"/>
      <c r="O2608" s="242"/>
      <c r="P2608" s="242"/>
      <c r="Q2608" s="242"/>
      <c r="R2608" s="242"/>
      <c r="S2608" s="242"/>
      <c r="T2608" s="24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4" t="s">
        <v>191</v>
      </c>
      <c r="AU2608" s="244" t="s">
        <v>82</v>
      </c>
      <c r="AV2608" s="13" t="s">
        <v>82</v>
      </c>
      <c r="AW2608" s="13" t="s">
        <v>33</v>
      </c>
      <c r="AX2608" s="13" t="s">
        <v>72</v>
      </c>
      <c r="AY2608" s="244" t="s">
        <v>180</v>
      </c>
    </row>
    <row r="2609" s="13" customFormat="1">
      <c r="A2609" s="13"/>
      <c r="B2609" s="233"/>
      <c r="C2609" s="234"/>
      <c r="D2609" s="235" t="s">
        <v>191</v>
      </c>
      <c r="E2609" s="236" t="s">
        <v>19</v>
      </c>
      <c r="F2609" s="237" t="s">
        <v>2972</v>
      </c>
      <c r="G2609" s="234"/>
      <c r="H2609" s="238">
        <v>3.2850000000000001</v>
      </c>
      <c r="I2609" s="239"/>
      <c r="J2609" s="234"/>
      <c r="K2609" s="234"/>
      <c r="L2609" s="240"/>
      <c r="M2609" s="241"/>
      <c r="N2609" s="242"/>
      <c r="O2609" s="242"/>
      <c r="P2609" s="242"/>
      <c r="Q2609" s="242"/>
      <c r="R2609" s="242"/>
      <c r="S2609" s="242"/>
      <c r="T2609" s="24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4" t="s">
        <v>191</v>
      </c>
      <c r="AU2609" s="244" t="s">
        <v>82</v>
      </c>
      <c r="AV2609" s="13" t="s">
        <v>82</v>
      </c>
      <c r="AW2609" s="13" t="s">
        <v>33</v>
      </c>
      <c r="AX2609" s="13" t="s">
        <v>72</v>
      </c>
      <c r="AY2609" s="244" t="s">
        <v>180</v>
      </c>
    </row>
    <row r="2610" s="14" customFormat="1">
      <c r="A2610" s="14"/>
      <c r="B2610" s="245"/>
      <c r="C2610" s="246"/>
      <c r="D2610" s="235" t="s">
        <v>191</v>
      </c>
      <c r="E2610" s="247" t="s">
        <v>19</v>
      </c>
      <c r="F2610" s="248" t="s">
        <v>2973</v>
      </c>
      <c r="G2610" s="246"/>
      <c r="H2610" s="247" t="s">
        <v>19</v>
      </c>
      <c r="I2610" s="249"/>
      <c r="J2610" s="246"/>
      <c r="K2610" s="246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191</v>
      </c>
      <c r="AU2610" s="254" t="s">
        <v>82</v>
      </c>
      <c r="AV2610" s="14" t="s">
        <v>80</v>
      </c>
      <c r="AW2610" s="14" t="s">
        <v>33</v>
      </c>
      <c r="AX2610" s="14" t="s">
        <v>72</v>
      </c>
      <c r="AY2610" s="254" t="s">
        <v>180</v>
      </c>
    </row>
    <row r="2611" s="14" customFormat="1">
      <c r="A2611" s="14"/>
      <c r="B2611" s="245"/>
      <c r="C2611" s="246"/>
      <c r="D2611" s="235" t="s">
        <v>191</v>
      </c>
      <c r="E2611" s="247" t="s">
        <v>19</v>
      </c>
      <c r="F2611" s="248" t="s">
        <v>1598</v>
      </c>
      <c r="G2611" s="246"/>
      <c r="H2611" s="247" t="s">
        <v>19</v>
      </c>
      <c r="I2611" s="249"/>
      <c r="J2611" s="246"/>
      <c r="K2611" s="246"/>
      <c r="L2611" s="250"/>
      <c r="M2611" s="251"/>
      <c r="N2611" s="252"/>
      <c r="O2611" s="252"/>
      <c r="P2611" s="252"/>
      <c r="Q2611" s="252"/>
      <c r="R2611" s="252"/>
      <c r="S2611" s="252"/>
      <c r="T2611" s="253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4" t="s">
        <v>191</v>
      </c>
      <c r="AU2611" s="254" t="s">
        <v>82</v>
      </c>
      <c r="AV2611" s="14" t="s">
        <v>80</v>
      </c>
      <c r="AW2611" s="14" t="s">
        <v>33</v>
      </c>
      <c r="AX2611" s="14" t="s">
        <v>72</v>
      </c>
      <c r="AY2611" s="254" t="s">
        <v>180</v>
      </c>
    </row>
    <row r="2612" s="13" customFormat="1">
      <c r="A2612" s="13"/>
      <c r="B2612" s="233"/>
      <c r="C2612" s="234"/>
      <c r="D2612" s="235" t="s">
        <v>191</v>
      </c>
      <c r="E2612" s="236" t="s">
        <v>19</v>
      </c>
      <c r="F2612" s="237" t="s">
        <v>2974</v>
      </c>
      <c r="G2612" s="234"/>
      <c r="H2612" s="238">
        <v>19.762</v>
      </c>
      <c r="I2612" s="239"/>
      <c r="J2612" s="234"/>
      <c r="K2612" s="234"/>
      <c r="L2612" s="240"/>
      <c r="M2612" s="241"/>
      <c r="N2612" s="242"/>
      <c r="O2612" s="242"/>
      <c r="P2612" s="242"/>
      <c r="Q2612" s="242"/>
      <c r="R2612" s="242"/>
      <c r="S2612" s="242"/>
      <c r="T2612" s="24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4" t="s">
        <v>191</v>
      </c>
      <c r="AU2612" s="244" t="s">
        <v>82</v>
      </c>
      <c r="AV2612" s="13" t="s">
        <v>82</v>
      </c>
      <c r="AW2612" s="13" t="s">
        <v>33</v>
      </c>
      <c r="AX2612" s="13" t="s">
        <v>72</v>
      </c>
      <c r="AY2612" s="244" t="s">
        <v>180</v>
      </c>
    </row>
    <row r="2613" s="13" customFormat="1">
      <c r="A2613" s="13"/>
      <c r="B2613" s="233"/>
      <c r="C2613" s="234"/>
      <c r="D2613" s="235" t="s">
        <v>191</v>
      </c>
      <c r="E2613" s="236" t="s">
        <v>19</v>
      </c>
      <c r="F2613" s="237" t="s">
        <v>2975</v>
      </c>
      <c r="G2613" s="234"/>
      <c r="H2613" s="238">
        <v>4.1509999999999998</v>
      </c>
      <c r="I2613" s="239"/>
      <c r="J2613" s="234"/>
      <c r="K2613" s="234"/>
      <c r="L2613" s="240"/>
      <c r="M2613" s="241"/>
      <c r="N2613" s="242"/>
      <c r="O2613" s="242"/>
      <c r="P2613" s="242"/>
      <c r="Q2613" s="242"/>
      <c r="R2613" s="242"/>
      <c r="S2613" s="242"/>
      <c r="T2613" s="24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4" t="s">
        <v>191</v>
      </c>
      <c r="AU2613" s="244" t="s">
        <v>82</v>
      </c>
      <c r="AV2613" s="13" t="s">
        <v>82</v>
      </c>
      <c r="AW2613" s="13" t="s">
        <v>33</v>
      </c>
      <c r="AX2613" s="13" t="s">
        <v>72</v>
      </c>
      <c r="AY2613" s="244" t="s">
        <v>180</v>
      </c>
    </row>
    <row r="2614" s="13" customFormat="1">
      <c r="A2614" s="13"/>
      <c r="B2614" s="233"/>
      <c r="C2614" s="234"/>
      <c r="D2614" s="235" t="s">
        <v>191</v>
      </c>
      <c r="E2614" s="236" t="s">
        <v>19</v>
      </c>
      <c r="F2614" s="237" t="s">
        <v>2976</v>
      </c>
      <c r="G2614" s="234"/>
      <c r="H2614" s="238">
        <v>3.5819999999999999</v>
      </c>
      <c r="I2614" s="239"/>
      <c r="J2614" s="234"/>
      <c r="K2614" s="234"/>
      <c r="L2614" s="240"/>
      <c r="M2614" s="241"/>
      <c r="N2614" s="242"/>
      <c r="O2614" s="242"/>
      <c r="P2614" s="242"/>
      <c r="Q2614" s="242"/>
      <c r="R2614" s="242"/>
      <c r="S2614" s="242"/>
      <c r="T2614" s="24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4" t="s">
        <v>191</v>
      </c>
      <c r="AU2614" s="244" t="s">
        <v>82</v>
      </c>
      <c r="AV2614" s="13" t="s">
        <v>82</v>
      </c>
      <c r="AW2614" s="13" t="s">
        <v>33</v>
      </c>
      <c r="AX2614" s="13" t="s">
        <v>72</v>
      </c>
      <c r="AY2614" s="244" t="s">
        <v>180</v>
      </c>
    </row>
    <row r="2615" s="13" customFormat="1">
      <c r="A2615" s="13"/>
      <c r="B2615" s="233"/>
      <c r="C2615" s="234"/>
      <c r="D2615" s="235" t="s">
        <v>191</v>
      </c>
      <c r="E2615" s="236" t="s">
        <v>19</v>
      </c>
      <c r="F2615" s="237" t="s">
        <v>2977</v>
      </c>
      <c r="G2615" s="234"/>
      <c r="H2615" s="238">
        <v>3.7109999999999999</v>
      </c>
      <c r="I2615" s="239"/>
      <c r="J2615" s="234"/>
      <c r="K2615" s="234"/>
      <c r="L2615" s="240"/>
      <c r="M2615" s="241"/>
      <c r="N2615" s="242"/>
      <c r="O2615" s="242"/>
      <c r="P2615" s="242"/>
      <c r="Q2615" s="242"/>
      <c r="R2615" s="242"/>
      <c r="S2615" s="242"/>
      <c r="T2615" s="24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4" t="s">
        <v>191</v>
      </c>
      <c r="AU2615" s="244" t="s">
        <v>82</v>
      </c>
      <c r="AV2615" s="13" t="s">
        <v>82</v>
      </c>
      <c r="AW2615" s="13" t="s">
        <v>33</v>
      </c>
      <c r="AX2615" s="13" t="s">
        <v>72</v>
      </c>
      <c r="AY2615" s="244" t="s">
        <v>180</v>
      </c>
    </row>
    <row r="2616" s="14" customFormat="1">
      <c r="A2616" s="14"/>
      <c r="B2616" s="245"/>
      <c r="C2616" s="246"/>
      <c r="D2616" s="235" t="s">
        <v>191</v>
      </c>
      <c r="E2616" s="247" t="s">
        <v>19</v>
      </c>
      <c r="F2616" s="248" t="s">
        <v>2978</v>
      </c>
      <c r="G2616" s="246"/>
      <c r="H2616" s="247" t="s">
        <v>19</v>
      </c>
      <c r="I2616" s="249"/>
      <c r="J2616" s="246"/>
      <c r="K2616" s="246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191</v>
      </c>
      <c r="AU2616" s="254" t="s">
        <v>82</v>
      </c>
      <c r="AV2616" s="14" t="s">
        <v>80</v>
      </c>
      <c r="AW2616" s="14" t="s">
        <v>33</v>
      </c>
      <c r="AX2616" s="14" t="s">
        <v>72</v>
      </c>
      <c r="AY2616" s="254" t="s">
        <v>180</v>
      </c>
    </row>
    <row r="2617" s="13" customFormat="1">
      <c r="A2617" s="13"/>
      <c r="B2617" s="233"/>
      <c r="C2617" s="234"/>
      <c r="D2617" s="235" t="s">
        <v>191</v>
      </c>
      <c r="E2617" s="236" t="s">
        <v>19</v>
      </c>
      <c r="F2617" s="237" t="s">
        <v>2979</v>
      </c>
      <c r="G2617" s="234"/>
      <c r="H2617" s="238">
        <v>5.1130000000000004</v>
      </c>
      <c r="I2617" s="239"/>
      <c r="J2617" s="234"/>
      <c r="K2617" s="234"/>
      <c r="L2617" s="240"/>
      <c r="M2617" s="241"/>
      <c r="N2617" s="242"/>
      <c r="O2617" s="242"/>
      <c r="P2617" s="242"/>
      <c r="Q2617" s="242"/>
      <c r="R2617" s="242"/>
      <c r="S2617" s="242"/>
      <c r="T2617" s="24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4" t="s">
        <v>191</v>
      </c>
      <c r="AU2617" s="244" t="s">
        <v>82</v>
      </c>
      <c r="AV2617" s="13" t="s">
        <v>82</v>
      </c>
      <c r="AW2617" s="13" t="s">
        <v>33</v>
      </c>
      <c r="AX2617" s="13" t="s">
        <v>72</v>
      </c>
      <c r="AY2617" s="244" t="s">
        <v>180</v>
      </c>
    </row>
    <row r="2618" s="16" customFormat="1">
      <c r="A2618" s="16"/>
      <c r="B2618" s="266"/>
      <c r="C2618" s="267"/>
      <c r="D2618" s="235" t="s">
        <v>191</v>
      </c>
      <c r="E2618" s="268" t="s">
        <v>19</v>
      </c>
      <c r="F2618" s="269" t="s">
        <v>436</v>
      </c>
      <c r="G2618" s="267"/>
      <c r="H2618" s="270">
        <v>83.394999999999982</v>
      </c>
      <c r="I2618" s="271"/>
      <c r="J2618" s="267"/>
      <c r="K2618" s="267"/>
      <c r="L2618" s="272"/>
      <c r="M2618" s="273"/>
      <c r="N2618" s="274"/>
      <c r="O2618" s="274"/>
      <c r="P2618" s="274"/>
      <c r="Q2618" s="274"/>
      <c r="R2618" s="274"/>
      <c r="S2618" s="274"/>
      <c r="T2618" s="275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T2618" s="276" t="s">
        <v>191</v>
      </c>
      <c r="AU2618" s="276" t="s">
        <v>82</v>
      </c>
      <c r="AV2618" s="16" t="s">
        <v>100</v>
      </c>
      <c r="AW2618" s="16" t="s">
        <v>33</v>
      </c>
      <c r="AX2618" s="16" t="s">
        <v>72</v>
      </c>
      <c r="AY2618" s="276" t="s">
        <v>180</v>
      </c>
    </row>
    <row r="2619" s="14" customFormat="1">
      <c r="A2619" s="14"/>
      <c r="B2619" s="245"/>
      <c r="C2619" s="246"/>
      <c r="D2619" s="235" t="s">
        <v>191</v>
      </c>
      <c r="E2619" s="247" t="s">
        <v>19</v>
      </c>
      <c r="F2619" s="248" t="s">
        <v>1641</v>
      </c>
      <c r="G2619" s="246"/>
      <c r="H2619" s="247" t="s">
        <v>19</v>
      </c>
      <c r="I2619" s="249"/>
      <c r="J2619" s="246"/>
      <c r="K2619" s="246"/>
      <c r="L2619" s="250"/>
      <c r="M2619" s="251"/>
      <c r="N2619" s="252"/>
      <c r="O2619" s="252"/>
      <c r="P2619" s="252"/>
      <c r="Q2619" s="252"/>
      <c r="R2619" s="252"/>
      <c r="S2619" s="252"/>
      <c r="T2619" s="253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4" t="s">
        <v>191</v>
      </c>
      <c r="AU2619" s="254" t="s">
        <v>82</v>
      </c>
      <c r="AV2619" s="14" t="s">
        <v>80</v>
      </c>
      <c r="AW2619" s="14" t="s">
        <v>33</v>
      </c>
      <c r="AX2619" s="14" t="s">
        <v>72</v>
      </c>
      <c r="AY2619" s="254" t="s">
        <v>180</v>
      </c>
    </row>
    <row r="2620" s="14" customFormat="1">
      <c r="A2620" s="14"/>
      <c r="B2620" s="245"/>
      <c r="C2620" s="246"/>
      <c r="D2620" s="235" t="s">
        <v>191</v>
      </c>
      <c r="E2620" s="247" t="s">
        <v>19</v>
      </c>
      <c r="F2620" s="248" t="s">
        <v>1642</v>
      </c>
      <c r="G2620" s="246"/>
      <c r="H2620" s="247" t="s">
        <v>19</v>
      </c>
      <c r="I2620" s="249"/>
      <c r="J2620" s="246"/>
      <c r="K2620" s="246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191</v>
      </c>
      <c r="AU2620" s="254" t="s">
        <v>82</v>
      </c>
      <c r="AV2620" s="14" t="s">
        <v>80</v>
      </c>
      <c r="AW2620" s="14" t="s">
        <v>33</v>
      </c>
      <c r="AX2620" s="14" t="s">
        <v>72</v>
      </c>
      <c r="AY2620" s="254" t="s">
        <v>180</v>
      </c>
    </row>
    <row r="2621" s="13" customFormat="1">
      <c r="A2621" s="13"/>
      <c r="B2621" s="233"/>
      <c r="C2621" s="234"/>
      <c r="D2621" s="235" t="s">
        <v>191</v>
      </c>
      <c r="E2621" s="236" t="s">
        <v>19</v>
      </c>
      <c r="F2621" s="237" t="s">
        <v>2980</v>
      </c>
      <c r="G2621" s="234"/>
      <c r="H2621" s="238">
        <v>6.0359999999999996</v>
      </c>
      <c r="I2621" s="239"/>
      <c r="J2621" s="234"/>
      <c r="K2621" s="234"/>
      <c r="L2621" s="240"/>
      <c r="M2621" s="241"/>
      <c r="N2621" s="242"/>
      <c r="O2621" s="242"/>
      <c r="P2621" s="242"/>
      <c r="Q2621" s="242"/>
      <c r="R2621" s="242"/>
      <c r="S2621" s="242"/>
      <c r="T2621" s="24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4" t="s">
        <v>191</v>
      </c>
      <c r="AU2621" s="244" t="s">
        <v>82</v>
      </c>
      <c r="AV2621" s="13" t="s">
        <v>82</v>
      </c>
      <c r="AW2621" s="13" t="s">
        <v>33</v>
      </c>
      <c r="AX2621" s="13" t="s">
        <v>72</v>
      </c>
      <c r="AY2621" s="244" t="s">
        <v>180</v>
      </c>
    </row>
    <row r="2622" s="13" customFormat="1">
      <c r="A2622" s="13"/>
      <c r="B2622" s="233"/>
      <c r="C2622" s="234"/>
      <c r="D2622" s="235" t="s">
        <v>191</v>
      </c>
      <c r="E2622" s="236" t="s">
        <v>19</v>
      </c>
      <c r="F2622" s="237" t="s">
        <v>2981</v>
      </c>
      <c r="G2622" s="234"/>
      <c r="H2622" s="238">
        <v>4.6109999999999998</v>
      </c>
      <c r="I2622" s="239"/>
      <c r="J2622" s="234"/>
      <c r="K2622" s="234"/>
      <c r="L2622" s="240"/>
      <c r="M2622" s="241"/>
      <c r="N2622" s="242"/>
      <c r="O2622" s="242"/>
      <c r="P2622" s="242"/>
      <c r="Q2622" s="242"/>
      <c r="R2622" s="242"/>
      <c r="S2622" s="242"/>
      <c r="T2622" s="24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4" t="s">
        <v>191</v>
      </c>
      <c r="AU2622" s="244" t="s">
        <v>82</v>
      </c>
      <c r="AV2622" s="13" t="s">
        <v>82</v>
      </c>
      <c r="AW2622" s="13" t="s">
        <v>33</v>
      </c>
      <c r="AX2622" s="13" t="s">
        <v>72</v>
      </c>
      <c r="AY2622" s="244" t="s">
        <v>180</v>
      </c>
    </row>
    <row r="2623" s="13" customFormat="1">
      <c r="A2623" s="13"/>
      <c r="B2623" s="233"/>
      <c r="C2623" s="234"/>
      <c r="D2623" s="235" t="s">
        <v>191</v>
      </c>
      <c r="E2623" s="236" t="s">
        <v>19</v>
      </c>
      <c r="F2623" s="237" t="s">
        <v>2982</v>
      </c>
      <c r="G2623" s="234"/>
      <c r="H2623" s="238">
        <v>4.2309999999999999</v>
      </c>
      <c r="I2623" s="239"/>
      <c r="J2623" s="234"/>
      <c r="K2623" s="234"/>
      <c r="L2623" s="240"/>
      <c r="M2623" s="241"/>
      <c r="N2623" s="242"/>
      <c r="O2623" s="242"/>
      <c r="P2623" s="242"/>
      <c r="Q2623" s="242"/>
      <c r="R2623" s="242"/>
      <c r="S2623" s="242"/>
      <c r="T2623" s="24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4" t="s">
        <v>191</v>
      </c>
      <c r="AU2623" s="244" t="s">
        <v>82</v>
      </c>
      <c r="AV2623" s="13" t="s">
        <v>82</v>
      </c>
      <c r="AW2623" s="13" t="s">
        <v>33</v>
      </c>
      <c r="AX2623" s="13" t="s">
        <v>72</v>
      </c>
      <c r="AY2623" s="244" t="s">
        <v>180</v>
      </c>
    </row>
    <row r="2624" s="14" customFormat="1">
      <c r="A2624" s="14"/>
      <c r="B2624" s="245"/>
      <c r="C2624" s="246"/>
      <c r="D2624" s="235" t="s">
        <v>191</v>
      </c>
      <c r="E2624" s="247" t="s">
        <v>19</v>
      </c>
      <c r="F2624" s="248" t="s">
        <v>1644</v>
      </c>
      <c r="G2624" s="246"/>
      <c r="H2624" s="247" t="s">
        <v>19</v>
      </c>
      <c r="I2624" s="249"/>
      <c r="J2624" s="246"/>
      <c r="K2624" s="246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191</v>
      </c>
      <c r="AU2624" s="254" t="s">
        <v>82</v>
      </c>
      <c r="AV2624" s="14" t="s">
        <v>80</v>
      </c>
      <c r="AW2624" s="14" t="s">
        <v>33</v>
      </c>
      <c r="AX2624" s="14" t="s">
        <v>72</v>
      </c>
      <c r="AY2624" s="254" t="s">
        <v>180</v>
      </c>
    </row>
    <row r="2625" s="13" customFormat="1">
      <c r="A2625" s="13"/>
      <c r="B2625" s="233"/>
      <c r="C2625" s="234"/>
      <c r="D2625" s="235" t="s">
        <v>191</v>
      </c>
      <c r="E2625" s="236" t="s">
        <v>19</v>
      </c>
      <c r="F2625" s="237" t="s">
        <v>2983</v>
      </c>
      <c r="G2625" s="234"/>
      <c r="H2625" s="238">
        <v>6.7000000000000002</v>
      </c>
      <c r="I2625" s="239"/>
      <c r="J2625" s="234"/>
      <c r="K2625" s="234"/>
      <c r="L2625" s="240"/>
      <c r="M2625" s="241"/>
      <c r="N2625" s="242"/>
      <c r="O2625" s="242"/>
      <c r="P2625" s="242"/>
      <c r="Q2625" s="242"/>
      <c r="R2625" s="242"/>
      <c r="S2625" s="242"/>
      <c r="T2625" s="24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4" t="s">
        <v>191</v>
      </c>
      <c r="AU2625" s="244" t="s">
        <v>82</v>
      </c>
      <c r="AV2625" s="13" t="s">
        <v>82</v>
      </c>
      <c r="AW2625" s="13" t="s">
        <v>33</v>
      </c>
      <c r="AX2625" s="13" t="s">
        <v>72</v>
      </c>
      <c r="AY2625" s="244" t="s">
        <v>180</v>
      </c>
    </row>
    <row r="2626" s="13" customFormat="1">
      <c r="A2626" s="13"/>
      <c r="B2626" s="233"/>
      <c r="C2626" s="234"/>
      <c r="D2626" s="235" t="s">
        <v>191</v>
      </c>
      <c r="E2626" s="236" t="s">
        <v>19</v>
      </c>
      <c r="F2626" s="237" t="s">
        <v>2984</v>
      </c>
      <c r="G2626" s="234"/>
      <c r="H2626" s="238">
        <v>4.0650000000000004</v>
      </c>
      <c r="I2626" s="239"/>
      <c r="J2626" s="234"/>
      <c r="K2626" s="234"/>
      <c r="L2626" s="240"/>
      <c r="M2626" s="241"/>
      <c r="N2626" s="242"/>
      <c r="O2626" s="242"/>
      <c r="P2626" s="242"/>
      <c r="Q2626" s="242"/>
      <c r="R2626" s="242"/>
      <c r="S2626" s="242"/>
      <c r="T2626" s="24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4" t="s">
        <v>191</v>
      </c>
      <c r="AU2626" s="244" t="s">
        <v>82</v>
      </c>
      <c r="AV2626" s="13" t="s">
        <v>82</v>
      </c>
      <c r="AW2626" s="13" t="s">
        <v>33</v>
      </c>
      <c r="AX2626" s="13" t="s">
        <v>72</v>
      </c>
      <c r="AY2626" s="244" t="s">
        <v>180</v>
      </c>
    </row>
    <row r="2627" s="13" customFormat="1">
      <c r="A2627" s="13"/>
      <c r="B2627" s="233"/>
      <c r="C2627" s="234"/>
      <c r="D2627" s="235" t="s">
        <v>191</v>
      </c>
      <c r="E2627" s="236" t="s">
        <v>19</v>
      </c>
      <c r="F2627" s="237" t="s">
        <v>2985</v>
      </c>
      <c r="G2627" s="234"/>
      <c r="H2627" s="238">
        <v>3.7330000000000001</v>
      </c>
      <c r="I2627" s="239"/>
      <c r="J2627" s="234"/>
      <c r="K2627" s="234"/>
      <c r="L2627" s="240"/>
      <c r="M2627" s="241"/>
      <c r="N2627" s="242"/>
      <c r="O2627" s="242"/>
      <c r="P2627" s="242"/>
      <c r="Q2627" s="242"/>
      <c r="R2627" s="242"/>
      <c r="S2627" s="242"/>
      <c r="T2627" s="24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4" t="s">
        <v>191</v>
      </c>
      <c r="AU2627" s="244" t="s">
        <v>82</v>
      </c>
      <c r="AV2627" s="13" t="s">
        <v>82</v>
      </c>
      <c r="AW2627" s="13" t="s">
        <v>33</v>
      </c>
      <c r="AX2627" s="13" t="s">
        <v>72</v>
      </c>
      <c r="AY2627" s="244" t="s">
        <v>180</v>
      </c>
    </row>
    <row r="2628" s="14" customFormat="1">
      <c r="A2628" s="14"/>
      <c r="B2628" s="245"/>
      <c r="C2628" s="246"/>
      <c r="D2628" s="235" t="s">
        <v>191</v>
      </c>
      <c r="E2628" s="247" t="s">
        <v>19</v>
      </c>
      <c r="F2628" s="248" t="s">
        <v>2986</v>
      </c>
      <c r="G2628" s="246"/>
      <c r="H2628" s="247" t="s">
        <v>19</v>
      </c>
      <c r="I2628" s="249"/>
      <c r="J2628" s="246"/>
      <c r="K2628" s="246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191</v>
      </c>
      <c r="AU2628" s="254" t="s">
        <v>82</v>
      </c>
      <c r="AV2628" s="14" t="s">
        <v>80</v>
      </c>
      <c r="AW2628" s="14" t="s">
        <v>33</v>
      </c>
      <c r="AX2628" s="14" t="s">
        <v>72</v>
      </c>
      <c r="AY2628" s="254" t="s">
        <v>180</v>
      </c>
    </row>
    <row r="2629" s="13" customFormat="1">
      <c r="A2629" s="13"/>
      <c r="B2629" s="233"/>
      <c r="C2629" s="234"/>
      <c r="D2629" s="235" t="s">
        <v>191</v>
      </c>
      <c r="E2629" s="236" t="s">
        <v>19</v>
      </c>
      <c r="F2629" s="237" t="s">
        <v>2987</v>
      </c>
      <c r="G2629" s="234"/>
      <c r="H2629" s="238">
        <v>6.3449999999999998</v>
      </c>
      <c r="I2629" s="239"/>
      <c r="J2629" s="234"/>
      <c r="K2629" s="234"/>
      <c r="L2629" s="240"/>
      <c r="M2629" s="241"/>
      <c r="N2629" s="242"/>
      <c r="O2629" s="242"/>
      <c r="P2629" s="242"/>
      <c r="Q2629" s="242"/>
      <c r="R2629" s="242"/>
      <c r="S2629" s="242"/>
      <c r="T2629" s="24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4" t="s">
        <v>191</v>
      </c>
      <c r="AU2629" s="244" t="s">
        <v>82</v>
      </c>
      <c r="AV2629" s="13" t="s">
        <v>82</v>
      </c>
      <c r="AW2629" s="13" t="s">
        <v>33</v>
      </c>
      <c r="AX2629" s="13" t="s">
        <v>72</v>
      </c>
      <c r="AY2629" s="244" t="s">
        <v>180</v>
      </c>
    </row>
    <row r="2630" s="13" customFormat="1">
      <c r="A2630" s="13"/>
      <c r="B2630" s="233"/>
      <c r="C2630" s="234"/>
      <c r="D2630" s="235" t="s">
        <v>191</v>
      </c>
      <c r="E2630" s="236" t="s">
        <v>19</v>
      </c>
      <c r="F2630" s="237" t="s">
        <v>2988</v>
      </c>
      <c r="G2630" s="234"/>
      <c r="H2630" s="238">
        <v>4.7229999999999999</v>
      </c>
      <c r="I2630" s="239"/>
      <c r="J2630" s="234"/>
      <c r="K2630" s="234"/>
      <c r="L2630" s="240"/>
      <c r="M2630" s="241"/>
      <c r="N2630" s="242"/>
      <c r="O2630" s="242"/>
      <c r="P2630" s="242"/>
      <c r="Q2630" s="242"/>
      <c r="R2630" s="242"/>
      <c r="S2630" s="242"/>
      <c r="T2630" s="24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4" t="s">
        <v>191</v>
      </c>
      <c r="AU2630" s="244" t="s">
        <v>82</v>
      </c>
      <c r="AV2630" s="13" t="s">
        <v>82</v>
      </c>
      <c r="AW2630" s="13" t="s">
        <v>33</v>
      </c>
      <c r="AX2630" s="13" t="s">
        <v>72</v>
      </c>
      <c r="AY2630" s="244" t="s">
        <v>180</v>
      </c>
    </row>
    <row r="2631" s="13" customFormat="1">
      <c r="A2631" s="13"/>
      <c r="B2631" s="233"/>
      <c r="C2631" s="234"/>
      <c r="D2631" s="235" t="s">
        <v>191</v>
      </c>
      <c r="E2631" s="236" t="s">
        <v>19</v>
      </c>
      <c r="F2631" s="237" t="s">
        <v>2989</v>
      </c>
      <c r="G2631" s="234"/>
      <c r="H2631" s="238">
        <v>3.5710000000000002</v>
      </c>
      <c r="I2631" s="239"/>
      <c r="J2631" s="234"/>
      <c r="K2631" s="234"/>
      <c r="L2631" s="240"/>
      <c r="M2631" s="241"/>
      <c r="N2631" s="242"/>
      <c r="O2631" s="242"/>
      <c r="P2631" s="242"/>
      <c r="Q2631" s="242"/>
      <c r="R2631" s="242"/>
      <c r="S2631" s="242"/>
      <c r="T2631" s="24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4" t="s">
        <v>191</v>
      </c>
      <c r="AU2631" s="244" t="s">
        <v>82</v>
      </c>
      <c r="AV2631" s="13" t="s">
        <v>82</v>
      </c>
      <c r="AW2631" s="13" t="s">
        <v>33</v>
      </c>
      <c r="AX2631" s="13" t="s">
        <v>72</v>
      </c>
      <c r="AY2631" s="244" t="s">
        <v>180</v>
      </c>
    </row>
    <row r="2632" s="14" customFormat="1">
      <c r="A2632" s="14"/>
      <c r="B2632" s="245"/>
      <c r="C2632" s="246"/>
      <c r="D2632" s="235" t="s">
        <v>191</v>
      </c>
      <c r="E2632" s="247" t="s">
        <v>19</v>
      </c>
      <c r="F2632" s="248" t="s">
        <v>1140</v>
      </c>
      <c r="G2632" s="246"/>
      <c r="H2632" s="247" t="s">
        <v>19</v>
      </c>
      <c r="I2632" s="249"/>
      <c r="J2632" s="246"/>
      <c r="K2632" s="246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191</v>
      </c>
      <c r="AU2632" s="254" t="s">
        <v>82</v>
      </c>
      <c r="AV2632" s="14" t="s">
        <v>80</v>
      </c>
      <c r="AW2632" s="14" t="s">
        <v>33</v>
      </c>
      <c r="AX2632" s="14" t="s">
        <v>72</v>
      </c>
      <c r="AY2632" s="254" t="s">
        <v>180</v>
      </c>
    </row>
    <row r="2633" s="14" customFormat="1">
      <c r="A2633" s="14"/>
      <c r="B2633" s="245"/>
      <c r="C2633" s="246"/>
      <c r="D2633" s="235" t="s">
        <v>191</v>
      </c>
      <c r="E2633" s="247" t="s">
        <v>19</v>
      </c>
      <c r="F2633" s="248" t="s">
        <v>1729</v>
      </c>
      <c r="G2633" s="246"/>
      <c r="H2633" s="247" t="s">
        <v>19</v>
      </c>
      <c r="I2633" s="249"/>
      <c r="J2633" s="246"/>
      <c r="K2633" s="246"/>
      <c r="L2633" s="250"/>
      <c r="M2633" s="251"/>
      <c r="N2633" s="252"/>
      <c r="O2633" s="252"/>
      <c r="P2633" s="252"/>
      <c r="Q2633" s="252"/>
      <c r="R2633" s="252"/>
      <c r="S2633" s="252"/>
      <c r="T2633" s="253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4" t="s">
        <v>191</v>
      </c>
      <c r="AU2633" s="254" t="s">
        <v>82</v>
      </c>
      <c r="AV2633" s="14" t="s">
        <v>80</v>
      </c>
      <c r="AW2633" s="14" t="s">
        <v>33</v>
      </c>
      <c r="AX2633" s="14" t="s">
        <v>72</v>
      </c>
      <c r="AY2633" s="254" t="s">
        <v>180</v>
      </c>
    </row>
    <row r="2634" s="13" customFormat="1">
      <c r="A2634" s="13"/>
      <c r="B2634" s="233"/>
      <c r="C2634" s="234"/>
      <c r="D2634" s="235" t="s">
        <v>191</v>
      </c>
      <c r="E2634" s="236" t="s">
        <v>19</v>
      </c>
      <c r="F2634" s="237" t="s">
        <v>2990</v>
      </c>
      <c r="G2634" s="234"/>
      <c r="H2634" s="238">
        <v>9.3399999999999999</v>
      </c>
      <c r="I2634" s="239"/>
      <c r="J2634" s="234"/>
      <c r="K2634" s="234"/>
      <c r="L2634" s="240"/>
      <c r="M2634" s="241"/>
      <c r="N2634" s="242"/>
      <c r="O2634" s="242"/>
      <c r="P2634" s="242"/>
      <c r="Q2634" s="242"/>
      <c r="R2634" s="242"/>
      <c r="S2634" s="242"/>
      <c r="T2634" s="24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4" t="s">
        <v>191</v>
      </c>
      <c r="AU2634" s="244" t="s">
        <v>82</v>
      </c>
      <c r="AV2634" s="13" t="s">
        <v>82</v>
      </c>
      <c r="AW2634" s="13" t="s">
        <v>33</v>
      </c>
      <c r="AX2634" s="13" t="s">
        <v>72</v>
      </c>
      <c r="AY2634" s="244" t="s">
        <v>180</v>
      </c>
    </row>
    <row r="2635" s="14" customFormat="1">
      <c r="A2635" s="14"/>
      <c r="B2635" s="245"/>
      <c r="C2635" s="246"/>
      <c r="D2635" s="235" t="s">
        <v>191</v>
      </c>
      <c r="E2635" s="247" t="s">
        <v>19</v>
      </c>
      <c r="F2635" s="248" t="s">
        <v>2991</v>
      </c>
      <c r="G2635" s="246"/>
      <c r="H2635" s="247" t="s">
        <v>19</v>
      </c>
      <c r="I2635" s="249"/>
      <c r="J2635" s="246"/>
      <c r="K2635" s="246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191</v>
      </c>
      <c r="AU2635" s="254" t="s">
        <v>82</v>
      </c>
      <c r="AV2635" s="14" t="s">
        <v>80</v>
      </c>
      <c r="AW2635" s="14" t="s">
        <v>33</v>
      </c>
      <c r="AX2635" s="14" t="s">
        <v>72</v>
      </c>
      <c r="AY2635" s="254" t="s">
        <v>180</v>
      </c>
    </row>
    <row r="2636" s="13" customFormat="1">
      <c r="A2636" s="13"/>
      <c r="B2636" s="233"/>
      <c r="C2636" s="234"/>
      <c r="D2636" s="235" t="s">
        <v>191</v>
      </c>
      <c r="E2636" s="236" t="s">
        <v>19</v>
      </c>
      <c r="F2636" s="237" t="s">
        <v>2992</v>
      </c>
      <c r="G2636" s="234"/>
      <c r="H2636" s="238">
        <v>6.4119999999999999</v>
      </c>
      <c r="I2636" s="239"/>
      <c r="J2636" s="234"/>
      <c r="K2636" s="234"/>
      <c r="L2636" s="240"/>
      <c r="M2636" s="241"/>
      <c r="N2636" s="242"/>
      <c r="O2636" s="242"/>
      <c r="P2636" s="242"/>
      <c r="Q2636" s="242"/>
      <c r="R2636" s="242"/>
      <c r="S2636" s="242"/>
      <c r="T2636" s="24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4" t="s">
        <v>191</v>
      </c>
      <c r="AU2636" s="244" t="s">
        <v>82</v>
      </c>
      <c r="AV2636" s="13" t="s">
        <v>82</v>
      </c>
      <c r="AW2636" s="13" t="s">
        <v>33</v>
      </c>
      <c r="AX2636" s="13" t="s">
        <v>72</v>
      </c>
      <c r="AY2636" s="244" t="s">
        <v>180</v>
      </c>
    </row>
    <row r="2637" s="13" customFormat="1">
      <c r="A2637" s="13"/>
      <c r="B2637" s="233"/>
      <c r="C2637" s="234"/>
      <c r="D2637" s="235" t="s">
        <v>191</v>
      </c>
      <c r="E2637" s="236" t="s">
        <v>19</v>
      </c>
      <c r="F2637" s="237" t="s">
        <v>2993</v>
      </c>
      <c r="G2637" s="234"/>
      <c r="H2637" s="238">
        <v>4.6020000000000003</v>
      </c>
      <c r="I2637" s="239"/>
      <c r="J2637" s="234"/>
      <c r="K2637" s="234"/>
      <c r="L2637" s="240"/>
      <c r="M2637" s="241"/>
      <c r="N2637" s="242"/>
      <c r="O2637" s="242"/>
      <c r="P2637" s="242"/>
      <c r="Q2637" s="242"/>
      <c r="R2637" s="242"/>
      <c r="S2637" s="242"/>
      <c r="T2637" s="24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4" t="s">
        <v>191</v>
      </c>
      <c r="AU2637" s="244" t="s">
        <v>82</v>
      </c>
      <c r="AV2637" s="13" t="s">
        <v>82</v>
      </c>
      <c r="AW2637" s="13" t="s">
        <v>33</v>
      </c>
      <c r="AX2637" s="13" t="s">
        <v>72</v>
      </c>
      <c r="AY2637" s="244" t="s">
        <v>180</v>
      </c>
    </row>
    <row r="2638" s="13" customFormat="1">
      <c r="A2638" s="13"/>
      <c r="B2638" s="233"/>
      <c r="C2638" s="234"/>
      <c r="D2638" s="235" t="s">
        <v>191</v>
      </c>
      <c r="E2638" s="236" t="s">
        <v>19</v>
      </c>
      <c r="F2638" s="237" t="s">
        <v>2994</v>
      </c>
      <c r="G2638" s="234"/>
      <c r="H2638" s="238">
        <v>4.5140000000000002</v>
      </c>
      <c r="I2638" s="239"/>
      <c r="J2638" s="234"/>
      <c r="K2638" s="234"/>
      <c r="L2638" s="240"/>
      <c r="M2638" s="241"/>
      <c r="N2638" s="242"/>
      <c r="O2638" s="242"/>
      <c r="P2638" s="242"/>
      <c r="Q2638" s="242"/>
      <c r="R2638" s="242"/>
      <c r="S2638" s="242"/>
      <c r="T2638" s="24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44" t="s">
        <v>191</v>
      </c>
      <c r="AU2638" s="244" t="s">
        <v>82</v>
      </c>
      <c r="AV2638" s="13" t="s">
        <v>82</v>
      </c>
      <c r="AW2638" s="13" t="s">
        <v>33</v>
      </c>
      <c r="AX2638" s="13" t="s">
        <v>72</v>
      </c>
      <c r="AY2638" s="244" t="s">
        <v>180</v>
      </c>
    </row>
    <row r="2639" s="13" customFormat="1">
      <c r="A2639" s="13"/>
      <c r="B2639" s="233"/>
      <c r="C2639" s="234"/>
      <c r="D2639" s="235" t="s">
        <v>191</v>
      </c>
      <c r="E2639" s="236" t="s">
        <v>19</v>
      </c>
      <c r="F2639" s="237" t="s">
        <v>2995</v>
      </c>
      <c r="G2639" s="234"/>
      <c r="H2639" s="238">
        <v>4.0590000000000002</v>
      </c>
      <c r="I2639" s="239"/>
      <c r="J2639" s="234"/>
      <c r="K2639" s="234"/>
      <c r="L2639" s="240"/>
      <c r="M2639" s="241"/>
      <c r="N2639" s="242"/>
      <c r="O2639" s="242"/>
      <c r="P2639" s="242"/>
      <c r="Q2639" s="242"/>
      <c r="R2639" s="242"/>
      <c r="S2639" s="242"/>
      <c r="T2639" s="24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4" t="s">
        <v>191</v>
      </c>
      <c r="AU2639" s="244" t="s">
        <v>82</v>
      </c>
      <c r="AV2639" s="13" t="s">
        <v>82</v>
      </c>
      <c r="AW2639" s="13" t="s">
        <v>33</v>
      </c>
      <c r="AX2639" s="13" t="s">
        <v>72</v>
      </c>
      <c r="AY2639" s="244" t="s">
        <v>180</v>
      </c>
    </row>
    <row r="2640" s="13" customFormat="1">
      <c r="A2640" s="13"/>
      <c r="B2640" s="233"/>
      <c r="C2640" s="234"/>
      <c r="D2640" s="235" t="s">
        <v>191</v>
      </c>
      <c r="E2640" s="236" t="s">
        <v>19</v>
      </c>
      <c r="F2640" s="237" t="s">
        <v>2996</v>
      </c>
      <c r="G2640" s="234"/>
      <c r="H2640" s="238">
        <v>6.8150000000000004</v>
      </c>
      <c r="I2640" s="239"/>
      <c r="J2640" s="234"/>
      <c r="K2640" s="234"/>
      <c r="L2640" s="240"/>
      <c r="M2640" s="241"/>
      <c r="N2640" s="242"/>
      <c r="O2640" s="242"/>
      <c r="P2640" s="242"/>
      <c r="Q2640" s="242"/>
      <c r="R2640" s="242"/>
      <c r="S2640" s="242"/>
      <c r="T2640" s="24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4" t="s">
        <v>191</v>
      </c>
      <c r="AU2640" s="244" t="s">
        <v>82</v>
      </c>
      <c r="AV2640" s="13" t="s">
        <v>82</v>
      </c>
      <c r="AW2640" s="13" t="s">
        <v>33</v>
      </c>
      <c r="AX2640" s="13" t="s">
        <v>72</v>
      </c>
      <c r="AY2640" s="244" t="s">
        <v>180</v>
      </c>
    </row>
    <row r="2641" s="13" customFormat="1">
      <c r="A2641" s="13"/>
      <c r="B2641" s="233"/>
      <c r="C2641" s="234"/>
      <c r="D2641" s="235" t="s">
        <v>191</v>
      </c>
      <c r="E2641" s="236" t="s">
        <v>19</v>
      </c>
      <c r="F2641" s="237" t="s">
        <v>2997</v>
      </c>
      <c r="G2641" s="234"/>
      <c r="H2641" s="238">
        <v>3.1880000000000002</v>
      </c>
      <c r="I2641" s="239"/>
      <c r="J2641" s="234"/>
      <c r="K2641" s="234"/>
      <c r="L2641" s="240"/>
      <c r="M2641" s="241"/>
      <c r="N2641" s="242"/>
      <c r="O2641" s="242"/>
      <c r="P2641" s="242"/>
      <c r="Q2641" s="242"/>
      <c r="R2641" s="242"/>
      <c r="S2641" s="242"/>
      <c r="T2641" s="24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4" t="s">
        <v>191</v>
      </c>
      <c r="AU2641" s="244" t="s">
        <v>82</v>
      </c>
      <c r="AV2641" s="13" t="s">
        <v>82</v>
      </c>
      <c r="AW2641" s="13" t="s">
        <v>33</v>
      </c>
      <c r="AX2641" s="13" t="s">
        <v>72</v>
      </c>
      <c r="AY2641" s="244" t="s">
        <v>180</v>
      </c>
    </row>
    <row r="2642" s="13" customFormat="1">
      <c r="A2642" s="13"/>
      <c r="B2642" s="233"/>
      <c r="C2642" s="234"/>
      <c r="D2642" s="235" t="s">
        <v>191</v>
      </c>
      <c r="E2642" s="236" t="s">
        <v>19</v>
      </c>
      <c r="F2642" s="237" t="s">
        <v>2998</v>
      </c>
      <c r="G2642" s="234"/>
      <c r="H2642" s="238">
        <v>2.9950000000000001</v>
      </c>
      <c r="I2642" s="239"/>
      <c r="J2642" s="234"/>
      <c r="K2642" s="234"/>
      <c r="L2642" s="240"/>
      <c r="M2642" s="241"/>
      <c r="N2642" s="242"/>
      <c r="O2642" s="242"/>
      <c r="P2642" s="242"/>
      <c r="Q2642" s="242"/>
      <c r="R2642" s="242"/>
      <c r="S2642" s="242"/>
      <c r="T2642" s="24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4" t="s">
        <v>191</v>
      </c>
      <c r="AU2642" s="244" t="s">
        <v>82</v>
      </c>
      <c r="AV2642" s="13" t="s">
        <v>82</v>
      </c>
      <c r="AW2642" s="13" t="s">
        <v>33</v>
      </c>
      <c r="AX2642" s="13" t="s">
        <v>72</v>
      </c>
      <c r="AY2642" s="244" t="s">
        <v>180</v>
      </c>
    </row>
    <row r="2643" s="16" customFormat="1">
      <c r="A2643" s="16"/>
      <c r="B2643" s="266"/>
      <c r="C2643" s="267"/>
      <c r="D2643" s="235" t="s">
        <v>191</v>
      </c>
      <c r="E2643" s="268" t="s">
        <v>19</v>
      </c>
      <c r="F2643" s="269" t="s">
        <v>436</v>
      </c>
      <c r="G2643" s="267"/>
      <c r="H2643" s="270">
        <v>85.939999999999998</v>
      </c>
      <c r="I2643" s="271"/>
      <c r="J2643" s="267"/>
      <c r="K2643" s="267"/>
      <c r="L2643" s="272"/>
      <c r="M2643" s="273"/>
      <c r="N2643" s="274"/>
      <c r="O2643" s="274"/>
      <c r="P2643" s="274"/>
      <c r="Q2643" s="274"/>
      <c r="R2643" s="274"/>
      <c r="S2643" s="274"/>
      <c r="T2643" s="275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T2643" s="276" t="s">
        <v>191</v>
      </c>
      <c r="AU2643" s="276" t="s">
        <v>82</v>
      </c>
      <c r="AV2643" s="16" t="s">
        <v>100</v>
      </c>
      <c r="AW2643" s="16" t="s">
        <v>33</v>
      </c>
      <c r="AX2643" s="16" t="s">
        <v>72</v>
      </c>
      <c r="AY2643" s="276" t="s">
        <v>180</v>
      </c>
    </row>
    <row r="2644" s="15" customFormat="1">
      <c r="A2644" s="15"/>
      <c r="B2644" s="255"/>
      <c r="C2644" s="256"/>
      <c r="D2644" s="235" t="s">
        <v>191</v>
      </c>
      <c r="E2644" s="257" t="s">
        <v>19</v>
      </c>
      <c r="F2644" s="258" t="s">
        <v>327</v>
      </c>
      <c r="G2644" s="256"/>
      <c r="H2644" s="259">
        <v>169.33499999999998</v>
      </c>
      <c r="I2644" s="260"/>
      <c r="J2644" s="256"/>
      <c r="K2644" s="256"/>
      <c r="L2644" s="261"/>
      <c r="M2644" s="262"/>
      <c r="N2644" s="263"/>
      <c r="O2644" s="263"/>
      <c r="P2644" s="263"/>
      <c r="Q2644" s="263"/>
      <c r="R2644" s="263"/>
      <c r="S2644" s="263"/>
      <c r="T2644" s="264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T2644" s="265" t="s">
        <v>191</v>
      </c>
      <c r="AU2644" s="265" t="s">
        <v>82</v>
      </c>
      <c r="AV2644" s="15" t="s">
        <v>187</v>
      </c>
      <c r="AW2644" s="15" t="s">
        <v>33</v>
      </c>
      <c r="AX2644" s="15" t="s">
        <v>80</v>
      </c>
      <c r="AY2644" s="265" t="s">
        <v>180</v>
      </c>
    </row>
    <row r="2645" s="2" customFormat="1" ht="24.15" customHeight="1">
      <c r="A2645" s="40"/>
      <c r="B2645" s="41"/>
      <c r="C2645" s="215" t="s">
        <v>2999</v>
      </c>
      <c r="D2645" s="215" t="s">
        <v>182</v>
      </c>
      <c r="E2645" s="216" t="s">
        <v>3000</v>
      </c>
      <c r="F2645" s="217" t="s">
        <v>3001</v>
      </c>
      <c r="G2645" s="218" t="s">
        <v>185</v>
      </c>
      <c r="H2645" s="219">
        <v>373.59399999999999</v>
      </c>
      <c r="I2645" s="220"/>
      <c r="J2645" s="221">
        <f>ROUND(I2645*H2645,2)</f>
        <v>0</v>
      </c>
      <c r="K2645" s="217" t="s">
        <v>186</v>
      </c>
      <c r="L2645" s="46"/>
      <c r="M2645" s="222" t="s">
        <v>19</v>
      </c>
      <c r="N2645" s="223" t="s">
        <v>43</v>
      </c>
      <c r="O2645" s="86"/>
      <c r="P2645" s="224">
        <f>O2645*H2645</f>
        <v>0</v>
      </c>
      <c r="Q2645" s="224">
        <v>0</v>
      </c>
      <c r="R2645" s="224">
        <f>Q2645*H2645</f>
        <v>0</v>
      </c>
      <c r="S2645" s="224">
        <v>0</v>
      </c>
      <c r="T2645" s="225">
        <f>S2645*H2645</f>
        <v>0</v>
      </c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R2645" s="226" t="s">
        <v>270</v>
      </c>
      <c r="AT2645" s="226" t="s">
        <v>182</v>
      </c>
      <c r="AU2645" s="226" t="s">
        <v>82</v>
      </c>
      <c r="AY2645" s="19" t="s">
        <v>180</v>
      </c>
      <c r="BE2645" s="227">
        <f>IF(N2645="základní",J2645,0)</f>
        <v>0</v>
      </c>
      <c r="BF2645" s="227">
        <f>IF(N2645="snížená",J2645,0)</f>
        <v>0</v>
      </c>
      <c r="BG2645" s="227">
        <f>IF(N2645="zákl. přenesená",J2645,0)</f>
        <v>0</v>
      </c>
      <c r="BH2645" s="227">
        <f>IF(N2645="sníž. přenesená",J2645,0)</f>
        <v>0</v>
      </c>
      <c r="BI2645" s="227">
        <f>IF(N2645="nulová",J2645,0)</f>
        <v>0</v>
      </c>
      <c r="BJ2645" s="19" t="s">
        <v>80</v>
      </c>
      <c r="BK2645" s="227">
        <f>ROUND(I2645*H2645,2)</f>
        <v>0</v>
      </c>
      <c r="BL2645" s="19" t="s">
        <v>270</v>
      </c>
      <c r="BM2645" s="226" t="s">
        <v>3002</v>
      </c>
    </row>
    <row r="2646" s="2" customFormat="1">
      <c r="A2646" s="40"/>
      <c r="B2646" s="41"/>
      <c r="C2646" s="42"/>
      <c r="D2646" s="228" t="s">
        <v>189</v>
      </c>
      <c r="E2646" s="42"/>
      <c r="F2646" s="229" t="s">
        <v>3003</v>
      </c>
      <c r="G2646" s="42"/>
      <c r="H2646" s="42"/>
      <c r="I2646" s="230"/>
      <c r="J2646" s="42"/>
      <c r="K2646" s="42"/>
      <c r="L2646" s="46"/>
      <c r="M2646" s="231"/>
      <c r="N2646" s="232"/>
      <c r="O2646" s="86"/>
      <c r="P2646" s="86"/>
      <c r="Q2646" s="86"/>
      <c r="R2646" s="86"/>
      <c r="S2646" s="86"/>
      <c r="T2646" s="87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T2646" s="19" t="s">
        <v>189</v>
      </c>
      <c r="AU2646" s="19" t="s">
        <v>82</v>
      </c>
    </row>
    <row r="2647" s="14" customFormat="1">
      <c r="A2647" s="14"/>
      <c r="B2647" s="245"/>
      <c r="C2647" s="246"/>
      <c r="D2647" s="235" t="s">
        <v>191</v>
      </c>
      <c r="E2647" s="247" t="s">
        <v>19</v>
      </c>
      <c r="F2647" s="248" t="s">
        <v>618</v>
      </c>
      <c r="G2647" s="246"/>
      <c r="H2647" s="247" t="s">
        <v>19</v>
      </c>
      <c r="I2647" s="249"/>
      <c r="J2647" s="246"/>
      <c r="K2647" s="246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191</v>
      </c>
      <c r="AU2647" s="254" t="s">
        <v>82</v>
      </c>
      <c r="AV2647" s="14" t="s">
        <v>80</v>
      </c>
      <c r="AW2647" s="14" t="s">
        <v>33</v>
      </c>
      <c r="AX2647" s="14" t="s">
        <v>72</v>
      </c>
      <c r="AY2647" s="254" t="s">
        <v>180</v>
      </c>
    </row>
    <row r="2648" s="13" customFormat="1">
      <c r="A2648" s="13"/>
      <c r="B2648" s="233"/>
      <c r="C2648" s="234"/>
      <c r="D2648" s="235" t="s">
        <v>191</v>
      </c>
      <c r="E2648" s="236" t="s">
        <v>19</v>
      </c>
      <c r="F2648" s="237" t="s">
        <v>3004</v>
      </c>
      <c r="G2648" s="234"/>
      <c r="H2648" s="238">
        <v>16.154</v>
      </c>
      <c r="I2648" s="239"/>
      <c r="J2648" s="234"/>
      <c r="K2648" s="234"/>
      <c r="L2648" s="240"/>
      <c r="M2648" s="241"/>
      <c r="N2648" s="242"/>
      <c r="O2648" s="242"/>
      <c r="P2648" s="242"/>
      <c r="Q2648" s="242"/>
      <c r="R2648" s="242"/>
      <c r="S2648" s="242"/>
      <c r="T2648" s="24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4" t="s">
        <v>191</v>
      </c>
      <c r="AU2648" s="244" t="s">
        <v>82</v>
      </c>
      <c r="AV2648" s="13" t="s">
        <v>82</v>
      </c>
      <c r="AW2648" s="13" t="s">
        <v>33</v>
      </c>
      <c r="AX2648" s="13" t="s">
        <v>72</v>
      </c>
      <c r="AY2648" s="244" t="s">
        <v>180</v>
      </c>
    </row>
    <row r="2649" s="14" customFormat="1">
      <c r="A2649" s="14"/>
      <c r="B2649" s="245"/>
      <c r="C2649" s="246"/>
      <c r="D2649" s="235" t="s">
        <v>191</v>
      </c>
      <c r="E2649" s="247" t="s">
        <v>19</v>
      </c>
      <c r="F2649" s="248" t="s">
        <v>3005</v>
      </c>
      <c r="G2649" s="246"/>
      <c r="H2649" s="247" t="s">
        <v>19</v>
      </c>
      <c r="I2649" s="249"/>
      <c r="J2649" s="246"/>
      <c r="K2649" s="246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191</v>
      </c>
      <c r="AU2649" s="254" t="s">
        <v>82</v>
      </c>
      <c r="AV2649" s="14" t="s">
        <v>80</v>
      </c>
      <c r="AW2649" s="14" t="s">
        <v>33</v>
      </c>
      <c r="AX2649" s="14" t="s">
        <v>72</v>
      </c>
      <c r="AY2649" s="254" t="s">
        <v>180</v>
      </c>
    </row>
    <row r="2650" s="13" customFormat="1">
      <c r="A2650" s="13"/>
      <c r="B2650" s="233"/>
      <c r="C2650" s="234"/>
      <c r="D2650" s="235" t="s">
        <v>191</v>
      </c>
      <c r="E2650" s="236" t="s">
        <v>19</v>
      </c>
      <c r="F2650" s="237" t="s">
        <v>3006</v>
      </c>
      <c r="G2650" s="234"/>
      <c r="H2650" s="238">
        <v>34.277000000000001</v>
      </c>
      <c r="I2650" s="239"/>
      <c r="J2650" s="234"/>
      <c r="K2650" s="234"/>
      <c r="L2650" s="240"/>
      <c r="M2650" s="241"/>
      <c r="N2650" s="242"/>
      <c r="O2650" s="242"/>
      <c r="P2650" s="242"/>
      <c r="Q2650" s="242"/>
      <c r="R2650" s="242"/>
      <c r="S2650" s="242"/>
      <c r="T2650" s="24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4" t="s">
        <v>191</v>
      </c>
      <c r="AU2650" s="244" t="s">
        <v>82</v>
      </c>
      <c r="AV2650" s="13" t="s">
        <v>82</v>
      </c>
      <c r="AW2650" s="13" t="s">
        <v>33</v>
      </c>
      <c r="AX2650" s="13" t="s">
        <v>72</v>
      </c>
      <c r="AY2650" s="244" t="s">
        <v>180</v>
      </c>
    </row>
    <row r="2651" s="13" customFormat="1">
      <c r="A2651" s="13"/>
      <c r="B2651" s="233"/>
      <c r="C2651" s="234"/>
      <c r="D2651" s="235" t="s">
        <v>191</v>
      </c>
      <c r="E2651" s="236" t="s">
        <v>19</v>
      </c>
      <c r="F2651" s="237" t="s">
        <v>3007</v>
      </c>
      <c r="G2651" s="234"/>
      <c r="H2651" s="238">
        <v>21.384</v>
      </c>
      <c r="I2651" s="239"/>
      <c r="J2651" s="234"/>
      <c r="K2651" s="234"/>
      <c r="L2651" s="240"/>
      <c r="M2651" s="241"/>
      <c r="N2651" s="242"/>
      <c r="O2651" s="242"/>
      <c r="P2651" s="242"/>
      <c r="Q2651" s="242"/>
      <c r="R2651" s="242"/>
      <c r="S2651" s="242"/>
      <c r="T2651" s="24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4" t="s">
        <v>191</v>
      </c>
      <c r="AU2651" s="244" t="s">
        <v>82</v>
      </c>
      <c r="AV2651" s="13" t="s">
        <v>82</v>
      </c>
      <c r="AW2651" s="13" t="s">
        <v>33</v>
      </c>
      <c r="AX2651" s="13" t="s">
        <v>72</v>
      </c>
      <c r="AY2651" s="244" t="s">
        <v>180</v>
      </c>
    </row>
    <row r="2652" s="13" customFormat="1">
      <c r="A2652" s="13"/>
      <c r="B2652" s="233"/>
      <c r="C2652" s="234"/>
      <c r="D2652" s="235" t="s">
        <v>191</v>
      </c>
      <c r="E2652" s="236" t="s">
        <v>19</v>
      </c>
      <c r="F2652" s="237" t="s">
        <v>3008</v>
      </c>
      <c r="G2652" s="234"/>
      <c r="H2652" s="238">
        <v>36.430999999999997</v>
      </c>
      <c r="I2652" s="239"/>
      <c r="J2652" s="234"/>
      <c r="K2652" s="234"/>
      <c r="L2652" s="240"/>
      <c r="M2652" s="241"/>
      <c r="N2652" s="242"/>
      <c r="O2652" s="242"/>
      <c r="P2652" s="242"/>
      <c r="Q2652" s="242"/>
      <c r="R2652" s="242"/>
      <c r="S2652" s="242"/>
      <c r="T2652" s="24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4" t="s">
        <v>191</v>
      </c>
      <c r="AU2652" s="244" t="s">
        <v>82</v>
      </c>
      <c r="AV2652" s="13" t="s">
        <v>82</v>
      </c>
      <c r="AW2652" s="13" t="s">
        <v>33</v>
      </c>
      <c r="AX2652" s="13" t="s">
        <v>72</v>
      </c>
      <c r="AY2652" s="244" t="s">
        <v>180</v>
      </c>
    </row>
    <row r="2653" s="13" customFormat="1">
      <c r="A2653" s="13"/>
      <c r="B2653" s="233"/>
      <c r="C2653" s="234"/>
      <c r="D2653" s="235" t="s">
        <v>191</v>
      </c>
      <c r="E2653" s="236" t="s">
        <v>19</v>
      </c>
      <c r="F2653" s="237" t="s">
        <v>3009</v>
      </c>
      <c r="G2653" s="234"/>
      <c r="H2653" s="238">
        <v>14.677</v>
      </c>
      <c r="I2653" s="239"/>
      <c r="J2653" s="234"/>
      <c r="K2653" s="234"/>
      <c r="L2653" s="240"/>
      <c r="M2653" s="241"/>
      <c r="N2653" s="242"/>
      <c r="O2653" s="242"/>
      <c r="P2653" s="242"/>
      <c r="Q2653" s="242"/>
      <c r="R2653" s="242"/>
      <c r="S2653" s="242"/>
      <c r="T2653" s="24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4" t="s">
        <v>191</v>
      </c>
      <c r="AU2653" s="244" t="s">
        <v>82</v>
      </c>
      <c r="AV2653" s="13" t="s">
        <v>82</v>
      </c>
      <c r="AW2653" s="13" t="s">
        <v>33</v>
      </c>
      <c r="AX2653" s="13" t="s">
        <v>72</v>
      </c>
      <c r="AY2653" s="244" t="s">
        <v>180</v>
      </c>
    </row>
    <row r="2654" s="13" customFormat="1">
      <c r="A2654" s="13"/>
      <c r="B2654" s="233"/>
      <c r="C2654" s="234"/>
      <c r="D2654" s="235" t="s">
        <v>191</v>
      </c>
      <c r="E2654" s="236" t="s">
        <v>19</v>
      </c>
      <c r="F2654" s="237" t="s">
        <v>3010</v>
      </c>
      <c r="G2654" s="234"/>
      <c r="H2654" s="238">
        <v>16.5</v>
      </c>
      <c r="I2654" s="239"/>
      <c r="J2654" s="234"/>
      <c r="K2654" s="234"/>
      <c r="L2654" s="240"/>
      <c r="M2654" s="241"/>
      <c r="N2654" s="242"/>
      <c r="O2654" s="242"/>
      <c r="P2654" s="242"/>
      <c r="Q2654" s="242"/>
      <c r="R2654" s="242"/>
      <c r="S2654" s="242"/>
      <c r="T2654" s="24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4" t="s">
        <v>191</v>
      </c>
      <c r="AU2654" s="244" t="s">
        <v>82</v>
      </c>
      <c r="AV2654" s="13" t="s">
        <v>82</v>
      </c>
      <c r="AW2654" s="13" t="s">
        <v>33</v>
      </c>
      <c r="AX2654" s="13" t="s">
        <v>72</v>
      </c>
      <c r="AY2654" s="244" t="s">
        <v>180</v>
      </c>
    </row>
    <row r="2655" s="16" customFormat="1">
      <c r="A2655" s="16"/>
      <c r="B2655" s="266"/>
      <c r="C2655" s="267"/>
      <c r="D2655" s="235" t="s">
        <v>191</v>
      </c>
      <c r="E2655" s="268" t="s">
        <v>19</v>
      </c>
      <c r="F2655" s="269" t="s">
        <v>436</v>
      </c>
      <c r="G2655" s="267"/>
      <c r="H2655" s="270">
        <v>139.423</v>
      </c>
      <c r="I2655" s="271"/>
      <c r="J2655" s="267"/>
      <c r="K2655" s="267"/>
      <c r="L2655" s="272"/>
      <c r="M2655" s="273"/>
      <c r="N2655" s="274"/>
      <c r="O2655" s="274"/>
      <c r="P2655" s="274"/>
      <c r="Q2655" s="274"/>
      <c r="R2655" s="274"/>
      <c r="S2655" s="274"/>
      <c r="T2655" s="275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T2655" s="276" t="s">
        <v>191</v>
      </c>
      <c r="AU2655" s="276" t="s">
        <v>82</v>
      </c>
      <c r="AV2655" s="16" t="s">
        <v>100</v>
      </c>
      <c r="AW2655" s="16" t="s">
        <v>33</v>
      </c>
      <c r="AX2655" s="16" t="s">
        <v>72</v>
      </c>
      <c r="AY2655" s="276" t="s">
        <v>180</v>
      </c>
    </row>
    <row r="2656" s="14" customFormat="1">
      <c r="A2656" s="14"/>
      <c r="B2656" s="245"/>
      <c r="C2656" s="246"/>
      <c r="D2656" s="235" t="s">
        <v>191</v>
      </c>
      <c r="E2656" s="247" t="s">
        <v>19</v>
      </c>
      <c r="F2656" s="248" t="s">
        <v>797</v>
      </c>
      <c r="G2656" s="246"/>
      <c r="H2656" s="247" t="s">
        <v>19</v>
      </c>
      <c r="I2656" s="249"/>
      <c r="J2656" s="246"/>
      <c r="K2656" s="246"/>
      <c r="L2656" s="250"/>
      <c r="M2656" s="251"/>
      <c r="N2656" s="252"/>
      <c r="O2656" s="252"/>
      <c r="P2656" s="252"/>
      <c r="Q2656" s="252"/>
      <c r="R2656" s="252"/>
      <c r="S2656" s="252"/>
      <c r="T2656" s="253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4" t="s">
        <v>191</v>
      </c>
      <c r="AU2656" s="254" t="s">
        <v>82</v>
      </c>
      <c r="AV2656" s="14" t="s">
        <v>80</v>
      </c>
      <c r="AW2656" s="14" t="s">
        <v>33</v>
      </c>
      <c r="AX2656" s="14" t="s">
        <v>72</v>
      </c>
      <c r="AY2656" s="254" t="s">
        <v>180</v>
      </c>
    </row>
    <row r="2657" s="13" customFormat="1">
      <c r="A2657" s="13"/>
      <c r="B2657" s="233"/>
      <c r="C2657" s="234"/>
      <c r="D2657" s="235" t="s">
        <v>191</v>
      </c>
      <c r="E2657" s="236" t="s">
        <v>19</v>
      </c>
      <c r="F2657" s="237" t="s">
        <v>1946</v>
      </c>
      <c r="G2657" s="234"/>
      <c r="H2657" s="238">
        <v>82.766000000000005</v>
      </c>
      <c r="I2657" s="239"/>
      <c r="J2657" s="234"/>
      <c r="K2657" s="234"/>
      <c r="L2657" s="240"/>
      <c r="M2657" s="241"/>
      <c r="N2657" s="242"/>
      <c r="O2657" s="242"/>
      <c r="P2657" s="242"/>
      <c r="Q2657" s="242"/>
      <c r="R2657" s="242"/>
      <c r="S2657" s="242"/>
      <c r="T2657" s="24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4" t="s">
        <v>191</v>
      </c>
      <c r="AU2657" s="244" t="s">
        <v>82</v>
      </c>
      <c r="AV2657" s="13" t="s">
        <v>82</v>
      </c>
      <c r="AW2657" s="13" t="s">
        <v>33</v>
      </c>
      <c r="AX2657" s="13" t="s">
        <v>72</v>
      </c>
      <c r="AY2657" s="244" t="s">
        <v>180</v>
      </c>
    </row>
    <row r="2658" s="13" customFormat="1">
      <c r="A2658" s="13"/>
      <c r="B2658" s="233"/>
      <c r="C2658" s="234"/>
      <c r="D2658" s="235" t="s">
        <v>191</v>
      </c>
      <c r="E2658" s="236" t="s">
        <v>19</v>
      </c>
      <c r="F2658" s="237" t="s">
        <v>1947</v>
      </c>
      <c r="G2658" s="234"/>
      <c r="H2658" s="238">
        <v>5.8129999999999997</v>
      </c>
      <c r="I2658" s="239"/>
      <c r="J2658" s="234"/>
      <c r="K2658" s="234"/>
      <c r="L2658" s="240"/>
      <c r="M2658" s="241"/>
      <c r="N2658" s="242"/>
      <c r="O2658" s="242"/>
      <c r="P2658" s="242"/>
      <c r="Q2658" s="242"/>
      <c r="R2658" s="242"/>
      <c r="S2658" s="242"/>
      <c r="T2658" s="24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4" t="s">
        <v>191</v>
      </c>
      <c r="AU2658" s="244" t="s">
        <v>82</v>
      </c>
      <c r="AV2658" s="13" t="s">
        <v>82</v>
      </c>
      <c r="AW2658" s="13" t="s">
        <v>33</v>
      </c>
      <c r="AX2658" s="13" t="s">
        <v>72</v>
      </c>
      <c r="AY2658" s="244" t="s">
        <v>180</v>
      </c>
    </row>
    <row r="2659" s="13" customFormat="1">
      <c r="A2659" s="13"/>
      <c r="B2659" s="233"/>
      <c r="C2659" s="234"/>
      <c r="D2659" s="235" t="s">
        <v>191</v>
      </c>
      <c r="E2659" s="236" t="s">
        <v>19</v>
      </c>
      <c r="F2659" s="237" t="s">
        <v>1948</v>
      </c>
      <c r="G2659" s="234"/>
      <c r="H2659" s="238">
        <v>43.012999999999998</v>
      </c>
      <c r="I2659" s="239"/>
      <c r="J2659" s="234"/>
      <c r="K2659" s="234"/>
      <c r="L2659" s="240"/>
      <c r="M2659" s="241"/>
      <c r="N2659" s="242"/>
      <c r="O2659" s="242"/>
      <c r="P2659" s="242"/>
      <c r="Q2659" s="242"/>
      <c r="R2659" s="242"/>
      <c r="S2659" s="242"/>
      <c r="T2659" s="24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4" t="s">
        <v>191</v>
      </c>
      <c r="AU2659" s="244" t="s">
        <v>82</v>
      </c>
      <c r="AV2659" s="13" t="s">
        <v>82</v>
      </c>
      <c r="AW2659" s="13" t="s">
        <v>33</v>
      </c>
      <c r="AX2659" s="13" t="s">
        <v>72</v>
      </c>
      <c r="AY2659" s="244" t="s">
        <v>180</v>
      </c>
    </row>
    <row r="2660" s="13" customFormat="1">
      <c r="A2660" s="13"/>
      <c r="B2660" s="233"/>
      <c r="C2660" s="234"/>
      <c r="D2660" s="235" t="s">
        <v>191</v>
      </c>
      <c r="E2660" s="236" t="s">
        <v>19</v>
      </c>
      <c r="F2660" s="237" t="s">
        <v>1949</v>
      </c>
      <c r="G2660" s="234"/>
      <c r="H2660" s="238">
        <v>27.649000000000001</v>
      </c>
      <c r="I2660" s="239"/>
      <c r="J2660" s="234"/>
      <c r="K2660" s="234"/>
      <c r="L2660" s="240"/>
      <c r="M2660" s="241"/>
      <c r="N2660" s="242"/>
      <c r="O2660" s="242"/>
      <c r="P2660" s="242"/>
      <c r="Q2660" s="242"/>
      <c r="R2660" s="242"/>
      <c r="S2660" s="242"/>
      <c r="T2660" s="24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4" t="s">
        <v>191</v>
      </c>
      <c r="AU2660" s="244" t="s">
        <v>82</v>
      </c>
      <c r="AV2660" s="13" t="s">
        <v>82</v>
      </c>
      <c r="AW2660" s="13" t="s">
        <v>33</v>
      </c>
      <c r="AX2660" s="13" t="s">
        <v>72</v>
      </c>
      <c r="AY2660" s="244" t="s">
        <v>180</v>
      </c>
    </row>
    <row r="2661" s="13" customFormat="1">
      <c r="A2661" s="13"/>
      <c r="B2661" s="233"/>
      <c r="C2661" s="234"/>
      <c r="D2661" s="235" t="s">
        <v>191</v>
      </c>
      <c r="E2661" s="236" t="s">
        <v>19</v>
      </c>
      <c r="F2661" s="237" t="s">
        <v>1950</v>
      </c>
      <c r="G2661" s="234"/>
      <c r="H2661" s="238">
        <v>4.7779999999999996</v>
      </c>
      <c r="I2661" s="239"/>
      <c r="J2661" s="234"/>
      <c r="K2661" s="234"/>
      <c r="L2661" s="240"/>
      <c r="M2661" s="241"/>
      <c r="N2661" s="242"/>
      <c r="O2661" s="242"/>
      <c r="P2661" s="242"/>
      <c r="Q2661" s="242"/>
      <c r="R2661" s="242"/>
      <c r="S2661" s="242"/>
      <c r="T2661" s="24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4" t="s">
        <v>191</v>
      </c>
      <c r="AU2661" s="244" t="s">
        <v>82</v>
      </c>
      <c r="AV2661" s="13" t="s">
        <v>82</v>
      </c>
      <c r="AW2661" s="13" t="s">
        <v>33</v>
      </c>
      <c r="AX2661" s="13" t="s">
        <v>72</v>
      </c>
      <c r="AY2661" s="244" t="s">
        <v>180</v>
      </c>
    </row>
    <row r="2662" s="13" customFormat="1">
      <c r="A2662" s="13"/>
      <c r="B2662" s="233"/>
      <c r="C2662" s="234"/>
      <c r="D2662" s="235" t="s">
        <v>191</v>
      </c>
      <c r="E2662" s="236" t="s">
        <v>19</v>
      </c>
      <c r="F2662" s="237" t="s">
        <v>1951</v>
      </c>
      <c r="G2662" s="234"/>
      <c r="H2662" s="238">
        <v>34.177999999999997</v>
      </c>
      <c r="I2662" s="239"/>
      <c r="J2662" s="234"/>
      <c r="K2662" s="234"/>
      <c r="L2662" s="240"/>
      <c r="M2662" s="241"/>
      <c r="N2662" s="242"/>
      <c r="O2662" s="242"/>
      <c r="P2662" s="242"/>
      <c r="Q2662" s="242"/>
      <c r="R2662" s="242"/>
      <c r="S2662" s="242"/>
      <c r="T2662" s="24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4" t="s">
        <v>191</v>
      </c>
      <c r="AU2662" s="244" t="s">
        <v>82</v>
      </c>
      <c r="AV2662" s="13" t="s">
        <v>82</v>
      </c>
      <c r="AW2662" s="13" t="s">
        <v>33</v>
      </c>
      <c r="AX2662" s="13" t="s">
        <v>72</v>
      </c>
      <c r="AY2662" s="244" t="s">
        <v>180</v>
      </c>
    </row>
    <row r="2663" s="14" customFormat="1">
      <c r="A2663" s="14"/>
      <c r="B2663" s="245"/>
      <c r="C2663" s="246"/>
      <c r="D2663" s="235" t="s">
        <v>191</v>
      </c>
      <c r="E2663" s="247" t="s">
        <v>19</v>
      </c>
      <c r="F2663" s="248" t="s">
        <v>900</v>
      </c>
      <c r="G2663" s="246"/>
      <c r="H2663" s="247" t="s">
        <v>19</v>
      </c>
      <c r="I2663" s="249"/>
      <c r="J2663" s="246"/>
      <c r="K2663" s="246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191</v>
      </c>
      <c r="AU2663" s="254" t="s">
        <v>82</v>
      </c>
      <c r="AV2663" s="14" t="s">
        <v>80</v>
      </c>
      <c r="AW2663" s="14" t="s">
        <v>33</v>
      </c>
      <c r="AX2663" s="14" t="s">
        <v>72</v>
      </c>
      <c r="AY2663" s="254" t="s">
        <v>180</v>
      </c>
    </row>
    <row r="2664" s="13" customFormat="1">
      <c r="A2664" s="13"/>
      <c r="B2664" s="233"/>
      <c r="C2664" s="234"/>
      <c r="D2664" s="235" t="s">
        <v>191</v>
      </c>
      <c r="E2664" s="236" t="s">
        <v>19</v>
      </c>
      <c r="F2664" s="237" t="s">
        <v>1952</v>
      </c>
      <c r="G2664" s="234"/>
      <c r="H2664" s="238">
        <v>8.3279999999999994</v>
      </c>
      <c r="I2664" s="239"/>
      <c r="J2664" s="234"/>
      <c r="K2664" s="234"/>
      <c r="L2664" s="240"/>
      <c r="M2664" s="241"/>
      <c r="N2664" s="242"/>
      <c r="O2664" s="242"/>
      <c r="P2664" s="242"/>
      <c r="Q2664" s="242"/>
      <c r="R2664" s="242"/>
      <c r="S2664" s="242"/>
      <c r="T2664" s="24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4" t="s">
        <v>191</v>
      </c>
      <c r="AU2664" s="244" t="s">
        <v>82</v>
      </c>
      <c r="AV2664" s="13" t="s">
        <v>82</v>
      </c>
      <c r="AW2664" s="13" t="s">
        <v>33</v>
      </c>
      <c r="AX2664" s="13" t="s">
        <v>72</v>
      </c>
      <c r="AY2664" s="244" t="s">
        <v>180</v>
      </c>
    </row>
    <row r="2665" s="13" customFormat="1">
      <c r="A2665" s="13"/>
      <c r="B2665" s="233"/>
      <c r="C2665" s="234"/>
      <c r="D2665" s="235" t="s">
        <v>191</v>
      </c>
      <c r="E2665" s="236" t="s">
        <v>19</v>
      </c>
      <c r="F2665" s="237" t="s">
        <v>1953</v>
      </c>
      <c r="G2665" s="234"/>
      <c r="H2665" s="238">
        <v>12.063000000000001</v>
      </c>
      <c r="I2665" s="239"/>
      <c r="J2665" s="234"/>
      <c r="K2665" s="234"/>
      <c r="L2665" s="240"/>
      <c r="M2665" s="241"/>
      <c r="N2665" s="242"/>
      <c r="O2665" s="242"/>
      <c r="P2665" s="242"/>
      <c r="Q2665" s="242"/>
      <c r="R2665" s="242"/>
      <c r="S2665" s="242"/>
      <c r="T2665" s="24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4" t="s">
        <v>191</v>
      </c>
      <c r="AU2665" s="244" t="s">
        <v>82</v>
      </c>
      <c r="AV2665" s="13" t="s">
        <v>82</v>
      </c>
      <c r="AW2665" s="13" t="s">
        <v>33</v>
      </c>
      <c r="AX2665" s="13" t="s">
        <v>72</v>
      </c>
      <c r="AY2665" s="244" t="s">
        <v>180</v>
      </c>
    </row>
    <row r="2666" s="13" customFormat="1">
      <c r="A2666" s="13"/>
      <c r="B2666" s="233"/>
      <c r="C2666" s="234"/>
      <c r="D2666" s="235" t="s">
        <v>191</v>
      </c>
      <c r="E2666" s="236" t="s">
        <v>19</v>
      </c>
      <c r="F2666" s="237" t="s">
        <v>1954</v>
      </c>
      <c r="G2666" s="234"/>
      <c r="H2666" s="238">
        <v>8</v>
      </c>
      <c r="I2666" s="239"/>
      <c r="J2666" s="234"/>
      <c r="K2666" s="234"/>
      <c r="L2666" s="240"/>
      <c r="M2666" s="241"/>
      <c r="N2666" s="242"/>
      <c r="O2666" s="242"/>
      <c r="P2666" s="242"/>
      <c r="Q2666" s="242"/>
      <c r="R2666" s="242"/>
      <c r="S2666" s="242"/>
      <c r="T2666" s="24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4" t="s">
        <v>191</v>
      </c>
      <c r="AU2666" s="244" t="s">
        <v>82</v>
      </c>
      <c r="AV2666" s="13" t="s">
        <v>82</v>
      </c>
      <c r="AW2666" s="13" t="s">
        <v>33</v>
      </c>
      <c r="AX2666" s="13" t="s">
        <v>72</v>
      </c>
      <c r="AY2666" s="244" t="s">
        <v>180</v>
      </c>
    </row>
    <row r="2667" s="13" customFormat="1">
      <c r="A2667" s="13"/>
      <c r="B2667" s="233"/>
      <c r="C2667" s="234"/>
      <c r="D2667" s="235" t="s">
        <v>191</v>
      </c>
      <c r="E2667" s="236" t="s">
        <v>19</v>
      </c>
      <c r="F2667" s="237" t="s">
        <v>1955</v>
      </c>
      <c r="G2667" s="234"/>
      <c r="H2667" s="238">
        <v>4.4000000000000004</v>
      </c>
      <c r="I2667" s="239"/>
      <c r="J2667" s="234"/>
      <c r="K2667" s="234"/>
      <c r="L2667" s="240"/>
      <c r="M2667" s="241"/>
      <c r="N2667" s="242"/>
      <c r="O2667" s="242"/>
      <c r="P2667" s="242"/>
      <c r="Q2667" s="242"/>
      <c r="R2667" s="242"/>
      <c r="S2667" s="242"/>
      <c r="T2667" s="24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4" t="s">
        <v>191</v>
      </c>
      <c r="AU2667" s="244" t="s">
        <v>82</v>
      </c>
      <c r="AV2667" s="13" t="s">
        <v>82</v>
      </c>
      <c r="AW2667" s="13" t="s">
        <v>33</v>
      </c>
      <c r="AX2667" s="13" t="s">
        <v>72</v>
      </c>
      <c r="AY2667" s="244" t="s">
        <v>180</v>
      </c>
    </row>
    <row r="2668" s="14" customFormat="1">
      <c r="A2668" s="14"/>
      <c r="B2668" s="245"/>
      <c r="C2668" s="246"/>
      <c r="D2668" s="235" t="s">
        <v>191</v>
      </c>
      <c r="E2668" s="247" t="s">
        <v>19</v>
      </c>
      <c r="F2668" s="248" t="s">
        <v>3011</v>
      </c>
      <c r="G2668" s="246"/>
      <c r="H2668" s="247" t="s">
        <v>19</v>
      </c>
      <c r="I2668" s="249"/>
      <c r="J2668" s="246"/>
      <c r="K2668" s="246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191</v>
      </c>
      <c r="AU2668" s="254" t="s">
        <v>82</v>
      </c>
      <c r="AV2668" s="14" t="s">
        <v>80</v>
      </c>
      <c r="AW2668" s="14" t="s">
        <v>33</v>
      </c>
      <c r="AX2668" s="14" t="s">
        <v>72</v>
      </c>
      <c r="AY2668" s="254" t="s">
        <v>180</v>
      </c>
    </row>
    <row r="2669" s="13" customFormat="1">
      <c r="A2669" s="13"/>
      <c r="B2669" s="233"/>
      <c r="C2669" s="234"/>
      <c r="D2669" s="235" t="s">
        <v>191</v>
      </c>
      <c r="E2669" s="236" t="s">
        <v>19</v>
      </c>
      <c r="F2669" s="237" t="s">
        <v>3012</v>
      </c>
      <c r="G2669" s="234"/>
      <c r="H2669" s="238">
        <v>3.1829999999999998</v>
      </c>
      <c r="I2669" s="239"/>
      <c r="J2669" s="234"/>
      <c r="K2669" s="234"/>
      <c r="L2669" s="240"/>
      <c r="M2669" s="241"/>
      <c r="N2669" s="242"/>
      <c r="O2669" s="242"/>
      <c r="P2669" s="242"/>
      <c r="Q2669" s="242"/>
      <c r="R2669" s="242"/>
      <c r="S2669" s="242"/>
      <c r="T2669" s="24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4" t="s">
        <v>191</v>
      </c>
      <c r="AU2669" s="244" t="s">
        <v>82</v>
      </c>
      <c r="AV2669" s="13" t="s">
        <v>82</v>
      </c>
      <c r="AW2669" s="13" t="s">
        <v>33</v>
      </c>
      <c r="AX2669" s="13" t="s">
        <v>72</v>
      </c>
      <c r="AY2669" s="244" t="s">
        <v>180</v>
      </c>
    </row>
    <row r="2670" s="16" customFormat="1">
      <c r="A2670" s="16"/>
      <c r="B2670" s="266"/>
      <c r="C2670" s="267"/>
      <c r="D2670" s="235" t="s">
        <v>191</v>
      </c>
      <c r="E2670" s="268" t="s">
        <v>19</v>
      </c>
      <c r="F2670" s="269" t="s">
        <v>436</v>
      </c>
      <c r="G2670" s="267"/>
      <c r="H2670" s="270">
        <v>234.17099999999999</v>
      </c>
      <c r="I2670" s="271"/>
      <c r="J2670" s="267"/>
      <c r="K2670" s="267"/>
      <c r="L2670" s="272"/>
      <c r="M2670" s="273"/>
      <c r="N2670" s="274"/>
      <c r="O2670" s="274"/>
      <c r="P2670" s="274"/>
      <c r="Q2670" s="274"/>
      <c r="R2670" s="274"/>
      <c r="S2670" s="274"/>
      <c r="T2670" s="275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76" t="s">
        <v>191</v>
      </c>
      <c r="AU2670" s="276" t="s">
        <v>82</v>
      </c>
      <c r="AV2670" s="16" t="s">
        <v>100</v>
      </c>
      <c r="AW2670" s="16" t="s">
        <v>33</v>
      </c>
      <c r="AX2670" s="16" t="s">
        <v>72</v>
      </c>
      <c r="AY2670" s="276" t="s">
        <v>180</v>
      </c>
    </row>
    <row r="2671" s="15" customFormat="1">
      <c r="A2671" s="15"/>
      <c r="B2671" s="255"/>
      <c r="C2671" s="256"/>
      <c r="D2671" s="235" t="s">
        <v>191</v>
      </c>
      <c r="E2671" s="257" t="s">
        <v>19</v>
      </c>
      <c r="F2671" s="258" t="s">
        <v>327</v>
      </c>
      <c r="G2671" s="256"/>
      <c r="H2671" s="259">
        <v>373.59399999999999</v>
      </c>
      <c r="I2671" s="260"/>
      <c r="J2671" s="256"/>
      <c r="K2671" s="256"/>
      <c r="L2671" s="261"/>
      <c r="M2671" s="262"/>
      <c r="N2671" s="263"/>
      <c r="O2671" s="263"/>
      <c r="P2671" s="263"/>
      <c r="Q2671" s="263"/>
      <c r="R2671" s="263"/>
      <c r="S2671" s="263"/>
      <c r="T2671" s="264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T2671" s="265" t="s">
        <v>191</v>
      </c>
      <c r="AU2671" s="265" t="s">
        <v>82</v>
      </c>
      <c r="AV2671" s="15" t="s">
        <v>187</v>
      </c>
      <c r="AW2671" s="15" t="s">
        <v>33</v>
      </c>
      <c r="AX2671" s="15" t="s">
        <v>80</v>
      </c>
      <c r="AY2671" s="265" t="s">
        <v>180</v>
      </c>
    </row>
    <row r="2672" s="2" customFormat="1" ht="24.15" customHeight="1">
      <c r="A2672" s="40"/>
      <c r="B2672" s="41"/>
      <c r="C2672" s="215" t="s">
        <v>3013</v>
      </c>
      <c r="D2672" s="215" t="s">
        <v>182</v>
      </c>
      <c r="E2672" s="216" t="s">
        <v>3014</v>
      </c>
      <c r="F2672" s="217" t="s">
        <v>3015</v>
      </c>
      <c r="G2672" s="218" t="s">
        <v>185</v>
      </c>
      <c r="H2672" s="219">
        <v>368.77699999999999</v>
      </c>
      <c r="I2672" s="220"/>
      <c r="J2672" s="221">
        <f>ROUND(I2672*H2672,2)</f>
        <v>0</v>
      </c>
      <c r="K2672" s="217" t="s">
        <v>186</v>
      </c>
      <c r="L2672" s="46"/>
      <c r="M2672" s="222" t="s">
        <v>19</v>
      </c>
      <c r="N2672" s="223" t="s">
        <v>43</v>
      </c>
      <c r="O2672" s="86"/>
      <c r="P2672" s="224">
        <f>O2672*H2672</f>
        <v>0</v>
      </c>
      <c r="Q2672" s="224">
        <v>0</v>
      </c>
      <c r="R2672" s="224">
        <f>Q2672*H2672</f>
        <v>0</v>
      </c>
      <c r="S2672" s="224">
        <v>0</v>
      </c>
      <c r="T2672" s="225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26" t="s">
        <v>270</v>
      </c>
      <c r="AT2672" s="226" t="s">
        <v>182</v>
      </c>
      <c r="AU2672" s="226" t="s">
        <v>82</v>
      </c>
      <c r="AY2672" s="19" t="s">
        <v>180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19" t="s">
        <v>80</v>
      </c>
      <c r="BK2672" s="227">
        <f>ROUND(I2672*H2672,2)</f>
        <v>0</v>
      </c>
      <c r="BL2672" s="19" t="s">
        <v>270</v>
      </c>
      <c r="BM2672" s="226" t="s">
        <v>3016</v>
      </c>
    </row>
    <row r="2673" s="2" customFormat="1">
      <c r="A2673" s="40"/>
      <c r="B2673" s="41"/>
      <c r="C2673" s="42"/>
      <c r="D2673" s="228" t="s">
        <v>189</v>
      </c>
      <c r="E2673" s="42"/>
      <c r="F2673" s="229" t="s">
        <v>3017</v>
      </c>
      <c r="G2673" s="42"/>
      <c r="H2673" s="42"/>
      <c r="I2673" s="230"/>
      <c r="J2673" s="42"/>
      <c r="K2673" s="42"/>
      <c r="L2673" s="46"/>
      <c r="M2673" s="231"/>
      <c r="N2673" s="232"/>
      <c r="O2673" s="86"/>
      <c r="P2673" s="86"/>
      <c r="Q2673" s="86"/>
      <c r="R2673" s="86"/>
      <c r="S2673" s="86"/>
      <c r="T2673" s="87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9" t="s">
        <v>189</v>
      </c>
      <c r="AU2673" s="19" t="s">
        <v>82</v>
      </c>
    </row>
    <row r="2674" s="14" customFormat="1">
      <c r="A2674" s="14"/>
      <c r="B2674" s="245"/>
      <c r="C2674" s="246"/>
      <c r="D2674" s="235" t="s">
        <v>191</v>
      </c>
      <c r="E2674" s="247" t="s">
        <v>19</v>
      </c>
      <c r="F2674" s="248" t="s">
        <v>3018</v>
      </c>
      <c r="G2674" s="246"/>
      <c r="H2674" s="247" t="s">
        <v>19</v>
      </c>
      <c r="I2674" s="249"/>
      <c r="J2674" s="246"/>
      <c r="K2674" s="246"/>
      <c r="L2674" s="250"/>
      <c r="M2674" s="251"/>
      <c r="N2674" s="252"/>
      <c r="O2674" s="252"/>
      <c r="P2674" s="252"/>
      <c r="Q2674" s="252"/>
      <c r="R2674" s="252"/>
      <c r="S2674" s="252"/>
      <c r="T2674" s="253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4" t="s">
        <v>191</v>
      </c>
      <c r="AU2674" s="254" t="s">
        <v>82</v>
      </c>
      <c r="AV2674" s="14" t="s">
        <v>80</v>
      </c>
      <c r="AW2674" s="14" t="s">
        <v>33</v>
      </c>
      <c r="AX2674" s="14" t="s">
        <v>72</v>
      </c>
      <c r="AY2674" s="254" t="s">
        <v>180</v>
      </c>
    </row>
    <row r="2675" s="14" customFormat="1">
      <c r="A2675" s="14"/>
      <c r="B2675" s="245"/>
      <c r="C2675" s="246"/>
      <c r="D2675" s="235" t="s">
        <v>191</v>
      </c>
      <c r="E2675" s="247" t="s">
        <v>19</v>
      </c>
      <c r="F2675" s="248" t="s">
        <v>3019</v>
      </c>
      <c r="G2675" s="246"/>
      <c r="H2675" s="247" t="s">
        <v>19</v>
      </c>
      <c r="I2675" s="249"/>
      <c r="J2675" s="246"/>
      <c r="K2675" s="246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191</v>
      </c>
      <c r="AU2675" s="254" t="s">
        <v>82</v>
      </c>
      <c r="AV2675" s="14" t="s">
        <v>80</v>
      </c>
      <c r="AW2675" s="14" t="s">
        <v>33</v>
      </c>
      <c r="AX2675" s="14" t="s">
        <v>72</v>
      </c>
      <c r="AY2675" s="254" t="s">
        <v>180</v>
      </c>
    </row>
    <row r="2676" s="13" customFormat="1">
      <c r="A2676" s="13"/>
      <c r="B2676" s="233"/>
      <c r="C2676" s="234"/>
      <c r="D2676" s="235" t="s">
        <v>191</v>
      </c>
      <c r="E2676" s="236" t="s">
        <v>19</v>
      </c>
      <c r="F2676" s="237" t="s">
        <v>3020</v>
      </c>
      <c r="G2676" s="234"/>
      <c r="H2676" s="238">
        <v>15.77</v>
      </c>
      <c r="I2676" s="239"/>
      <c r="J2676" s="234"/>
      <c r="K2676" s="234"/>
      <c r="L2676" s="240"/>
      <c r="M2676" s="241"/>
      <c r="N2676" s="242"/>
      <c r="O2676" s="242"/>
      <c r="P2676" s="242"/>
      <c r="Q2676" s="242"/>
      <c r="R2676" s="242"/>
      <c r="S2676" s="242"/>
      <c r="T2676" s="24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4" t="s">
        <v>191</v>
      </c>
      <c r="AU2676" s="244" t="s">
        <v>82</v>
      </c>
      <c r="AV2676" s="13" t="s">
        <v>82</v>
      </c>
      <c r="AW2676" s="13" t="s">
        <v>33</v>
      </c>
      <c r="AX2676" s="13" t="s">
        <v>72</v>
      </c>
      <c r="AY2676" s="244" t="s">
        <v>180</v>
      </c>
    </row>
    <row r="2677" s="13" customFormat="1">
      <c r="A2677" s="13"/>
      <c r="B2677" s="233"/>
      <c r="C2677" s="234"/>
      <c r="D2677" s="235" t="s">
        <v>191</v>
      </c>
      <c r="E2677" s="236" t="s">
        <v>19</v>
      </c>
      <c r="F2677" s="237" t="s">
        <v>3021</v>
      </c>
      <c r="G2677" s="234"/>
      <c r="H2677" s="238">
        <v>6.6399999999999997</v>
      </c>
      <c r="I2677" s="239"/>
      <c r="J2677" s="234"/>
      <c r="K2677" s="234"/>
      <c r="L2677" s="240"/>
      <c r="M2677" s="241"/>
      <c r="N2677" s="242"/>
      <c r="O2677" s="242"/>
      <c r="P2677" s="242"/>
      <c r="Q2677" s="242"/>
      <c r="R2677" s="242"/>
      <c r="S2677" s="242"/>
      <c r="T2677" s="24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4" t="s">
        <v>191</v>
      </c>
      <c r="AU2677" s="244" t="s">
        <v>82</v>
      </c>
      <c r="AV2677" s="13" t="s">
        <v>82</v>
      </c>
      <c r="AW2677" s="13" t="s">
        <v>33</v>
      </c>
      <c r="AX2677" s="13" t="s">
        <v>72</v>
      </c>
      <c r="AY2677" s="244" t="s">
        <v>180</v>
      </c>
    </row>
    <row r="2678" s="14" customFormat="1">
      <c r="A2678" s="14"/>
      <c r="B2678" s="245"/>
      <c r="C2678" s="246"/>
      <c r="D2678" s="235" t="s">
        <v>191</v>
      </c>
      <c r="E2678" s="247" t="s">
        <v>19</v>
      </c>
      <c r="F2678" s="248" t="s">
        <v>3022</v>
      </c>
      <c r="G2678" s="246"/>
      <c r="H2678" s="247" t="s">
        <v>19</v>
      </c>
      <c r="I2678" s="249"/>
      <c r="J2678" s="246"/>
      <c r="K2678" s="246"/>
      <c r="L2678" s="250"/>
      <c r="M2678" s="251"/>
      <c r="N2678" s="252"/>
      <c r="O2678" s="252"/>
      <c r="P2678" s="252"/>
      <c r="Q2678" s="252"/>
      <c r="R2678" s="252"/>
      <c r="S2678" s="252"/>
      <c r="T2678" s="253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4" t="s">
        <v>191</v>
      </c>
      <c r="AU2678" s="254" t="s">
        <v>82</v>
      </c>
      <c r="AV2678" s="14" t="s">
        <v>80</v>
      </c>
      <c r="AW2678" s="14" t="s">
        <v>33</v>
      </c>
      <c r="AX2678" s="14" t="s">
        <v>72</v>
      </c>
      <c r="AY2678" s="254" t="s">
        <v>180</v>
      </c>
    </row>
    <row r="2679" s="13" customFormat="1">
      <c r="A2679" s="13"/>
      <c r="B2679" s="233"/>
      <c r="C2679" s="234"/>
      <c r="D2679" s="235" t="s">
        <v>191</v>
      </c>
      <c r="E2679" s="236" t="s">
        <v>19</v>
      </c>
      <c r="F2679" s="237" t="s">
        <v>3023</v>
      </c>
      <c r="G2679" s="234"/>
      <c r="H2679" s="238">
        <v>35.357999999999997</v>
      </c>
      <c r="I2679" s="239"/>
      <c r="J2679" s="234"/>
      <c r="K2679" s="234"/>
      <c r="L2679" s="240"/>
      <c r="M2679" s="241"/>
      <c r="N2679" s="242"/>
      <c r="O2679" s="242"/>
      <c r="P2679" s="242"/>
      <c r="Q2679" s="242"/>
      <c r="R2679" s="242"/>
      <c r="S2679" s="242"/>
      <c r="T2679" s="24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4" t="s">
        <v>191</v>
      </c>
      <c r="AU2679" s="244" t="s">
        <v>82</v>
      </c>
      <c r="AV2679" s="13" t="s">
        <v>82</v>
      </c>
      <c r="AW2679" s="13" t="s">
        <v>33</v>
      </c>
      <c r="AX2679" s="13" t="s">
        <v>72</v>
      </c>
      <c r="AY2679" s="244" t="s">
        <v>180</v>
      </c>
    </row>
    <row r="2680" s="13" customFormat="1">
      <c r="A2680" s="13"/>
      <c r="B2680" s="233"/>
      <c r="C2680" s="234"/>
      <c r="D2680" s="235" t="s">
        <v>191</v>
      </c>
      <c r="E2680" s="236" t="s">
        <v>19</v>
      </c>
      <c r="F2680" s="237" t="s">
        <v>3024</v>
      </c>
      <c r="G2680" s="234"/>
      <c r="H2680" s="238">
        <v>7.9020000000000001</v>
      </c>
      <c r="I2680" s="239"/>
      <c r="J2680" s="234"/>
      <c r="K2680" s="234"/>
      <c r="L2680" s="240"/>
      <c r="M2680" s="241"/>
      <c r="N2680" s="242"/>
      <c r="O2680" s="242"/>
      <c r="P2680" s="242"/>
      <c r="Q2680" s="242"/>
      <c r="R2680" s="242"/>
      <c r="S2680" s="242"/>
      <c r="T2680" s="24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4" t="s">
        <v>191</v>
      </c>
      <c r="AU2680" s="244" t="s">
        <v>82</v>
      </c>
      <c r="AV2680" s="13" t="s">
        <v>82</v>
      </c>
      <c r="AW2680" s="13" t="s">
        <v>33</v>
      </c>
      <c r="AX2680" s="13" t="s">
        <v>72</v>
      </c>
      <c r="AY2680" s="244" t="s">
        <v>180</v>
      </c>
    </row>
    <row r="2681" s="14" customFormat="1">
      <c r="A2681" s="14"/>
      <c r="B2681" s="245"/>
      <c r="C2681" s="246"/>
      <c r="D2681" s="235" t="s">
        <v>191</v>
      </c>
      <c r="E2681" s="247" t="s">
        <v>19</v>
      </c>
      <c r="F2681" s="248" t="s">
        <v>3025</v>
      </c>
      <c r="G2681" s="246"/>
      <c r="H2681" s="247" t="s">
        <v>19</v>
      </c>
      <c r="I2681" s="249"/>
      <c r="J2681" s="246"/>
      <c r="K2681" s="246"/>
      <c r="L2681" s="250"/>
      <c r="M2681" s="251"/>
      <c r="N2681" s="252"/>
      <c r="O2681" s="252"/>
      <c r="P2681" s="252"/>
      <c r="Q2681" s="252"/>
      <c r="R2681" s="252"/>
      <c r="S2681" s="252"/>
      <c r="T2681" s="253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4" t="s">
        <v>191</v>
      </c>
      <c r="AU2681" s="254" t="s">
        <v>82</v>
      </c>
      <c r="AV2681" s="14" t="s">
        <v>80</v>
      </c>
      <c r="AW2681" s="14" t="s">
        <v>33</v>
      </c>
      <c r="AX2681" s="14" t="s">
        <v>72</v>
      </c>
      <c r="AY2681" s="254" t="s">
        <v>180</v>
      </c>
    </row>
    <row r="2682" s="13" customFormat="1">
      <c r="A2682" s="13"/>
      <c r="B2682" s="233"/>
      <c r="C2682" s="234"/>
      <c r="D2682" s="235" t="s">
        <v>191</v>
      </c>
      <c r="E2682" s="236" t="s">
        <v>19</v>
      </c>
      <c r="F2682" s="237" t="s">
        <v>3026</v>
      </c>
      <c r="G2682" s="234"/>
      <c r="H2682" s="238">
        <v>26.684999999999999</v>
      </c>
      <c r="I2682" s="239"/>
      <c r="J2682" s="234"/>
      <c r="K2682" s="234"/>
      <c r="L2682" s="240"/>
      <c r="M2682" s="241"/>
      <c r="N2682" s="242"/>
      <c r="O2682" s="242"/>
      <c r="P2682" s="242"/>
      <c r="Q2682" s="242"/>
      <c r="R2682" s="242"/>
      <c r="S2682" s="242"/>
      <c r="T2682" s="24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4" t="s">
        <v>191</v>
      </c>
      <c r="AU2682" s="244" t="s">
        <v>82</v>
      </c>
      <c r="AV2682" s="13" t="s">
        <v>82</v>
      </c>
      <c r="AW2682" s="13" t="s">
        <v>33</v>
      </c>
      <c r="AX2682" s="13" t="s">
        <v>72</v>
      </c>
      <c r="AY2682" s="244" t="s">
        <v>180</v>
      </c>
    </row>
    <row r="2683" s="16" customFormat="1">
      <c r="A2683" s="16"/>
      <c r="B2683" s="266"/>
      <c r="C2683" s="267"/>
      <c r="D2683" s="235" t="s">
        <v>191</v>
      </c>
      <c r="E2683" s="268" t="s">
        <v>19</v>
      </c>
      <c r="F2683" s="269" t="s">
        <v>436</v>
      </c>
      <c r="G2683" s="267"/>
      <c r="H2683" s="270">
        <v>92.355000000000004</v>
      </c>
      <c r="I2683" s="271"/>
      <c r="J2683" s="267"/>
      <c r="K2683" s="267"/>
      <c r="L2683" s="272"/>
      <c r="M2683" s="273"/>
      <c r="N2683" s="274"/>
      <c r="O2683" s="274"/>
      <c r="P2683" s="274"/>
      <c r="Q2683" s="274"/>
      <c r="R2683" s="274"/>
      <c r="S2683" s="274"/>
      <c r="T2683" s="275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T2683" s="276" t="s">
        <v>191</v>
      </c>
      <c r="AU2683" s="276" t="s">
        <v>82</v>
      </c>
      <c r="AV2683" s="16" t="s">
        <v>100</v>
      </c>
      <c r="AW2683" s="16" t="s">
        <v>33</v>
      </c>
      <c r="AX2683" s="16" t="s">
        <v>72</v>
      </c>
      <c r="AY2683" s="276" t="s">
        <v>180</v>
      </c>
    </row>
    <row r="2684" s="14" customFormat="1">
      <c r="A2684" s="14"/>
      <c r="B2684" s="245"/>
      <c r="C2684" s="246"/>
      <c r="D2684" s="235" t="s">
        <v>191</v>
      </c>
      <c r="E2684" s="247" t="s">
        <v>19</v>
      </c>
      <c r="F2684" s="248" t="s">
        <v>3027</v>
      </c>
      <c r="G2684" s="246"/>
      <c r="H2684" s="247" t="s">
        <v>19</v>
      </c>
      <c r="I2684" s="249"/>
      <c r="J2684" s="246"/>
      <c r="K2684" s="246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191</v>
      </c>
      <c r="AU2684" s="254" t="s">
        <v>82</v>
      </c>
      <c r="AV2684" s="14" t="s">
        <v>80</v>
      </c>
      <c r="AW2684" s="14" t="s">
        <v>33</v>
      </c>
      <c r="AX2684" s="14" t="s">
        <v>72</v>
      </c>
      <c r="AY2684" s="254" t="s">
        <v>180</v>
      </c>
    </row>
    <row r="2685" s="13" customFormat="1">
      <c r="A2685" s="13"/>
      <c r="B2685" s="233"/>
      <c r="C2685" s="234"/>
      <c r="D2685" s="235" t="s">
        <v>191</v>
      </c>
      <c r="E2685" s="236" t="s">
        <v>19</v>
      </c>
      <c r="F2685" s="237" t="s">
        <v>3028</v>
      </c>
      <c r="G2685" s="234"/>
      <c r="H2685" s="238">
        <v>1.3999999999999999</v>
      </c>
      <c r="I2685" s="239"/>
      <c r="J2685" s="234"/>
      <c r="K2685" s="234"/>
      <c r="L2685" s="240"/>
      <c r="M2685" s="241"/>
      <c r="N2685" s="242"/>
      <c r="O2685" s="242"/>
      <c r="P2685" s="242"/>
      <c r="Q2685" s="242"/>
      <c r="R2685" s="242"/>
      <c r="S2685" s="242"/>
      <c r="T2685" s="24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4" t="s">
        <v>191</v>
      </c>
      <c r="AU2685" s="244" t="s">
        <v>82</v>
      </c>
      <c r="AV2685" s="13" t="s">
        <v>82</v>
      </c>
      <c r="AW2685" s="13" t="s">
        <v>33</v>
      </c>
      <c r="AX2685" s="13" t="s">
        <v>72</v>
      </c>
      <c r="AY2685" s="244" t="s">
        <v>180</v>
      </c>
    </row>
    <row r="2686" s="14" customFormat="1">
      <c r="A2686" s="14"/>
      <c r="B2686" s="245"/>
      <c r="C2686" s="246"/>
      <c r="D2686" s="235" t="s">
        <v>191</v>
      </c>
      <c r="E2686" s="247" t="s">
        <v>19</v>
      </c>
      <c r="F2686" s="248" t="s">
        <v>1367</v>
      </c>
      <c r="G2686" s="246"/>
      <c r="H2686" s="247" t="s">
        <v>19</v>
      </c>
      <c r="I2686" s="249"/>
      <c r="J2686" s="246"/>
      <c r="K2686" s="246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191</v>
      </c>
      <c r="AU2686" s="254" t="s">
        <v>82</v>
      </c>
      <c r="AV2686" s="14" t="s">
        <v>80</v>
      </c>
      <c r="AW2686" s="14" t="s">
        <v>33</v>
      </c>
      <c r="AX2686" s="14" t="s">
        <v>72</v>
      </c>
      <c r="AY2686" s="254" t="s">
        <v>180</v>
      </c>
    </row>
    <row r="2687" s="13" customFormat="1">
      <c r="A2687" s="13"/>
      <c r="B2687" s="233"/>
      <c r="C2687" s="234"/>
      <c r="D2687" s="235" t="s">
        <v>191</v>
      </c>
      <c r="E2687" s="236" t="s">
        <v>19</v>
      </c>
      <c r="F2687" s="237" t="s">
        <v>3029</v>
      </c>
      <c r="G2687" s="234"/>
      <c r="H2687" s="238">
        <v>7.96</v>
      </c>
      <c r="I2687" s="239"/>
      <c r="J2687" s="234"/>
      <c r="K2687" s="234"/>
      <c r="L2687" s="240"/>
      <c r="M2687" s="241"/>
      <c r="N2687" s="242"/>
      <c r="O2687" s="242"/>
      <c r="P2687" s="242"/>
      <c r="Q2687" s="242"/>
      <c r="R2687" s="242"/>
      <c r="S2687" s="242"/>
      <c r="T2687" s="24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4" t="s">
        <v>191</v>
      </c>
      <c r="AU2687" s="244" t="s">
        <v>82</v>
      </c>
      <c r="AV2687" s="13" t="s">
        <v>82</v>
      </c>
      <c r="AW2687" s="13" t="s">
        <v>33</v>
      </c>
      <c r="AX2687" s="13" t="s">
        <v>72</v>
      </c>
      <c r="AY2687" s="244" t="s">
        <v>180</v>
      </c>
    </row>
    <row r="2688" s="14" customFormat="1">
      <c r="A2688" s="14"/>
      <c r="B2688" s="245"/>
      <c r="C2688" s="246"/>
      <c r="D2688" s="235" t="s">
        <v>191</v>
      </c>
      <c r="E2688" s="247" t="s">
        <v>19</v>
      </c>
      <c r="F2688" s="248" t="s">
        <v>3030</v>
      </c>
      <c r="G2688" s="246"/>
      <c r="H2688" s="247" t="s">
        <v>19</v>
      </c>
      <c r="I2688" s="249"/>
      <c r="J2688" s="246"/>
      <c r="K2688" s="246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191</v>
      </c>
      <c r="AU2688" s="254" t="s">
        <v>82</v>
      </c>
      <c r="AV2688" s="14" t="s">
        <v>80</v>
      </c>
      <c r="AW2688" s="14" t="s">
        <v>33</v>
      </c>
      <c r="AX2688" s="14" t="s">
        <v>72</v>
      </c>
      <c r="AY2688" s="254" t="s">
        <v>180</v>
      </c>
    </row>
    <row r="2689" s="13" customFormat="1">
      <c r="A2689" s="13"/>
      <c r="B2689" s="233"/>
      <c r="C2689" s="234"/>
      <c r="D2689" s="235" t="s">
        <v>191</v>
      </c>
      <c r="E2689" s="236" t="s">
        <v>19</v>
      </c>
      <c r="F2689" s="237" t="s">
        <v>3026</v>
      </c>
      <c r="G2689" s="234"/>
      <c r="H2689" s="238">
        <v>26.684999999999999</v>
      </c>
      <c r="I2689" s="239"/>
      <c r="J2689" s="234"/>
      <c r="K2689" s="234"/>
      <c r="L2689" s="240"/>
      <c r="M2689" s="241"/>
      <c r="N2689" s="242"/>
      <c r="O2689" s="242"/>
      <c r="P2689" s="242"/>
      <c r="Q2689" s="242"/>
      <c r="R2689" s="242"/>
      <c r="S2689" s="242"/>
      <c r="T2689" s="24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4" t="s">
        <v>191</v>
      </c>
      <c r="AU2689" s="244" t="s">
        <v>82</v>
      </c>
      <c r="AV2689" s="13" t="s">
        <v>82</v>
      </c>
      <c r="AW2689" s="13" t="s">
        <v>33</v>
      </c>
      <c r="AX2689" s="13" t="s">
        <v>72</v>
      </c>
      <c r="AY2689" s="244" t="s">
        <v>180</v>
      </c>
    </row>
    <row r="2690" s="14" customFormat="1">
      <c r="A2690" s="14"/>
      <c r="B2690" s="245"/>
      <c r="C2690" s="246"/>
      <c r="D2690" s="235" t="s">
        <v>191</v>
      </c>
      <c r="E2690" s="247" t="s">
        <v>19</v>
      </c>
      <c r="F2690" s="248" t="s">
        <v>1200</v>
      </c>
      <c r="G2690" s="246"/>
      <c r="H2690" s="247" t="s">
        <v>19</v>
      </c>
      <c r="I2690" s="249"/>
      <c r="J2690" s="246"/>
      <c r="K2690" s="246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191</v>
      </c>
      <c r="AU2690" s="254" t="s">
        <v>82</v>
      </c>
      <c r="AV2690" s="14" t="s">
        <v>80</v>
      </c>
      <c r="AW2690" s="14" t="s">
        <v>33</v>
      </c>
      <c r="AX2690" s="14" t="s">
        <v>72</v>
      </c>
      <c r="AY2690" s="254" t="s">
        <v>180</v>
      </c>
    </row>
    <row r="2691" s="13" customFormat="1">
      <c r="A2691" s="13"/>
      <c r="B2691" s="233"/>
      <c r="C2691" s="234"/>
      <c r="D2691" s="235" t="s">
        <v>191</v>
      </c>
      <c r="E2691" s="236" t="s">
        <v>19</v>
      </c>
      <c r="F2691" s="237" t="s">
        <v>3031</v>
      </c>
      <c r="G2691" s="234"/>
      <c r="H2691" s="238">
        <v>68.183999999999998</v>
      </c>
      <c r="I2691" s="239"/>
      <c r="J2691" s="234"/>
      <c r="K2691" s="234"/>
      <c r="L2691" s="240"/>
      <c r="M2691" s="241"/>
      <c r="N2691" s="242"/>
      <c r="O2691" s="242"/>
      <c r="P2691" s="242"/>
      <c r="Q2691" s="242"/>
      <c r="R2691" s="242"/>
      <c r="S2691" s="242"/>
      <c r="T2691" s="24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4" t="s">
        <v>191</v>
      </c>
      <c r="AU2691" s="244" t="s">
        <v>82</v>
      </c>
      <c r="AV2691" s="13" t="s">
        <v>82</v>
      </c>
      <c r="AW2691" s="13" t="s">
        <v>33</v>
      </c>
      <c r="AX2691" s="13" t="s">
        <v>72</v>
      </c>
      <c r="AY2691" s="244" t="s">
        <v>180</v>
      </c>
    </row>
    <row r="2692" s="13" customFormat="1">
      <c r="A2692" s="13"/>
      <c r="B2692" s="233"/>
      <c r="C2692" s="234"/>
      <c r="D2692" s="235" t="s">
        <v>191</v>
      </c>
      <c r="E2692" s="236" t="s">
        <v>19</v>
      </c>
      <c r="F2692" s="237" t="s">
        <v>3032</v>
      </c>
      <c r="G2692" s="234"/>
      <c r="H2692" s="238">
        <v>111.206</v>
      </c>
      <c r="I2692" s="239"/>
      <c r="J2692" s="234"/>
      <c r="K2692" s="234"/>
      <c r="L2692" s="240"/>
      <c r="M2692" s="241"/>
      <c r="N2692" s="242"/>
      <c r="O2692" s="242"/>
      <c r="P2692" s="242"/>
      <c r="Q2692" s="242"/>
      <c r="R2692" s="242"/>
      <c r="S2692" s="242"/>
      <c r="T2692" s="24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4" t="s">
        <v>191</v>
      </c>
      <c r="AU2692" s="244" t="s">
        <v>82</v>
      </c>
      <c r="AV2692" s="13" t="s">
        <v>82</v>
      </c>
      <c r="AW2692" s="13" t="s">
        <v>33</v>
      </c>
      <c r="AX2692" s="13" t="s">
        <v>72</v>
      </c>
      <c r="AY2692" s="244" t="s">
        <v>180</v>
      </c>
    </row>
    <row r="2693" s="14" customFormat="1">
      <c r="A2693" s="14"/>
      <c r="B2693" s="245"/>
      <c r="C2693" s="246"/>
      <c r="D2693" s="235" t="s">
        <v>191</v>
      </c>
      <c r="E2693" s="247" t="s">
        <v>19</v>
      </c>
      <c r="F2693" s="248" t="s">
        <v>3033</v>
      </c>
      <c r="G2693" s="246"/>
      <c r="H2693" s="247" t="s">
        <v>19</v>
      </c>
      <c r="I2693" s="249"/>
      <c r="J2693" s="246"/>
      <c r="K2693" s="246"/>
      <c r="L2693" s="250"/>
      <c r="M2693" s="251"/>
      <c r="N2693" s="252"/>
      <c r="O2693" s="252"/>
      <c r="P2693" s="252"/>
      <c r="Q2693" s="252"/>
      <c r="R2693" s="252"/>
      <c r="S2693" s="252"/>
      <c r="T2693" s="253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4" t="s">
        <v>191</v>
      </c>
      <c r="AU2693" s="254" t="s">
        <v>82</v>
      </c>
      <c r="AV2693" s="14" t="s">
        <v>80</v>
      </c>
      <c r="AW2693" s="14" t="s">
        <v>33</v>
      </c>
      <c r="AX2693" s="14" t="s">
        <v>72</v>
      </c>
      <c r="AY2693" s="254" t="s">
        <v>180</v>
      </c>
    </row>
    <row r="2694" s="13" customFormat="1">
      <c r="A2694" s="13"/>
      <c r="B2694" s="233"/>
      <c r="C2694" s="234"/>
      <c r="D2694" s="235" t="s">
        <v>191</v>
      </c>
      <c r="E2694" s="236" t="s">
        <v>19</v>
      </c>
      <c r="F2694" s="237" t="s">
        <v>3034</v>
      </c>
      <c r="G2694" s="234"/>
      <c r="H2694" s="238">
        <v>60.987000000000002</v>
      </c>
      <c r="I2694" s="239"/>
      <c r="J2694" s="234"/>
      <c r="K2694" s="234"/>
      <c r="L2694" s="240"/>
      <c r="M2694" s="241"/>
      <c r="N2694" s="242"/>
      <c r="O2694" s="242"/>
      <c r="P2694" s="242"/>
      <c r="Q2694" s="242"/>
      <c r="R2694" s="242"/>
      <c r="S2694" s="242"/>
      <c r="T2694" s="24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4" t="s">
        <v>191</v>
      </c>
      <c r="AU2694" s="244" t="s">
        <v>82</v>
      </c>
      <c r="AV2694" s="13" t="s">
        <v>82</v>
      </c>
      <c r="AW2694" s="13" t="s">
        <v>33</v>
      </c>
      <c r="AX2694" s="13" t="s">
        <v>72</v>
      </c>
      <c r="AY2694" s="244" t="s">
        <v>180</v>
      </c>
    </row>
    <row r="2695" s="16" customFormat="1">
      <c r="A2695" s="16"/>
      <c r="B2695" s="266"/>
      <c r="C2695" s="267"/>
      <c r="D2695" s="235" t="s">
        <v>191</v>
      </c>
      <c r="E2695" s="268" t="s">
        <v>19</v>
      </c>
      <c r="F2695" s="269" t="s">
        <v>436</v>
      </c>
      <c r="G2695" s="267"/>
      <c r="H2695" s="270">
        <v>276.42200000000003</v>
      </c>
      <c r="I2695" s="271"/>
      <c r="J2695" s="267"/>
      <c r="K2695" s="267"/>
      <c r="L2695" s="272"/>
      <c r="M2695" s="273"/>
      <c r="N2695" s="274"/>
      <c r="O2695" s="274"/>
      <c r="P2695" s="274"/>
      <c r="Q2695" s="274"/>
      <c r="R2695" s="274"/>
      <c r="S2695" s="274"/>
      <c r="T2695" s="275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T2695" s="276" t="s">
        <v>191</v>
      </c>
      <c r="AU2695" s="276" t="s">
        <v>82</v>
      </c>
      <c r="AV2695" s="16" t="s">
        <v>100</v>
      </c>
      <c r="AW2695" s="16" t="s">
        <v>33</v>
      </c>
      <c r="AX2695" s="16" t="s">
        <v>72</v>
      </c>
      <c r="AY2695" s="276" t="s">
        <v>180</v>
      </c>
    </row>
    <row r="2696" s="15" customFormat="1">
      <c r="A2696" s="15"/>
      <c r="B2696" s="255"/>
      <c r="C2696" s="256"/>
      <c r="D2696" s="235" t="s">
        <v>191</v>
      </c>
      <c r="E2696" s="257" t="s">
        <v>19</v>
      </c>
      <c r="F2696" s="258" t="s">
        <v>327</v>
      </c>
      <c r="G2696" s="256"/>
      <c r="H2696" s="259">
        <v>368.77699999999999</v>
      </c>
      <c r="I2696" s="260"/>
      <c r="J2696" s="256"/>
      <c r="K2696" s="256"/>
      <c r="L2696" s="261"/>
      <c r="M2696" s="262"/>
      <c r="N2696" s="263"/>
      <c r="O2696" s="263"/>
      <c r="P2696" s="263"/>
      <c r="Q2696" s="263"/>
      <c r="R2696" s="263"/>
      <c r="S2696" s="263"/>
      <c r="T2696" s="264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65" t="s">
        <v>191</v>
      </c>
      <c r="AU2696" s="265" t="s">
        <v>82</v>
      </c>
      <c r="AV2696" s="15" t="s">
        <v>187</v>
      </c>
      <c r="AW2696" s="15" t="s">
        <v>33</v>
      </c>
      <c r="AX2696" s="15" t="s">
        <v>80</v>
      </c>
      <c r="AY2696" s="265" t="s">
        <v>180</v>
      </c>
    </row>
    <row r="2697" s="2" customFormat="1" ht="16.5" customHeight="1">
      <c r="A2697" s="40"/>
      <c r="B2697" s="41"/>
      <c r="C2697" s="281" t="s">
        <v>3035</v>
      </c>
      <c r="D2697" s="281" t="s">
        <v>702</v>
      </c>
      <c r="E2697" s="282" t="s">
        <v>3036</v>
      </c>
      <c r="F2697" s="283" t="s">
        <v>3037</v>
      </c>
      <c r="G2697" s="284" t="s">
        <v>3038</v>
      </c>
      <c r="H2697" s="285">
        <v>297.19999999999999</v>
      </c>
      <c r="I2697" s="286"/>
      <c r="J2697" s="287">
        <f>ROUND(I2697*H2697,2)</f>
        <v>0</v>
      </c>
      <c r="K2697" s="283" t="s">
        <v>186</v>
      </c>
      <c r="L2697" s="288"/>
      <c r="M2697" s="289" t="s">
        <v>19</v>
      </c>
      <c r="N2697" s="290" t="s">
        <v>43</v>
      </c>
      <c r="O2697" s="86"/>
      <c r="P2697" s="224">
        <f>O2697*H2697</f>
        <v>0</v>
      </c>
      <c r="Q2697" s="224">
        <v>0.001</v>
      </c>
      <c r="R2697" s="224">
        <f>Q2697*H2697</f>
        <v>0.29720000000000002</v>
      </c>
      <c r="S2697" s="224">
        <v>0</v>
      </c>
      <c r="T2697" s="225">
        <f>S2697*H2697</f>
        <v>0</v>
      </c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R2697" s="226" t="s">
        <v>369</v>
      </c>
      <c r="AT2697" s="226" t="s">
        <v>702</v>
      </c>
      <c r="AU2697" s="226" t="s">
        <v>82</v>
      </c>
      <c r="AY2697" s="19" t="s">
        <v>180</v>
      </c>
      <c r="BE2697" s="227">
        <f>IF(N2697="základní",J2697,0)</f>
        <v>0</v>
      </c>
      <c r="BF2697" s="227">
        <f>IF(N2697="snížená",J2697,0)</f>
        <v>0</v>
      </c>
      <c r="BG2697" s="227">
        <f>IF(N2697="zákl. přenesená",J2697,0)</f>
        <v>0</v>
      </c>
      <c r="BH2697" s="227">
        <f>IF(N2697="sníž. přenesená",J2697,0)</f>
        <v>0</v>
      </c>
      <c r="BI2697" s="227">
        <f>IF(N2697="nulová",J2697,0)</f>
        <v>0</v>
      </c>
      <c r="BJ2697" s="19" t="s">
        <v>80</v>
      </c>
      <c r="BK2697" s="227">
        <f>ROUND(I2697*H2697,2)</f>
        <v>0</v>
      </c>
      <c r="BL2697" s="19" t="s">
        <v>270</v>
      </c>
      <c r="BM2697" s="226" t="s">
        <v>3039</v>
      </c>
    </row>
    <row r="2698" s="13" customFormat="1">
      <c r="A2698" s="13"/>
      <c r="B2698" s="233"/>
      <c r="C2698" s="234"/>
      <c r="D2698" s="235" t="s">
        <v>191</v>
      </c>
      <c r="E2698" s="236" t="s">
        <v>19</v>
      </c>
      <c r="F2698" s="237" t="s">
        <v>3040</v>
      </c>
      <c r="G2698" s="234"/>
      <c r="H2698" s="238">
        <v>297.19999999999999</v>
      </c>
      <c r="I2698" s="239"/>
      <c r="J2698" s="234"/>
      <c r="K2698" s="234"/>
      <c r="L2698" s="240"/>
      <c r="M2698" s="241"/>
      <c r="N2698" s="242"/>
      <c r="O2698" s="242"/>
      <c r="P2698" s="242"/>
      <c r="Q2698" s="242"/>
      <c r="R2698" s="242"/>
      <c r="S2698" s="242"/>
      <c r="T2698" s="24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4" t="s">
        <v>191</v>
      </c>
      <c r="AU2698" s="244" t="s">
        <v>82</v>
      </c>
      <c r="AV2698" s="13" t="s">
        <v>82</v>
      </c>
      <c r="AW2698" s="13" t="s">
        <v>33</v>
      </c>
      <c r="AX2698" s="13" t="s">
        <v>80</v>
      </c>
      <c r="AY2698" s="244" t="s">
        <v>180</v>
      </c>
    </row>
    <row r="2699" s="2" customFormat="1" ht="21.75" customHeight="1">
      <c r="A2699" s="40"/>
      <c r="B2699" s="41"/>
      <c r="C2699" s="215" t="s">
        <v>3041</v>
      </c>
      <c r="D2699" s="215" t="s">
        <v>182</v>
      </c>
      <c r="E2699" s="216" t="s">
        <v>3042</v>
      </c>
      <c r="F2699" s="217" t="s">
        <v>3043</v>
      </c>
      <c r="G2699" s="218" t="s">
        <v>185</v>
      </c>
      <c r="H2699" s="219">
        <v>53.369999999999997</v>
      </c>
      <c r="I2699" s="220"/>
      <c r="J2699" s="221">
        <f>ROUND(I2699*H2699,2)</f>
        <v>0</v>
      </c>
      <c r="K2699" s="217" t="s">
        <v>186</v>
      </c>
      <c r="L2699" s="46"/>
      <c r="M2699" s="222" t="s">
        <v>19</v>
      </c>
      <c r="N2699" s="223" t="s">
        <v>43</v>
      </c>
      <c r="O2699" s="86"/>
      <c r="P2699" s="224">
        <f>O2699*H2699</f>
        <v>0</v>
      </c>
      <c r="Q2699" s="224">
        <v>0</v>
      </c>
      <c r="R2699" s="224">
        <f>Q2699*H2699</f>
        <v>0</v>
      </c>
      <c r="S2699" s="224">
        <v>0</v>
      </c>
      <c r="T2699" s="225">
        <f>S2699*H2699</f>
        <v>0</v>
      </c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R2699" s="226" t="s">
        <v>270</v>
      </c>
      <c r="AT2699" s="226" t="s">
        <v>182</v>
      </c>
      <c r="AU2699" s="226" t="s">
        <v>82</v>
      </c>
      <c r="AY2699" s="19" t="s">
        <v>180</v>
      </c>
      <c r="BE2699" s="227">
        <f>IF(N2699="základní",J2699,0)</f>
        <v>0</v>
      </c>
      <c r="BF2699" s="227">
        <f>IF(N2699="snížená",J2699,0)</f>
        <v>0</v>
      </c>
      <c r="BG2699" s="227">
        <f>IF(N2699="zákl. přenesená",J2699,0)</f>
        <v>0</v>
      </c>
      <c r="BH2699" s="227">
        <f>IF(N2699="sníž. přenesená",J2699,0)</f>
        <v>0</v>
      </c>
      <c r="BI2699" s="227">
        <f>IF(N2699="nulová",J2699,0)</f>
        <v>0</v>
      </c>
      <c r="BJ2699" s="19" t="s">
        <v>80</v>
      </c>
      <c r="BK2699" s="227">
        <f>ROUND(I2699*H2699,2)</f>
        <v>0</v>
      </c>
      <c r="BL2699" s="19" t="s">
        <v>270</v>
      </c>
      <c r="BM2699" s="226" t="s">
        <v>3044</v>
      </c>
    </row>
    <row r="2700" s="2" customFormat="1">
      <c r="A2700" s="40"/>
      <c r="B2700" s="41"/>
      <c r="C2700" s="42"/>
      <c r="D2700" s="228" t="s">
        <v>189</v>
      </c>
      <c r="E2700" s="42"/>
      <c r="F2700" s="229" t="s">
        <v>3045</v>
      </c>
      <c r="G2700" s="42"/>
      <c r="H2700" s="42"/>
      <c r="I2700" s="230"/>
      <c r="J2700" s="42"/>
      <c r="K2700" s="42"/>
      <c r="L2700" s="46"/>
      <c r="M2700" s="231"/>
      <c r="N2700" s="232"/>
      <c r="O2700" s="86"/>
      <c r="P2700" s="86"/>
      <c r="Q2700" s="86"/>
      <c r="R2700" s="86"/>
      <c r="S2700" s="86"/>
      <c r="T2700" s="87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T2700" s="19" t="s">
        <v>189</v>
      </c>
      <c r="AU2700" s="19" t="s">
        <v>82</v>
      </c>
    </row>
    <row r="2701" s="14" customFormat="1">
      <c r="A2701" s="14"/>
      <c r="B2701" s="245"/>
      <c r="C2701" s="246"/>
      <c r="D2701" s="235" t="s">
        <v>191</v>
      </c>
      <c r="E2701" s="247" t="s">
        <v>19</v>
      </c>
      <c r="F2701" s="248" t="s">
        <v>3046</v>
      </c>
      <c r="G2701" s="246"/>
      <c r="H2701" s="247" t="s">
        <v>19</v>
      </c>
      <c r="I2701" s="249"/>
      <c r="J2701" s="246"/>
      <c r="K2701" s="246"/>
      <c r="L2701" s="250"/>
      <c r="M2701" s="251"/>
      <c r="N2701" s="252"/>
      <c r="O2701" s="252"/>
      <c r="P2701" s="252"/>
      <c r="Q2701" s="252"/>
      <c r="R2701" s="252"/>
      <c r="S2701" s="252"/>
      <c r="T2701" s="253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4" t="s">
        <v>191</v>
      </c>
      <c r="AU2701" s="254" t="s">
        <v>82</v>
      </c>
      <c r="AV2701" s="14" t="s">
        <v>80</v>
      </c>
      <c r="AW2701" s="14" t="s">
        <v>33</v>
      </c>
      <c r="AX2701" s="14" t="s">
        <v>72</v>
      </c>
      <c r="AY2701" s="254" t="s">
        <v>180</v>
      </c>
    </row>
    <row r="2702" s="14" customFormat="1">
      <c r="A2702" s="14"/>
      <c r="B2702" s="245"/>
      <c r="C2702" s="246"/>
      <c r="D2702" s="235" t="s">
        <v>191</v>
      </c>
      <c r="E2702" s="247" t="s">
        <v>19</v>
      </c>
      <c r="F2702" s="248" t="s">
        <v>3047</v>
      </c>
      <c r="G2702" s="246"/>
      <c r="H2702" s="247" t="s">
        <v>19</v>
      </c>
      <c r="I2702" s="249"/>
      <c r="J2702" s="246"/>
      <c r="K2702" s="246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191</v>
      </c>
      <c r="AU2702" s="254" t="s">
        <v>82</v>
      </c>
      <c r="AV2702" s="14" t="s">
        <v>80</v>
      </c>
      <c r="AW2702" s="14" t="s">
        <v>33</v>
      </c>
      <c r="AX2702" s="14" t="s">
        <v>72</v>
      </c>
      <c r="AY2702" s="254" t="s">
        <v>180</v>
      </c>
    </row>
    <row r="2703" s="13" customFormat="1">
      <c r="A2703" s="13"/>
      <c r="B2703" s="233"/>
      <c r="C2703" s="234"/>
      <c r="D2703" s="235" t="s">
        <v>191</v>
      </c>
      <c r="E2703" s="236" t="s">
        <v>19</v>
      </c>
      <c r="F2703" s="237" t="s">
        <v>3048</v>
      </c>
      <c r="G2703" s="234"/>
      <c r="H2703" s="238">
        <v>53.369999999999997</v>
      </c>
      <c r="I2703" s="239"/>
      <c r="J2703" s="234"/>
      <c r="K2703" s="234"/>
      <c r="L2703" s="240"/>
      <c r="M2703" s="241"/>
      <c r="N2703" s="242"/>
      <c r="O2703" s="242"/>
      <c r="P2703" s="242"/>
      <c r="Q2703" s="242"/>
      <c r="R2703" s="242"/>
      <c r="S2703" s="242"/>
      <c r="T2703" s="24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4" t="s">
        <v>191</v>
      </c>
      <c r="AU2703" s="244" t="s">
        <v>82</v>
      </c>
      <c r="AV2703" s="13" t="s">
        <v>82</v>
      </c>
      <c r="AW2703" s="13" t="s">
        <v>33</v>
      </c>
      <c r="AX2703" s="13" t="s">
        <v>80</v>
      </c>
      <c r="AY2703" s="244" t="s">
        <v>180</v>
      </c>
    </row>
    <row r="2704" s="2" customFormat="1" ht="24.15" customHeight="1">
      <c r="A2704" s="40"/>
      <c r="B2704" s="41"/>
      <c r="C2704" s="281" t="s">
        <v>3049</v>
      </c>
      <c r="D2704" s="281" t="s">
        <v>702</v>
      </c>
      <c r="E2704" s="282" t="s">
        <v>3050</v>
      </c>
      <c r="F2704" s="283" t="s">
        <v>3051</v>
      </c>
      <c r="G2704" s="284" t="s">
        <v>185</v>
      </c>
      <c r="H2704" s="285">
        <v>65.933999999999998</v>
      </c>
      <c r="I2704" s="286"/>
      <c r="J2704" s="287">
        <f>ROUND(I2704*H2704,2)</f>
        <v>0</v>
      </c>
      <c r="K2704" s="283" t="s">
        <v>186</v>
      </c>
      <c r="L2704" s="288"/>
      <c r="M2704" s="289" t="s">
        <v>19</v>
      </c>
      <c r="N2704" s="290" t="s">
        <v>43</v>
      </c>
      <c r="O2704" s="86"/>
      <c r="P2704" s="224">
        <f>O2704*H2704</f>
        <v>0</v>
      </c>
      <c r="Q2704" s="224">
        <v>0.0047999999999999996</v>
      </c>
      <c r="R2704" s="224">
        <f>Q2704*H2704</f>
        <v>0.31648319999999996</v>
      </c>
      <c r="S2704" s="224">
        <v>0</v>
      </c>
      <c r="T2704" s="225">
        <f>S2704*H2704</f>
        <v>0</v>
      </c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R2704" s="226" t="s">
        <v>369</v>
      </c>
      <c r="AT2704" s="226" t="s">
        <v>702</v>
      </c>
      <c r="AU2704" s="226" t="s">
        <v>82</v>
      </c>
      <c r="AY2704" s="19" t="s">
        <v>180</v>
      </c>
      <c r="BE2704" s="227">
        <f>IF(N2704="základní",J2704,0)</f>
        <v>0</v>
      </c>
      <c r="BF2704" s="227">
        <f>IF(N2704="snížená",J2704,0)</f>
        <v>0</v>
      </c>
      <c r="BG2704" s="227">
        <f>IF(N2704="zákl. přenesená",J2704,0)</f>
        <v>0</v>
      </c>
      <c r="BH2704" s="227">
        <f>IF(N2704="sníž. přenesená",J2704,0)</f>
        <v>0</v>
      </c>
      <c r="BI2704" s="227">
        <f>IF(N2704="nulová",J2704,0)</f>
        <v>0</v>
      </c>
      <c r="BJ2704" s="19" t="s">
        <v>80</v>
      </c>
      <c r="BK2704" s="227">
        <f>ROUND(I2704*H2704,2)</f>
        <v>0</v>
      </c>
      <c r="BL2704" s="19" t="s">
        <v>270</v>
      </c>
      <c r="BM2704" s="226" t="s">
        <v>3052</v>
      </c>
    </row>
    <row r="2705" s="13" customFormat="1">
      <c r="A2705" s="13"/>
      <c r="B2705" s="233"/>
      <c r="C2705" s="234"/>
      <c r="D2705" s="235" t="s">
        <v>191</v>
      </c>
      <c r="E2705" s="234"/>
      <c r="F2705" s="237" t="s">
        <v>3053</v>
      </c>
      <c r="G2705" s="234"/>
      <c r="H2705" s="238">
        <v>65.933999999999998</v>
      </c>
      <c r="I2705" s="239"/>
      <c r="J2705" s="234"/>
      <c r="K2705" s="234"/>
      <c r="L2705" s="240"/>
      <c r="M2705" s="241"/>
      <c r="N2705" s="242"/>
      <c r="O2705" s="242"/>
      <c r="P2705" s="242"/>
      <c r="Q2705" s="242"/>
      <c r="R2705" s="242"/>
      <c r="S2705" s="242"/>
      <c r="T2705" s="24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4" t="s">
        <v>191</v>
      </c>
      <c r="AU2705" s="244" t="s">
        <v>82</v>
      </c>
      <c r="AV2705" s="13" t="s">
        <v>82</v>
      </c>
      <c r="AW2705" s="13" t="s">
        <v>4</v>
      </c>
      <c r="AX2705" s="13" t="s">
        <v>80</v>
      </c>
      <c r="AY2705" s="244" t="s">
        <v>180</v>
      </c>
    </row>
    <row r="2706" s="2" customFormat="1" ht="16.5" customHeight="1">
      <c r="A2706" s="40"/>
      <c r="B2706" s="41"/>
      <c r="C2706" s="215" t="s">
        <v>3054</v>
      </c>
      <c r="D2706" s="215" t="s">
        <v>182</v>
      </c>
      <c r="E2706" s="216" t="s">
        <v>3055</v>
      </c>
      <c r="F2706" s="217" t="s">
        <v>3056</v>
      </c>
      <c r="G2706" s="218" t="s">
        <v>185</v>
      </c>
      <c r="H2706" s="219">
        <v>748</v>
      </c>
      <c r="I2706" s="220"/>
      <c r="J2706" s="221">
        <f>ROUND(I2706*H2706,2)</f>
        <v>0</v>
      </c>
      <c r="K2706" s="217" t="s">
        <v>186</v>
      </c>
      <c r="L2706" s="46"/>
      <c r="M2706" s="222" t="s">
        <v>19</v>
      </c>
      <c r="N2706" s="223" t="s">
        <v>43</v>
      </c>
      <c r="O2706" s="86"/>
      <c r="P2706" s="224">
        <f>O2706*H2706</f>
        <v>0</v>
      </c>
      <c r="Q2706" s="224">
        <v>0.00040000000000000002</v>
      </c>
      <c r="R2706" s="224">
        <f>Q2706*H2706</f>
        <v>0.29920000000000002</v>
      </c>
      <c r="S2706" s="224">
        <v>0</v>
      </c>
      <c r="T2706" s="225">
        <f>S2706*H2706</f>
        <v>0</v>
      </c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R2706" s="226" t="s">
        <v>270</v>
      </c>
      <c r="AT2706" s="226" t="s">
        <v>182</v>
      </c>
      <c r="AU2706" s="226" t="s">
        <v>82</v>
      </c>
      <c r="AY2706" s="19" t="s">
        <v>180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19" t="s">
        <v>80</v>
      </c>
      <c r="BK2706" s="227">
        <f>ROUND(I2706*H2706,2)</f>
        <v>0</v>
      </c>
      <c r="BL2706" s="19" t="s">
        <v>270</v>
      </c>
      <c r="BM2706" s="226" t="s">
        <v>3057</v>
      </c>
    </row>
    <row r="2707" s="2" customFormat="1">
      <c r="A2707" s="40"/>
      <c r="B2707" s="41"/>
      <c r="C2707" s="42"/>
      <c r="D2707" s="228" t="s">
        <v>189</v>
      </c>
      <c r="E2707" s="42"/>
      <c r="F2707" s="229" t="s">
        <v>3058</v>
      </c>
      <c r="G2707" s="42"/>
      <c r="H2707" s="42"/>
      <c r="I2707" s="230"/>
      <c r="J2707" s="42"/>
      <c r="K2707" s="42"/>
      <c r="L2707" s="46"/>
      <c r="M2707" s="231"/>
      <c r="N2707" s="232"/>
      <c r="O2707" s="86"/>
      <c r="P2707" s="86"/>
      <c r="Q2707" s="86"/>
      <c r="R2707" s="86"/>
      <c r="S2707" s="86"/>
      <c r="T2707" s="87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T2707" s="19" t="s">
        <v>189</v>
      </c>
      <c r="AU2707" s="19" t="s">
        <v>82</v>
      </c>
    </row>
    <row r="2708" s="14" customFormat="1">
      <c r="A2708" s="14"/>
      <c r="B2708" s="245"/>
      <c r="C2708" s="246"/>
      <c r="D2708" s="235" t="s">
        <v>191</v>
      </c>
      <c r="E2708" s="247" t="s">
        <v>19</v>
      </c>
      <c r="F2708" s="248" t="s">
        <v>3059</v>
      </c>
      <c r="G2708" s="246"/>
      <c r="H2708" s="247" t="s">
        <v>19</v>
      </c>
      <c r="I2708" s="249"/>
      <c r="J2708" s="246"/>
      <c r="K2708" s="246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191</v>
      </c>
      <c r="AU2708" s="254" t="s">
        <v>82</v>
      </c>
      <c r="AV2708" s="14" t="s">
        <v>80</v>
      </c>
      <c r="AW2708" s="14" t="s">
        <v>33</v>
      </c>
      <c r="AX2708" s="14" t="s">
        <v>72</v>
      </c>
      <c r="AY2708" s="254" t="s">
        <v>180</v>
      </c>
    </row>
    <row r="2709" s="13" customFormat="1">
      <c r="A2709" s="13"/>
      <c r="B2709" s="233"/>
      <c r="C2709" s="234"/>
      <c r="D2709" s="235" t="s">
        <v>191</v>
      </c>
      <c r="E2709" s="236" t="s">
        <v>19</v>
      </c>
      <c r="F2709" s="237" t="s">
        <v>3060</v>
      </c>
      <c r="G2709" s="234"/>
      <c r="H2709" s="238">
        <v>748</v>
      </c>
      <c r="I2709" s="239"/>
      <c r="J2709" s="234"/>
      <c r="K2709" s="234"/>
      <c r="L2709" s="240"/>
      <c r="M2709" s="241"/>
      <c r="N2709" s="242"/>
      <c r="O2709" s="242"/>
      <c r="P2709" s="242"/>
      <c r="Q2709" s="242"/>
      <c r="R2709" s="242"/>
      <c r="S2709" s="242"/>
      <c r="T2709" s="24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4" t="s">
        <v>191</v>
      </c>
      <c r="AU2709" s="244" t="s">
        <v>82</v>
      </c>
      <c r="AV2709" s="13" t="s">
        <v>82</v>
      </c>
      <c r="AW2709" s="13" t="s">
        <v>33</v>
      </c>
      <c r="AX2709" s="13" t="s">
        <v>80</v>
      </c>
      <c r="AY2709" s="244" t="s">
        <v>180</v>
      </c>
    </row>
    <row r="2710" s="2" customFormat="1" ht="16.5" customHeight="1">
      <c r="A2710" s="40"/>
      <c r="B2710" s="41"/>
      <c r="C2710" s="215" t="s">
        <v>3061</v>
      </c>
      <c r="D2710" s="215" t="s">
        <v>182</v>
      </c>
      <c r="E2710" s="216" t="s">
        <v>3062</v>
      </c>
      <c r="F2710" s="217" t="s">
        <v>3063</v>
      </c>
      <c r="G2710" s="218" t="s">
        <v>185</v>
      </c>
      <c r="H2710" s="219">
        <v>686</v>
      </c>
      <c r="I2710" s="220"/>
      <c r="J2710" s="221">
        <f>ROUND(I2710*H2710,2)</f>
        <v>0</v>
      </c>
      <c r="K2710" s="217" t="s">
        <v>186</v>
      </c>
      <c r="L2710" s="46"/>
      <c r="M2710" s="222" t="s">
        <v>19</v>
      </c>
      <c r="N2710" s="223" t="s">
        <v>43</v>
      </c>
      <c r="O2710" s="86"/>
      <c r="P2710" s="224">
        <f>O2710*H2710</f>
        <v>0</v>
      </c>
      <c r="Q2710" s="224">
        <v>0.00040000000000000002</v>
      </c>
      <c r="R2710" s="224">
        <f>Q2710*H2710</f>
        <v>0.27440000000000003</v>
      </c>
      <c r="S2710" s="224">
        <v>0</v>
      </c>
      <c r="T2710" s="225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26" t="s">
        <v>270</v>
      </c>
      <c r="AT2710" s="226" t="s">
        <v>182</v>
      </c>
      <c r="AU2710" s="226" t="s">
        <v>82</v>
      </c>
      <c r="AY2710" s="19" t="s">
        <v>180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19" t="s">
        <v>80</v>
      </c>
      <c r="BK2710" s="227">
        <f>ROUND(I2710*H2710,2)</f>
        <v>0</v>
      </c>
      <c r="BL2710" s="19" t="s">
        <v>270</v>
      </c>
      <c r="BM2710" s="226" t="s">
        <v>3064</v>
      </c>
    </row>
    <row r="2711" s="2" customFormat="1">
      <c r="A2711" s="40"/>
      <c r="B2711" s="41"/>
      <c r="C2711" s="42"/>
      <c r="D2711" s="228" t="s">
        <v>189</v>
      </c>
      <c r="E2711" s="42"/>
      <c r="F2711" s="229" t="s">
        <v>3065</v>
      </c>
      <c r="G2711" s="42"/>
      <c r="H2711" s="42"/>
      <c r="I2711" s="230"/>
      <c r="J2711" s="42"/>
      <c r="K2711" s="42"/>
      <c r="L2711" s="46"/>
      <c r="M2711" s="231"/>
      <c r="N2711" s="232"/>
      <c r="O2711" s="86"/>
      <c r="P2711" s="86"/>
      <c r="Q2711" s="86"/>
      <c r="R2711" s="86"/>
      <c r="S2711" s="86"/>
      <c r="T2711" s="87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T2711" s="19" t="s">
        <v>189</v>
      </c>
      <c r="AU2711" s="19" t="s">
        <v>82</v>
      </c>
    </row>
    <row r="2712" s="14" customFormat="1">
      <c r="A2712" s="14"/>
      <c r="B2712" s="245"/>
      <c r="C2712" s="246"/>
      <c r="D2712" s="235" t="s">
        <v>191</v>
      </c>
      <c r="E2712" s="247" t="s">
        <v>19</v>
      </c>
      <c r="F2712" s="248" t="s">
        <v>3046</v>
      </c>
      <c r="G2712" s="246"/>
      <c r="H2712" s="247" t="s">
        <v>19</v>
      </c>
      <c r="I2712" s="249"/>
      <c r="J2712" s="246"/>
      <c r="K2712" s="246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191</v>
      </c>
      <c r="AU2712" s="254" t="s">
        <v>82</v>
      </c>
      <c r="AV2712" s="14" t="s">
        <v>80</v>
      </c>
      <c r="AW2712" s="14" t="s">
        <v>33</v>
      </c>
      <c r="AX2712" s="14" t="s">
        <v>72</v>
      </c>
      <c r="AY2712" s="254" t="s">
        <v>180</v>
      </c>
    </row>
    <row r="2713" s="14" customFormat="1">
      <c r="A2713" s="14"/>
      <c r="B2713" s="245"/>
      <c r="C2713" s="246"/>
      <c r="D2713" s="235" t="s">
        <v>191</v>
      </c>
      <c r="E2713" s="247" t="s">
        <v>19</v>
      </c>
      <c r="F2713" s="248" t="s">
        <v>3059</v>
      </c>
      <c r="G2713" s="246"/>
      <c r="H2713" s="247" t="s">
        <v>19</v>
      </c>
      <c r="I2713" s="249"/>
      <c r="J2713" s="246"/>
      <c r="K2713" s="246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191</v>
      </c>
      <c r="AU2713" s="254" t="s">
        <v>82</v>
      </c>
      <c r="AV2713" s="14" t="s">
        <v>80</v>
      </c>
      <c r="AW2713" s="14" t="s">
        <v>33</v>
      </c>
      <c r="AX2713" s="14" t="s">
        <v>72</v>
      </c>
      <c r="AY2713" s="254" t="s">
        <v>180</v>
      </c>
    </row>
    <row r="2714" s="13" customFormat="1">
      <c r="A2714" s="13"/>
      <c r="B2714" s="233"/>
      <c r="C2714" s="234"/>
      <c r="D2714" s="235" t="s">
        <v>191</v>
      </c>
      <c r="E2714" s="236" t="s">
        <v>19</v>
      </c>
      <c r="F2714" s="237" t="s">
        <v>3066</v>
      </c>
      <c r="G2714" s="234"/>
      <c r="H2714" s="238">
        <v>740</v>
      </c>
      <c r="I2714" s="239"/>
      <c r="J2714" s="234"/>
      <c r="K2714" s="234"/>
      <c r="L2714" s="240"/>
      <c r="M2714" s="241"/>
      <c r="N2714" s="242"/>
      <c r="O2714" s="242"/>
      <c r="P2714" s="242"/>
      <c r="Q2714" s="242"/>
      <c r="R2714" s="242"/>
      <c r="S2714" s="242"/>
      <c r="T2714" s="24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4" t="s">
        <v>191</v>
      </c>
      <c r="AU2714" s="244" t="s">
        <v>82</v>
      </c>
      <c r="AV2714" s="13" t="s">
        <v>82</v>
      </c>
      <c r="AW2714" s="13" t="s">
        <v>33</v>
      </c>
      <c r="AX2714" s="13" t="s">
        <v>72</v>
      </c>
      <c r="AY2714" s="244" t="s">
        <v>180</v>
      </c>
    </row>
    <row r="2715" s="14" customFormat="1">
      <c r="A2715" s="14"/>
      <c r="B2715" s="245"/>
      <c r="C2715" s="246"/>
      <c r="D2715" s="235" t="s">
        <v>191</v>
      </c>
      <c r="E2715" s="247" t="s">
        <v>19</v>
      </c>
      <c r="F2715" s="248" t="s">
        <v>3067</v>
      </c>
      <c r="G2715" s="246"/>
      <c r="H2715" s="247" t="s">
        <v>19</v>
      </c>
      <c r="I2715" s="249"/>
      <c r="J2715" s="246"/>
      <c r="K2715" s="246"/>
      <c r="L2715" s="250"/>
      <c r="M2715" s="251"/>
      <c r="N2715" s="252"/>
      <c r="O2715" s="252"/>
      <c r="P2715" s="252"/>
      <c r="Q2715" s="252"/>
      <c r="R2715" s="252"/>
      <c r="S2715" s="252"/>
      <c r="T2715" s="253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4" t="s">
        <v>191</v>
      </c>
      <c r="AU2715" s="254" t="s">
        <v>82</v>
      </c>
      <c r="AV2715" s="14" t="s">
        <v>80</v>
      </c>
      <c r="AW2715" s="14" t="s">
        <v>33</v>
      </c>
      <c r="AX2715" s="14" t="s">
        <v>72</v>
      </c>
      <c r="AY2715" s="254" t="s">
        <v>180</v>
      </c>
    </row>
    <row r="2716" s="13" customFormat="1">
      <c r="A2716" s="13"/>
      <c r="B2716" s="233"/>
      <c r="C2716" s="234"/>
      <c r="D2716" s="235" t="s">
        <v>191</v>
      </c>
      <c r="E2716" s="236" t="s">
        <v>19</v>
      </c>
      <c r="F2716" s="237" t="s">
        <v>3068</v>
      </c>
      <c r="G2716" s="234"/>
      <c r="H2716" s="238">
        <v>-54</v>
      </c>
      <c r="I2716" s="239"/>
      <c r="J2716" s="234"/>
      <c r="K2716" s="234"/>
      <c r="L2716" s="240"/>
      <c r="M2716" s="241"/>
      <c r="N2716" s="242"/>
      <c r="O2716" s="242"/>
      <c r="P2716" s="242"/>
      <c r="Q2716" s="242"/>
      <c r="R2716" s="242"/>
      <c r="S2716" s="242"/>
      <c r="T2716" s="24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4" t="s">
        <v>191</v>
      </c>
      <c r="AU2716" s="244" t="s">
        <v>82</v>
      </c>
      <c r="AV2716" s="13" t="s">
        <v>82</v>
      </c>
      <c r="AW2716" s="13" t="s">
        <v>33</v>
      </c>
      <c r="AX2716" s="13" t="s">
        <v>72</v>
      </c>
      <c r="AY2716" s="244" t="s">
        <v>180</v>
      </c>
    </row>
    <row r="2717" s="15" customFormat="1">
      <c r="A2717" s="15"/>
      <c r="B2717" s="255"/>
      <c r="C2717" s="256"/>
      <c r="D2717" s="235" t="s">
        <v>191</v>
      </c>
      <c r="E2717" s="257" t="s">
        <v>19</v>
      </c>
      <c r="F2717" s="258" t="s">
        <v>327</v>
      </c>
      <c r="G2717" s="256"/>
      <c r="H2717" s="259">
        <v>686</v>
      </c>
      <c r="I2717" s="260"/>
      <c r="J2717" s="256"/>
      <c r="K2717" s="256"/>
      <c r="L2717" s="261"/>
      <c r="M2717" s="262"/>
      <c r="N2717" s="263"/>
      <c r="O2717" s="263"/>
      <c r="P2717" s="263"/>
      <c r="Q2717" s="263"/>
      <c r="R2717" s="263"/>
      <c r="S2717" s="263"/>
      <c r="T2717" s="264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T2717" s="265" t="s">
        <v>191</v>
      </c>
      <c r="AU2717" s="265" t="s">
        <v>82</v>
      </c>
      <c r="AV2717" s="15" t="s">
        <v>187</v>
      </c>
      <c r="AW2717" s="15" t="s">
        <v>33</v>
      </c>
      <c r="AX2717" s="15" t="s">
        <v>80</v>
      </c>
      <c r="AY2717" s="265" t="s">
        <v>180</v>
      </c>
    </row>
    <row r="2718" s="2" customFormat="1" ht="24.15" customHeight="1">
      <c r="A2718" s="40"/>
      <c r="B2718" s="41"/>
      <c r="C2718" s="281" t="s">
        <v>3069</v>
      </c>
      <c r="D2718" s="281" t="s">
        <v>702</v>
      </c>
      <c r="E2718" s="282" t="s">
        <v>3070</v>
      </c>
      <c r="F2718" s="283" t="s">
        <v>3071</v>
      </c>
      <c r="G2718" s="284" t="s">
        <v>185</v>
      </c>
      <c r="H2718" s="285">
        <v>1720.8</v>
      </c>
      <c r="I2718" s="286"/>
      <c r="J2718" s="287">
        <f>ROUND(I2718*H2718,2)</f>
        <v>0</v>
      </c>
      <c r="K2718" s="283" t="s">
        <v>186</v>
      </c>
      <c r="L2718" s="288"/>
      <c r="M2718" s="289" t="s">
        <v>19</v>
      </c>
      <c r="N2718" s="290" t="s">
        <v>43</v>
      </c>
      <c r="O2718" s="86"/>
      <c r="P2718" s="224">
        <f>O2718*H2718</f>
        <v>0</v>
      </c>
      <c r="Q2718" s="224">
        <v>0.0053</v>
      </c>
      <c r="R2718" s="224">
        <f>Q2718*H2718</f>
        <v>9.120239999999999</v>
      </c>
      <c r="S2718" s="224">
        <v>0</v>
      </c>
      <c r="T2718" s="225">
        <f>S2718*H2718</f>
        <v>0</v>
      </c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R2718" s="226" t="s">
        <v>369</v>
      </c>
      <c r="AT2718" s="226" t="s">
        <v>702</v>
      </c>
      <c r="AU2718" s="226" t="s">
        <v>82</v>
      </c>
      <c r="AY2718" s="19" t="s">
        <v>180</v>
      </c>
      <c r="BE2718" s="227">
        <f>IF(N2718="základní",J2718,0)</f>
        <v>0</v>
      </c>
      <c r="BF2718" s="227">
        <f>IF(N2718="snížená",J2718,0)</f>
        <v>0</v>
      </c>
      <c r="BG2718" s="227">
        <f>IF(N2718="zákl. přenesená",J2718,0)</f>
        <v>0</v>
      </c>
      <c r="BH2718" s="227">
        <f>IF(N2718="sníž. přenesená",J2718,0)</f>
        <v>0</v>
      </c>
      <c r="BI2718" s="227">
        <f>IF(N2718="nulová",J2718,0)</f>
        <v>0</v>
      </c>
      <c r="BJ2718" s="19" t="s">
        <v>80</v>
      </c>
      <c r="BK2718" s="227">
        <f>ROUND(I2718*H2718,2)</f>
        <v>0</v>
      </c>
      <c r="BL2718" s="19" t="s">
        <v>270</v>
      </c>
      <c r="BM2718" s="226" t="s">
        <v>3072</v>
      </c>
    </row>
    <row r="2719" s="13" customFormat="1">
      <c r="A2719" s="13"/>
      <c r="B2719" s="233"/>
      <c r="C2719" s="234"/>
      <c r="D2719" s="235" t="s">
        <v>191</v>
      </c>
      <c r="E2719" s="236" t="s">
        <v>19</v>
      </c>
      <c r="F2719" s="237" t="s">
        <v>3073</v>
      </c>
      <c r="G2719" s="234"/>
      <c r="H2719" s="238">
        <v>1720.8</v>
      </c>
      <c r="I2719" s="239"/>
      <c r="J2719" s="234"/>
      <c r="K2719" s="234"/>
      <c r="L2719" s="240"/>
      <c r="M2719" s="241"/>
      <c r="N2719" s="242"/>
      <c r="O2719" s="242"/>
      <c r="P2719" s="242"/>
      <c r="Q2719" s="242"/>
      <c r="R2719" s="242"/>
      <c r="S2719" s="242"/>
      <c r="T2719" s="24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4" t="s">
        <v>191</v>
      </c>
      <c r="AU2719" s="244" t="s">
        <v>82</v>
      </c>
      <c r="AV2719" s="13" t="s">
        <v>82</v>
      </c>
      <c r="AW2719" s="13" t="s">
        <v>33</v>
      </c>
      <c r="AX2719" s="13" t="s">
        <v>80</v>
      </c>
      <c r="AY2719" s="244" t="s">
        <v>180</v>
      </c>
    </row>
    <row r="2720" s="2" customFormat="1" ht="24.15" customHeight="1">
      <c r="A2720" s="40"/>
      <c r="B2720" s="41"/>
      <c r="C2720" s="215" t="s">
        <v>3074</v>
      </c>
      <c r="D2720" s="215" t="s">
        <v>182</v>
      </c>
      <c r="E2720" s="216" t="s">
        <v>3075</v>
      </c>
      <c r="F2720" s="217" t="s">
        <v>3076</v>
      </c>
      <c r="G2720" s="218" t="s">
        <v>185</v>
      </c>
      <c r="H2720" s="219">
        <v>48.475999999999999</v>
      </c>
      <c r="I2720" s="220"/>
      <c r="J2720" s="221">
        <f>ROUND(I2720*H2720,2)</f>
        <v>0</v>
      </c>
      <c r="K2720" s="217" t="s">
        <v>186</v>
      </c>
      <c r="L2720" s="46"/>
      <c r="M2720" s="222" t="s">
        <v>19</v>
      </c>
      <c r="N2720" s="223" t="s">
        <v>43</v>
      </c>
      <c r="O2720" s="86"/>
      <c r="P2720" s="224">
        <f>O2720*H2720</f>
        <v>0</v>
      </c>
      <c r="Q2720" s="224">
        <v>0.00040000000000000002</v>
      </c>
      <c r="R2720" s="224">
        <f>Q2720*H2720</f>
        <v>0.019390400000000002</v>
      </c>
      <c r="S2720" s="224">
        <v>0</v>
      </c>
      <c r="T2720" s="225">
        <f>S2720*H2720</f>
        <v>0</v>
      </c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R2720" s="226" t="s">
        <v>270</v>
      </c>
      <c r="AT2720" s="226" t="s">
        <v>182</v>
      </c>
      <c r="AU2720" s="226" t="s">
        <v>82</v>
      </c>
      <c r="AY2720" s="19" t="s">
        <v>180</v>
      </c>
      <c r="BE2720" s="227">
        <f>IF(N2720="základní",J2720,0)</f>
        <v>0</v>
      </c>
      <c r="BF2720" s="227">
        <f>IF(N2720="snížená",J2720,0)</f>
        <v>0</v>
      </c>
      <c r="BG2720" s="227">
        <f>IF(N2720="zákl. přenesená",J2720,0)</f>
        <v>0</v>
      </c>
      <c r="BH2720" s="227">
        <f>IF(N2720="sníž. přenesená",J2720,0)</f>
        <v>0</v>
      </c>
      <c r="BI2720" s="227">
        <f>IF(N2720="nulová",J2720,0)</f>
        <v>0</v>
      </c>
      <c r="BJ2720" s="19" t="s">
        <v>80</v>
      </c>
      <c r="BK2720" s="227">
        <f>ROUND(I2720*H2720,2)</f>
        <v>0</v>
      </c>
      <c r="BL2720" s="19" t="s">
        <v>270</v>
      </c>
      <c r="BM2720" s="226" t="s">
        <v>3077</v>
      </c>
    </row>
    <row r="2721" s="2" customFormat="1">
      <c r="A2721" s="40"/>
      <c r="B2721" s="41"/>
      <c r="C2721" s="42"/>
      <c r="D2721" s="228" t="s">
        <v>189</v>
      </c>
      <c r="E2721" s="42"/>
      <c r="F2721" s="229" t="s">
        <v>3078</v>
      </c>
      <c r="G2721" s="42"/>
      <c r="H2721" s="42"/>
      <c r="I2721" s="230"/>
      <c r="J2721" s="42"/>
      <c r="K2721" s="42"/>
      <c r="L2721" s="46"/>
      <c r="M2721" s="231"/>
      <c r="N2721" s="232"/>
      <c r="O2721" s="86"/>
      <c r="P2721" s="86"/>
      <c r="Q2721" s="86"/>
      <c r="R2721" s="86"/>
      <c r="S2721" s="86"/>
      <c r="T2721" s="87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T2721" s="19" t="s">
        <v>189</v>
      </c>
      <c r="AU2721" s="19" t="s">
        <v>82</v>
      </c>
    </row>
    <row r="2722" s="14" customFormat="1">
      <c r="A2722" s="14"/>
      <c r="B2722" s="245"/>
      <c r="C2722" s="246"/>
      <c r="D2722" s="235" t="s">
        <v>191</v>
      </c>
      <c r="E2722" s="247" t="s">
        <v>19</v>
      </c>
      <c r="F2722" s="248" t="s">
        <v>3079</v>
      </c>
      <c r="G2722" s="246"/>
      <c r="H2722" s="247" t="s">
        <v>19</v>
      </c>
      <c r="I2722" s="249"/>
      <c r="J2722" s="246"/>
      <c r="K2722" s="246"/>
      <c r="L2722" s="250"/>
      <c r="M2722" s="251"/>
      <c r="N2722" s="252"/>
      <c r="O2722" s="252"/>
      <c r="P2722" s="252"/>
      <c r="Q2722" s="252"/>
      <c r="R2722" s="252"/>
      <c r="S2722" s="252"/>
      <c r="T2722" s="253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4" t="s">
        <v>191</v>
      </c>
      <c r="AU2722" s="254" t="s">
        <v>82</v>
      </c>
      <c r="AV2722" s="14" t="s">
        <v>80</v>
      </c>
      <c r="AW2722" s="14" t="s">
        <v>33</v>
      </c>
      <c r="AX2722" s="14" t="s">
        <v>72</v>
      </c>
      <c r="AY2722" s="254" t="s">
        <v>180</v>
      </c>
    </row>
    <row r="2723" s="13" customFormat="1">
      <c r="A2723" s="13"/>
      <c r="B2723" s="233"/>
      <c r="C2723" s="234"/>
      <c r="D2723" s="235" t="s">
        <v>191</v>
      </c>
      <c r="E2723" s="236" t="s">
        <v>19</v>
      </c>
      <c r="F2723" s="237" t="s">
        <v>3080</v>
      </c>
      <c r="G2723" s="234"/>
      <c r="H2723" s="238">
        <v>23.239999999999998</v>
      </c>
      <c r="I2723" s="239"/>
      <c r="J2723" s="234"/>
      <c r="K2723" s="234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191</v>
      </c>
      <c r="AU2723" s="244" t="s">
        <v>82</v>
      </c>
      <c r="AV2723" s="13" t="s">
        <v>82</v>
      </c>
      <c r="AW2723" s="13" t="s">
        <v>33</v>
      </c>
      <c r="AX2723" s="13" t="s">
        <v>72</v>
      </c>
      <c r="AY2723" s="244" t="s">
        <v>180</v>
      </c>
    </row>
    <row r="2724" s="14" customFormat="1">
      <c r="A2724" s="14"/>
      <c r="B2724" s="245"/>
      <c r="C2724" s="246"/>
      <c r="D2724" s="235" t="s">
        <v>191</v>
      </c>
      <c r="E2724" s="247" t="s">
        <v>19</v>
      </c>
      <c r="F2724" s="248" t="s">
        <v>3081</v>
      </c>
      <c r="G2724" s="246"/>
      <c r="H2724" s="247" t="s">
        <v>19</v>
      </c>
      <c r="I2724" s="249"/>
      <c r="J2724" s="246"/>
      <c r="K2724" s="246"/>
      <c r="L2724" s="250"/>
      <c r="M2724" s="251"/>
      <c r="N2724" s="252"/>
      <c r="O2724" s="252"/>
      <c r="P2724" s="252"/>
      <c r="Q2724" s="252"/>
      <c r="R2724" s="252"/>
      <c r="S2724" s="252"/>
      <c r="T2724" s="253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4" t="s">
        <v>191</v>
      </c>
      <c r="AU2724" s="254" t="s">
        <v>82</v>
      </c>
      <c r="AV2724" s="14" t="s">
        <v>80</v>
      </c>
      <c r="AW2724" s="14" t="s">
        <v>33</v>
      </c>
      <c r="AX2724" s="14" t="s">
        <v>72</v>
      </c>
      <c r="AY2724" s="254" t="s">
        <v>180</v>
      </c>
    </row>
    <row r="2725" s="13" customFormat="1">
      <c r="A2725" s="13"/>
      <c r="B2725" s="233"/>
      <c r="C2725" s="234"/>
      <c r="D2725" s="235" t="s">
        <v>191</v>
      </c>
      <c r="E2725" s="236" t="s">
        <v>19</v>
      </c>
      <c r="F2725" s="237" t="s">
        <v>3082</v>
      </c>
      <c r="G2725" s="234"/>
      <c r="H2725" s="238">
        <v>20.626000000000001</v>
      </c>
      <c r="I2725" s="239"/>
      <c r="J2725" s="234"/>
      <c r="K2725" s="234"/>
      <c r="L2725" s="240"/>
      <c r="M2725" s="241"/>
      <c r="N2725" s="242"/>
      <c r="O2725" s="242"/>
      <c r="P2725" s="242"/>
      <c r="Q2725" s="242"/>
      <c r="R2725" s="242"/>
      <c r="S2725" s="242"/>
      <c r="T2725" s="24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4" t="s">
        <v>191</v>
      </c>
      <c r="AU2725" s="244" t="s">
        <v>82</v>
      </c>
      <c r="AV2725" s="13" t="s">
        <v>82</v>
      </c>
      <c r="AW2725" s="13" t="s">
        <v>33</v>
      </c>
      <c r="AX2725" s="13" t="s">
        <v>72</v>
      </c>
      <c r="AY2725" s="244" t="s">
        <v>180</v>
      </c>
    </row>
    <row r="2726" s="13" customFormat="1">
      <c r="A2726" s="13"/>
      <c r="B2726" s="233"/>
      <c r="C2726" s="234"/>
      <c r="D2726" s="235" t="s">
        <v>191</v>
      </c>
      <c r="E2726" s="236" t="s">
        <v>19</v>
      </c>
      <c r="F2726" s="237" t="s">
        <v>3083</v>
      </c>
      <c r="G2726" s="234"/>
      <c r="H2726" s="238">
        <v>4.6100000000000003</v>
      </c>
      <c r="I2726" s="239"/>
      <c r="J2726" s="234"/>
      <c r="K2726" s="234"/>
      <c r="L2726" s="240"/>
      <c r="M2726" s="241"/>
      <c r="N2726" s="242"/>
      <c r="O2726" s="242"/>
      <c r="P2726" s="242"/>
      <c r="Q2726" s="242"/>
      <c r="R2726" s="242"/>
      <c r="S2726" s="242"/>
      <c r="T2726" s="24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4" t="s">
        <v>191</v>
      </c>
      <c r="AU2726" s="244" t="s">
        <v>82</v>
      </c>
      <c r="AV2726" s="13" t="s">
        <v>82</v>
      </c>
      <c r="AW2726" s="13" t="s">
        <v>33</v>
      </c>
      <c r="AX2726" s="13" t="s">
        <v>72</v>
      </c>
      <c r="AY2726" s="244" t="s">
        <v>180</v>
      </c>
    </row>
    <row r="2727" s="15" customFormat="1">
      <c r="A2727" s="15"/>
      <c r="B2727" s="255"/>
      <c r="C2727" s="256"/>
      <c r="D2727" s="235" t="s">
        <v>191</v>
      </c>
      <c r="E2727" s="257" t="s">
        <v>19</v>
      </c>
      <c r="F2727" s="258" t="s">
        <v>327</v>
      </c>
      <c r="G2727" s="256"/>
      <c r="H2727" s="259">
        <v>48.475999999999999</v>
      </c>
      <c r="I2727" s="260"/>
      <c r="J2727" s="256"/>
      <c r="K2727" s="256"/>
      <c r="L2727" s="261"/>
      <c r="M2727" s="262"/>
      <c r="N2727" s="263"/>
      <c r="O2727" s="263"/>
      <c r="P2727" s="263"/>
      <c r="Q2727" s="263"/>
      <c r="R2727" s="263"/>
      <c r="S2727" s="263"/>
      <c r="T2727" s="264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T2727" s="265" t="s">
        <v>191</v>
      </c>
      <c r="AU2727" s="265" t="s">
        <v>82</v>
      </c>
      <c r="AV2727" s="15" t="s">
        <v>187</v>
      </c>
      <c r="AW2727" s="15" t="s">
        <v>33</v>
      </c>
      <c r="AX2727" s="15" t="s">
        <v>80</v>
      </c>
      <c r="AY2727" s="265" t="s">
        <v>180</v>
      </c>
    </row>
    <row r="2728" s="2" customFormat="1" ht="33" customHeight="1">
      <c r="A2728" s="40"/>
      <c r="B2728" s="41"/>
      <c r="C2728" s="215" t="s">
        <v>3084</v>
      </c>
      <c r="D2728" s="215" t="s">
        <v>182</v>
      </c>
      <c r="E2728" s="216" t="s">
        <v>3085</v>
      </c>
      <c r="F2728" s="217" t="s">
        <v>3086</v>
      </c>
      <c r="G2728" s="218" t="s">
        <v>185</v>
      </c>
      <c r="H2728" s="219">
        <v>207.13999999999999</v>
      </c>
      <c r="I2728" s="220"/>
      <c r="J2728" s="221">
        <f>ROUND(I2728*H2728,2)</f>
        <v>0</v>
      </c>
      <c r="K2728" s="217" t="s">
        <v>186</v>
      </c>
      <c r="L2728" s="46"/>
      <c r="M2728" s="222" t="s">
        <v>19</v>
      </c>
      <c r="N2728" s="223" t="s">
        <v>43</v>
      </c>
      <c r="O2728" s="86"/>
      <c r="P2728" s="224">
        <f>O2728*H2728</f>
        <v>0</v>
      </c>
      <c r="Q2728" s="224">
        <v>0.00064000000000000005</v>
      </c>
      <c r="R2728" s="224">
        <f>Q2728*H2728</f>
        <v>0.13256960000000001</v>
      </c>
      <c r="S2728" s="224">
        <v>0</v>
      </c>
      <c r="T2728" s="225">
        <f>S2728*H2728</f>
        <v>0</v>
      </c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R2728" s="226" t="s">
        <v>270</v>
      </c>
      <c r="AT2728" s="226" t="s">
        <v>182</v>
      </c>
      <c r="AU2728" s="226" t="s">
        <v>82</v>
      </c>
      <c r="AY2728" s="19" t="s">
        <v>180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19" t="s">
        <v>80</v>
      </c>
      <c r="BK2728" s="227">
        <f>ROUND(I2728*H2728,2)</f>
        <v>0</v>
      </c>
      <c r="BL2728" s="19" t="s">
        <v>270</v>
      </c>
      <c r="BM2728" s="226" t="s">
        <v>3087</v>
      </c>
    </row>
    <row r="2729" s="2" customFormat="1">
      <c r="A2729" s="40"/>
      <c r="B2729" s="41"/>
      <c r="C2729" s="42"/>
      <c r="D2729" s="228" t="s">
        <v>189</v>
      </c>
      <c r="E2729" s="42"/>
      <c r="F2729" s="229" t="s">
        <v>3088</v>
      </c>
      <c r="G2729" s="42"/>
      <c r="H2729" s="42"/>
      <c r="I2729" s="230"/>
      <c r="J2729" s="42"/>
      <c r="K2729" s="42"/>
      <c r="L2729" s="46"/>
      <c r="M2729" s="231"/>
      <c r="N2729" s="232"/>
      <c r="O2729" s="86"/>
      <c r="P2729" s="86"/>
      <c r="Q2729" s="86"/>
      <c r="R2729" s="86"/>
      <c r="S2729" s="86"/>
      <c r="T2729" s="87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T2729" s="19" t="s">
        <v>189</v>
      </c>
      <c r="AU2729" s="19" t="s">
        <v>82</v>
      </c>
    </row>
    <row r="2730" s="14" customFormat="1">
      <c r="A2730" s="14"/>
      <c r="B2730" s="245"/>
      <c r="C2730" s="246"/>
      <c r="D2730" s="235" t="s">
        <v>191</v>
      </c>
      <c r="E2730" s="247" t="s">
        <v>19</v>
      </c>
      <c r="F2730" s="248" t="s">
        <v>3089</v>
      </c>
      <c r="G2730" s="246"/>
      <c r="H2730" s="247" t="s">
        <v>19</v>
      </c>
      <c r="I2730" s="249"/>
      <c r="J2730" s="246"/>
      <c r="K2730" s="246"/>
      <c r="L2730" s="250"/>
      <c r="M2730" s="251"/>
      <c r="N2730" s="252"/>
      <c r="O2730" s="252"/>
      <c r="P2730" s="252"/>
      <c r="Q2730" s="252"/>
      <c r="R2730" s="252"/>
      <c r="S2730" s="252"/>
      <c r="T2730" s="253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4" t="s">
        <v>191</v>
      </c>
      <c r="AU2730" s="254" t="s">
        <v>82</v>
      </c>
      <c r="AV2730" s="14" t="s">
        <v>80</v>
      </c>
      <c r="AW2730" s="14" t="s">
        <v>33</v>
      </c>
      <c r="AX2730" s="14" t="s">
        <v>72</v>
      </c>
      <c r="AY2730" s="254" t="s">
        <v>180</v>
      </c>
    </row>
    <row r="2731" s="13" customFormat="1">
      <c r="A2731" s="13"/>
      <c r="B2731" s="233"/>
      <c r="C2731" s="234"/>
      <c r="D2731" s="235" t="s">
        <v>191</v>
      </c>
      <c r="E2731" s="236" t="s">
        <v>19</v>
      </c>
      <c r="F2731" s="237" t="s">
        <v>3090</v>
      </c>
      <c r="G2731" s="234"/>
      <c r="H2731" s="238">
        <v>58.442999999999998</v>
      </c>
      <c r="I2731" s="239"/>
      <c r="J2731" s="234"/>
      <c r="K2731" s="234"/>
      <c r="L2731" s="240"/>
      <c r="M2731" s="241"/>
      <c r="N2731" s="242"/>
      <c r="O2731" s="242"/>
      <c r="P2731" s="242"/>
      <c r="Q2731" s="242"/>
      <c r="R2731" s="242"/>
      <c r="S2731" s="242"/>
      <c r="T2731" s="24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4" t="s">
        <v>191</v>
      </c>
      <c r="AU2731" s="244" t="s">
        <v>82</v>
      </c>
      <c r="AV2731" s="13" t="s">
        <v>82</v>
      </c>
      <c r="AW2731" s="13" t="s">
        <v>33</v>
      </c>
      <c r="AX2731" s="13" t="s">
        <v>72</v>
      </c>
      <c r="AY2731" s="244" t="s">
        <v>180</v>
      </c>
    </row>
    <row r="2732" s="13" customFormat="1">
      <c r="A2732" s="13"/>
      <c r="B2732" s="233"/>
      <c r="C2732" s="234"/>
      <c r="D2732" s="235" t="s">
        <v>191</v>
      </c>
      <c r="E2732" s="236" t="s">
        <v>19</v>
      </c>
      <c r="F2732" s="237" t="s">
        <v>3091</v>
      </c>
      <c r="G2732" s="234"/>
      <c r="H2732" s="238">
        <v>33</v>
      </c>
      <c r="I2732" s="239"/>
      <c r="J2732" s="234"/>
      <c r="K2732" s="234"/>
      <c r="L2732" s="240"/>
      <c r="M2732" s="241"/>
      <c r="N2732" s="242"/>
      <c r="O2732" s="242"/>
      <c r="P2732" s="242"/>
      <c r="Q2732" s="242"/>
      <c r="R2732" s="242"/>
      <c r="S2732" s="242"/>
      <c r="T2732" s="24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4" t="s">
        <v>191</v>
      </c>
      <c r="AU2732" s="244" t="s">
        <v>82</v>
      </c>
      <c r="AV2732" s="13" t="s">
        <v>82</v>
      </c>
      <c r="AW2732" s="13" t="s">
        <v>33</v>
      </c>
      <c r="AX2732" s="13" t="s">
        <v>72</v>
      </c>
      <c r="AY2732" s="244" t="s">
        <v>180</v>
      </c>
    </row>
    <row r="2733" s="13" customFormat="1">
      <c r="A2733" s="13"/>
      <c r="B2733" s="233"/>
      <c r="C2733" s="234"/>
      <c r="D2733" s="235" t="s">
        <v>191</v>
      </c>
      <c r="E2733" s="236" t="s">
        <v>19</v>
      </c>
      <c r="F2733" s="237" t="s">
        <v>3092</v>
      </c>
      <c r="G2733" s="234"/>
      <c r="H2733" s="238">
        <v>58.965000000000003</v>
      </c>
      <c r="I2733" s="239"/>
      <c r="J2733" s="234"/>
      <c r="K2733" s="234"/>
      <c r="L2733" s="240"/>
      <c r="M2733" s="241"/>
      <c r="N2733" s="242"/>
      <c r="O2733" s="242"/>
      <c r="P2733" s="242"/>
      <c r="Q2733" s="242"/>
      <c r="R2733" s="242"/>
      <c r="S2733" s="242"/>
      <c r="T2733" s="24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4" t="s">
        <v>191</v>
      </c>
      <c r="AU2733" s="244" t="s">
        <v>82</v>
      </c>
      <c r="AV2733" s="13" t="s">
        <v>82</v>
      </c>
      <c r="AW2733" s="13" t="s">
        <v>33</v>
      </c>
      <c r="AX2733" s="13" t="s">
        <v>72</v>
      </c>
      <c r="AY2733" s="244" t="s">
        <v>180</v>
      </c>
    </row>
    <row r="2734" s="14" customFormat="1">
      <c r="A2734" s="14"/>
      <c r="B2734" s="245"/>
      <c r="C2734" s="246"/>
      <c r="D2734" s="235" t="s">
        <v>191</v>
      </c>
      <c r="E2734" s="247" t="s">
        <v>19</v>
      </c>
      <c r="F2734" s="248" t="s">
        <v>3033</v>
      </c>
      <c r="G2734" s="246"/>
      <c r="H2734" s="247" t="s">
        <v>19</v>
      </c>
      <c r="I2734" s="249"/>
      <c r="J2734" s="246"/>
      <c r="K2734" s="246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191</v>
      </c>
      <c r="AU2734" s="254" t="s">
        <v>82</v>
      </c>
      <c r="AV2734" s="14" t="s">
        <v>80</v>
      </c>
      <c r="AW2734" s="14" t="s">
        <v>33</v>
      </c>
      <c r="AX2734" s="14" t="s">
        <v>72</v>
      </c>
      <c r="AY2734" s="254" t="s">
        <v>180</v>
      </c>
    </row>
    <row r="2735" s="13" customFormat="1">
      <c r="A2735" s="13"/>
      <c r="B2735" s="233"/>
      <c r="C2735" s="234"/>
      <c r="D2735" s="235" t="s">
        <v>191</v>
      </c>
      <c r="E2735" s="236" t="s">
        <v>19</v>
      </c>
      <c r="F2735" s="237" t="s">
        <v>3093</v>
      </c>
      <c r="G2735" s="234"/>
      <c r="H2735" s="238">
        <v>56.731999999999999</v>
      </c>
      <c r="I2735" s="239"/>
      <c r="J2735" s="234"/>
      <c r="K2735" s="234"/>
      <c r="L2735" s="240"/>
      <c r="M2735" s="241"/>
      <c r="N2735" s="242"/>
      <c r="O2735" s="242"/>
      <c r="P2735" s="242"/>
      <c r="Q2735" s="242"/>
      <c r="R2735" s="242"/>
      <c r="S2735" s="242"/>
      <c r="T2735" s="24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4" t="s">
        <v>191</v>
      </c>
      <c r="AU2735" s="244" t="s">
        <v>82</v>
      </c>
      <c r="AV2735" s="13" t="s">
        <v>82</v>
      </c>
      <c r="AW2735" s="13" t="s">
        <v>33</v>
      </c>
      <c r="AX2735" s="13" t="s">
        <v>72</v>
      </c>
      <c r="AY2735" s="244" t="s">
        <v>180</v>
      </c>
    </row>
    <row r="2736" s="15" customFormat="1">
      <c r="A2736" s="15"/>
      <c r="B2736" s="255"/>
      <c r="C2736" s="256"/>
      <c r="D2736" s="235" t="s">
        <v>191</v>
      </c>
      <c r="E2736" s="257" t="s">
        <v>19</v>
      </c>
      <c r="F2736" s="258" t="s">
        <v>327</v>
      </c>
      <c r="G2736" s="256"/>
      <c r="H2736" s="259">
        <v>207.13999999999999</v>
      </c>
      <c r="I2736" s="260"/>
      <c r="J2736" s="256"/>
      <c r="K2736" s="256"/>
      <c r="L2736" s="261"/>
      <c r="M2736" s="262"/>
      <c r="N2736" s="263"/>
      <c r="O2736" s="263"/>
      <c r="P2736" s="263"/>
      <c r="Q2736" s="263"/>
      <c r="R2736" s="263"/>
      <c r="S2736" s="263"/>
      <c r="T2736" s="264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T2736" s="265" t="s">
        <v>191</v>
      </c>
      <c r="AU2736" s="265" t="s">
        <v>82</v>
      </c>
      <c r="AV2736" s="15" t="s">
        <v>187</v>
      </c>
      <c r="AW2736" s="15" t="s">
        <v>33</v>
      </c>
      <c r="AX2736" s="15" t="s">
        <v>80</v>
      </c>
      <c r="AY2736" s="265" t="s">
        <v>180</v>
      </c>
    </row>
    <row r="2737" s="2" customFormat="1" ht="21.75" customHeight="1">
      <c r="A2737" s="40"/>
      <c r="B2737" s="41"/>
      <c r="C2737" s="215" t="s">
        <v>3094</v>
      </c>
      <c r="D2737" s="215" t="s">
        <v>182</v>
      </c>
      <c r="E2737" s="216" t="s">
        <v>3095</v>
      </c>
      <c r="F2737" s="217" t="s">
        <v>3096</v>
      </c>
      <c r="G2737" s="218" t="s">
        <v>227</v>
      </c>
      <c r="H2737" s="219">
        <v>107.669</v>
      </c>
      <c r="I2737" s="220"/>
      <c r="J2737" s="221">
        <f>ROUND(I2737*H2737,2)</f>
        <v>0</v>
      </c>
      <c r="K2737" s="217" t="s">
        <v>186</v>
      </c>
      <c r="L2737" s="46"/>
      <c r="M2737" s="222" t="s">
        <v>19</v>
      </c>
      <c r="N2737" s="223" t="s">
        <v>43</v>
      </c>
      <c r="O2737" s="86"/>
      <c r="P2737" s="224">
        <f>O2737*H2737</f>
        <v>0</v>
      </c>
      <c r="Q2737" s="224">
        <v>0.00016000000000000001</v>
      </c>
      <c r="R2737" s="224">
        <f>Q2737*H2737</f>
        <v>0.017227040000000002</v>
      </c>
      <c r="S2737" s="224">
        <v>0</v>
      </c>
      <c r="T2737" s="225">
        <f>S2737*H2737</f>
        <v>0</v>
      </c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R2737" s="226" t="s">
        <v>270</v>
      </c>
      <c r="AT2737" s="226" t="s">
        <v>182</v>
      </c>
      <c r="AU2737" s="226" t="s">
        <v>82</v>
      </c>
      <c r="AY2737" s="19" t="s">
        <v>180</v>
      </c>
      <c r="BE2737" s="227">
        <f>IF(N2737="základní",J2737,0)</f>
        <v>0</v>
      </c>
      <c r="BF2737" s="227">
        <f>IF(N2737="snížená",J2737,0)</f>
        <v>0</v>
      </c>
      <c r="BG2737" s="227">
        <f>IF(N2737="zákl. přenesená",J2737,0)</f>
        <v>0</v>
      </c>
      <c r="BH2737" s="227">
        <f>IF(N2737="sníž. přenesená",J2737,0)</f>
        <v>0</v>
      </c>
      <c r="BI2737" s="227">
        <f>IF(N2737="nulová",J2737,0)</f>
        <v>0</v>
      </c>
      <c r="BJ2737" s="19" t="s">
        <v>80</v>
      </c>
      <c r="BK2737" s="227">
        <f>ROUND(I2737*H2737,2)</f>
        <v>0</v>
      </c>
      <c r="BL2737" s="19" t="s">
        <v>270</v>
      </c>
      <c r="BM2737" s="226" t="s">
        <v>3097</v>
      </c>
    </row>
    <row r="2738" s="2" customFormat="1">
      <c r="A2738" s="40"/>
      <c r="B2738" s="41"/>
      <c r="C2738" s="42"/>
      <c r="D2738" s="228" t="s">
        <v>189</v>
      </c>
      <c r="E2738" s="42"/>
      <c r="F2738" s="229" t="s">
        <v>3098</v>
      </c>
      <c r="G2738" s="42"/>
      <c r="H2738" s="42"/>
      <c r="I2738" s="230"/>
      <c r="J2738" s="42"/>
      <c r="K2738" s="42"/>
      <c r="L2738" s="46"/>
      <c r="M2738" s="231"/>
      <c r="N2738" s="232"/>
      <c r="O2738" s="86"/>
      <c r="P2738" s="86"/>
      <c r="Q2738" s="86"/>
      <c r="R2738" s="86"/>
      <c r="S2738" s="86"/>
      <c r="T2738" s="87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T2738" s="19" t="s">
        <v>189</v>
      </c>
      <c r="AU2738" s="19" t="s">
        <v>82</v>
      </c>
    </row>
    <row r="2739" s="14" customFormat="1">
      <c r="A2739" s="14"/>
      <c r="B2739" s="245"/>
      <c r="C2739" s="246"/>
      <c r="D2739" s="235" t="s">
        <v>191</v>
      </c>
      <c r="E2739" s="247" t="s">
        <v>19</v>
      </c>
      <c r="F2739" s="248" t="s">
        <v>3079</v>
      </c>
      <c r="G2739" s="246"/>
      <c r="H2739" s="247" t="s">
        <v>19</v>
      </c>
      <c r="I2739" s="249"/>
      <c r="J2739" s="246"/>
      <c r="K2739" s="246"/>
      <c r="L2739" s="250"/>
      <c r="M2739" s="251"/>
      <c r="N2739" s="252"/>
      <c r="O2739" s="252"/>
      <c r="P2739" s="252"/>
      <c r="Q2739" s="252"/>
      <c r="R2739" s="252"/>
      <c r="S2739" s="252"/>
      <c r="T2739" s="253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4" t="s">
        <v>191</v>
      </c>
      <c r="AU2739" s="254" t="s">
        <v>82</v>
      </c>
      <c r="AV2739" s="14" t="s">
        <v>80</v>
      </c>
      <c r="AW2739" s="14" t="s">
        <v>33</v>
      </c>
      <c r="AX2739" s="14" t="s">
        <v>72</v>
      </c>
      <c r="AY2739" s="254" t="s">
        <v>180</v>
      </c>
    </row>
    <row r="2740" s="13" customFormat="1">
      <c r="A2740" s="13"/>
      <c r="B2740" s="233"/>
      <c r="C2740" s="234"/>
      <c r="D2740" s="235" t="s">
        <v>191</v>
      </c>
      <c r="E2740" s="236" t="s">
        <v>19</v>
      </c>
      <c r="F2740" s="237" t="s">
        <v>3099</v>
      </c>
      <c r="G2740" s="234"/>
      <c r="H2740" s="238">
        <v>8.3000000000000007</v>
      </c>
      <c r="I2740" s="239"/>
      <c r="J2740" s="234"/>
      <c r="K2740" s="234"/>
      <c r="L2740" s="240"/>
      <c r="M2740" s="241"/>
      <c r="N2740" s="242"/>
      <c r="O2740" s="242"/>
      <c r="P2740" s="242"/>
      <c r="Q2740" s="242"/>
      <c r="R2740" s="242"/>
      <c r="S2740" s="242"/>
      <c r="T2740" s="24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4" t="s">
        <v>191</v>
      </c>
      <c r="AU2740" s="244" t="s">
        <v>82</v>
      </c>
      <c r="AV2740" s="13" t="s">
        <v>82</v>
      </c>
      <c r="AW2740" s="13" t="s">
        <v>33</v>
      </c>
      <c r="AX2740" s="13" t="s">
        <v>72</v>
      </c>
      <c r="AY2740" s="244" t="s">
        <v>180</v>
      </c>
    </row>
    <row r="2741" s="14" customFormat="1">
      <c r="A2741" s="14"/>
      <c r="B2741" s="245"/>
      <c r="C2741" s="246"/>
      <c r="D2741" s="235" t="s">
        <v>191</v>
      </c>
      <c r="E2741" s="247" t="s">
        <v>19</v>
      </c>
      <c r="F2741" s="248" t="s">
        <v>3081</v>
      </c>
      <c r="G2741" s="246"/>
      <c r="H2741" s="247" t="s">
        <v>19</v>
      </c>
      <c r="I2741" s="249"/>
      <c r="J2741" s="246"/>
      <c r="K2741" s="246"/>
      <c r="L2741" s="250"/>
      <c r="M2741" s="251"/>
      <c r="N2741" s="252"/>
      <c r="O2741" s="252"/>
      <c r="P2741" s="252"/>
      <c r="Q2741" s="252"/>
      <c r="R2741" s="252"/>
      <c r="S2741" s="252"/>
      <c r="T2741" s="253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4" t="s">
        <v>191</v>
      </c>
      <c r="AU2741" s="254" t="s">
        <v>82</v>
      </c>
      <c r="AV2741" s="14" t="s">
        <v>80</v>
      </c>
      <c r="AW2741" s="14" t="s">
        <v>33</v>
      </c>
      <c r="AX2741" s="14" t="s">
        <v>72</v>
      </c>
      <c r="AY2741" s="254" t="s">
        <v>180</v>
      </c>
    </row>
    <row r="2742" s="13" customFormat="1">
      <c r="A2742" s="13"/>
      <c r="B2742" s="233"/>
      <c r="C2742" s="234"/>
      <c r="D2742" s="235" t="s">
        <v>191</v>
      </c>
      <c r="E2742" s="236" t="s">
        <v>19</v>
      </c>
      <c r="F2742" s="237" t="s">
        <v>3100</v>
      </c>
      <c r="G2742" s="234"/>
      <c r="H2742" s="238">
        <v>29.465</v>
      </c>
      <c r="I2742" s="239"/>
      <c r="J2742" s="234"/>
      <c r="K2742" s="234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191</v>
      </c>
      <c r="AU2742" s="244" t="s">
        <v>82</v>
      </c>
      <c r="AV2742" s="13" t="s">
        <v>82</v>
      </c>
      <c r="AW2742" s="13" t="s">
        <v>33</v>
      </c>
      <c r="AX2742" s="13" t="s">
        <v>72</v>
      </c>
      <c r="AY2742" s="244" t="s">
        <v>180</v>
      </c>
    </row>
    <row r="2743" s="13" customFormat="1">
      <c r="A2743" s="13"/>
      <c r="B2743" s="233"/>
      <c r="C2743" s="234"/>
      <c r="D2743" s="235" t="s">
        <v>191</v>
      </c>
      <c r="E2743" s="236" t="s">
        <v>19</v>
      </c>
      <c r="F2743" s="237" t="s">
        <v>3101</v>
      </c>
      <c r="G2743" s="234"/>
      <c r="H2743" s="238">
        <v>6.585</v>
      </c>
      <c r="I2743" s="239"/>
      <c r="J2743" s="234"/>
      <c r="K2743" s="234"/>
      <c r="L2743" s="240"/>
      <c r="M2743" s="241"/>
      <c r="N2743" s="242"/>
      <c r="O2743" s="242"/>
      <c r="P2743" s="242"/>
      <c r="Q2743" s="242"/>
      <c r="R2743" s="242"/>
      <c r="S2743" s="242"/>
      <c r="T2743" s="24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4" t="s">
        <v>191</v>
      </c>
      <c r="AU2743" s="244" t="s">
        <v>82</v>
      </c>
      <c r="AV2743" s="13" t="s">
        <v>82</v>
      </c>
      <c r="AW2743" s="13" t="s">
        <v>33</v>
      </c>
      <c r="AX2743" s="13" t="s">
        <v>72</v>
      </c>
      <c r="AY2743" s="244" t="s">
        <v>180</v>
      </c>
    </row>
    <row r="2744" s="16" customFormat="1">
      <c r="A2744" s="16"/>
      <c r="B2744" s="266"/>
      <c r="C2744" s="267"/>
      <c r="D2744" s="235" t="s">
        <v>191</v>
      </c>
      <c r="E2744" s="268" t="s">
        <v>19</v>
      </c>
      <c r="F2744" s="269" t="s">
        <v>436</v>
      </c>
      <c r="G2744" s="267"/>
      <c r="H2744" s="270">
        <v>44.350000000000001</v>
      </c>
      <c r="I2744" s="271"/>
      <c r="J2744" s="267"/>
      <c r="K2744" s="267"/>
      <c r="L2744" s="272"/>
      <c r="M2744" s="273"/>
      <c r="N2744" s="274"/>
      <c r="O2744" s="274"/>
      <c r="P2744" s="274"/>
      <c r="Q2744" s="274"/>
      <c r="R2744" s="274"/>
      <c r="S2744" s="274"/>
      <c r="T2744" s="275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T2744" s="276" t="s">
        <v>191</v>
      </c>
      <c r="AU2744" s="276" t="s">
        <v>82</v>
      </c>
      <c r="AV2744" s="16" t="s">
        <v>100</v>
      </c>
      <c r="AW2744" s="16" t="s">
        <v>33</v>
      </c>
      <c r="AX2744" s="16" t="s">
        <v>72</v>
      </c>
      <c r="AY2744" s="276" t="s">
        <v>180</v>
      </c>
    </row>
    <row r="2745" s="14" customFormat="1">
      <c r="A2745" s="14"/>
      <c r="B2745" s="245"/>
      <c r="C2745" s="246"/>
      <c r="D2745" s="235" t="s">
        <v>191</v>
      </c>
      <c r="E2745" s="247" t="s">
        <v>19</v>
      </c>
      <c r="F2745" s="248" t="s">
        <v>1200</v>
      </c>
      <c r="G2745" s="246"/>
      <c r="H2745" s="247" t="s">
        <v>19</v>
      </c>
      <c r="I2745" s="249"/>
      <c r="J2745" s="246"/>
      <c r="K2745" s="246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191</v>
      </c>
      <c r="AU2745" s="254" t="s">
        <v>82</v>
      </c>
      <c r="AV2745" s="14" t="s">
        <v>80</v>
      </c>
      <c r="AW2745" s="14" t="s">
        <v>33</v>
      </c>
      <c r="AX2745" s="14" t="s">
        <v>72</v>
      </c>
      <c r="AY2745" s="254" t="s">
        <v>180</v>
      </c>
    </row>
    <row r="2746" s="13" customFormat="1">
      <c r="A2746" s="13"/>
      <c r="B2746" s="233"/>
      <c r="C2746" s="234"/>
      <c r="D2746" s="235" t="s">
        <v>191</v>
      </c>
      <c r="E2746" s="236" t="s">
        <v>19</v>
      </c>
      <c r="F2746" s="237" t="s">
        <v>3102</v>
      </c>
      <c r="G2746" s="234"/>
      <c r="H2746" s="238">
        <v>19.481000000000002</v>
      </c>
      <c r="I2746" s="239"/>
      <c r="J2746" s="234"/>
      <c r="K2746" s="234"/>
      <c r="L2746" s="240"/>
      <c r="M2746" s="241"/>
      <c r="N2746" s="242"/>
      <c r="O2746" s="242"/>
      <c r="P2746" s="242"/>
      <c r="Q2746" s="242"/>
      <c r="R2746" s="242"/>
      <c r="S2746" s="242"/>
      <c r="T2746" s="24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4" t="s">
        <v>191</v>
      </c>
      <c r="AU2746" s="244" t="s">
        <v>82</v>
      </c>
      <c r="AV2746" s="13" t="s">
        <v>82</v>
      </c>
      <c r="AW2746" s="13" t="s">
        <v>33</v>
      </c>
      <c r="AX2746" s="13" t="s">
        <v>72</v>
      </c>
      <c r="AY2746" s="244" t="s">
        <v>180</v>
      </c>
    </row>
    <row r="2747" s="13" customFormat="1">
      <c r="A2747" s="13"/>
      <c r="B2747" s="233"/>
      <c r="C2747" s="234"/>
      <c r="D2747" s="235" t="s">
        <v>191</v>
      </c>
      <c r="E2747" s="236" t="s">
        <v>19</v>
      </c>
      <c r="F2747" s="237" t="s">
        <v>3103</v>
      </c>
      <c r="G2747" s="234"/>
      <c r="H2747" s="238">
        <v>29.655000000000001</v>
      </c>
      <c r="I2747" s="239"/>
      <c r="J2747" s="234"/>
      <c r="K2747" s="234"/>
      <c r="L2747" s="240"/>
      <c r="M2747" s="241"/>
      <c r="N2747" s="242"/>
      <c r="O2747" s="242"/>
      <c r="P2747" s="242"/>
      <c r="Q2747" s="242"/>
      <c r="R2747" s="242"/>
      <c r="S2747" s="242"/>
      <c r="T2747" s="24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4" t="s">
        <v>191</v>
      </c>
      <c r="AU2747" s="244" t="s">
        <v>82</v>
      </c>
      <c r="AV2747" s="13" t="s">
        <v>82</v>
      </c>
      <c r="AW2747" s="13" t="s">
        <v>33</v>
      </c>
      <c r="AX2747" s="13" t="s">
        <v>72</v>
      </c>
      <c r="AY2747" s="244" t="s">
        <v>180</v>
      </c>
    </row>
    <row r="2748" s="14" customFormat="1">
      <c r="A2748" s="14"/>
      <c r="B2748" s="245"/>
      <c r="C2748" s="246"/>
      <c r="D2748" s="235" t="s">
        <v>191</v>
      </c>
      <c r="E2748" s="247" t="s">
        <v>19</v>
      </c>
      <c r="F2748" s="248" t="s">
        <v>3033</v>
      </c>
      <c r="G2748" s="246"/>
      <c r="H2748" s="247" t="s">
        <v>19</v>
      </c>
      <c r="I2748" s="249"/>
      <c r="J2748" s="246"/>
      <c r="K2748" s="246"/>
      <c r="L2748" s="250"/>
      <c r="M2748" s="251"/>
      <c r="N2748" s="252"/>
      <c r="O2748" s="252"/>
      <c r="P2748" s="252"/>
      <c r="Q2748" s="252"/>
      <c r="R2748" s="252"/>
      <c r="S2748" s="252"/>
      <c r="T2748" s="253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4" t="s">
        <v>191</v>
      </c>
      <c r="AU2748" s="254" t="s">
        <v>82</v>
      </c>
      <c r="AV2748" s="14" t="s">
        <v>80</v>
      </c>
      <c r="AW2748" s="14" t="s">
        <v>33</v>
      </c>
      <c r="AX2748" s="14" t="s">
        <v>72</v>
      </c>
      <c r="AY2748" s="254" t="s">
        <v>180</v>
      </c>
    </row>
    <row r="2749" s="13" customFormat="1">
      <c r="A2749" s="13"/>
      <c r="B2749" s="233"/>
      <c r="C2749" s="234"/>
      <c r="D2749" s="235" t="s">
        <v>191</v>
      </c>
      <c r="E2749" s="236" t="s">
        <v>19</v>
      </c>
      <c r="F2749" s="237" t="s">
        <v>3104</v>
      </c>
      <c r="G2749" s="234"/>
      <c r="H2749" s="238">
        <v>14.183</v>
      </c>
      <c r="I2749" s="239"/>
      <c r="J2749" s="234"/>
      <c r="K2749" s="234"/>
      <c r="L2749" s="240"/>
      <c r="M2749" s="241"/>
      <c r="N2749" s="242"/>
      <c r="O2749" s="242"/>
      <c r="P2749" s="242"/>
      <c r="Q2749" s="242"/>
      <c r="R2749" s="242"/>
      <c r="S2749" s="242"/>
      <c r="T2749" s="24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4" t="s">
        <v>191</v>
      </c>
      <c r="AU2749" s="244" t="s">
        <v>82</v>
      </c>
      <c r="AV2749" s="13" t="s">
        <v>82</v>
      </c>
      <c r="AW2749" s="13" t="s">
        <v>33</v>
      </c>
      <c r="AX2749" s="13" t="s">
        <v>72</v>
      </c>
      <c r="AY2749" s="244" t="s">
        <v>180</v>
      </c>
    </row>
    <row r="2750" s="16" customFormat="1">
      <c r="A2750" s="16"/>
      <c r="B2750" s="266"/>
      <c r="C2750" s="267"/>
      <c r="D2750" s="235" t="s">
        <v>191</v>
      </c>
      <c r="E2750" s="268" t="s">
        <v>19</v>
      </c>
      <c r="F2750" s="269" t="s">
        <v>436</v>
      </c>
      <c r="G2750" s="267"/>
      <c r="H2750" s="270">
        <v>63.319000000000003</v>
      </c>
      <c r="I2750" s="271"/>
      <c r="J2750" s="267"/>
      <c r="K2750" s="267"/>
      <c r="L2750" s="272"/>
      <c r="M2750" s="273"/>
      <c r="N2750" s="274"/>
      <c r="O2750" s="274"/>
      <c r="P2750" s="274"/>
      <c r="Q2750" s="274"/>
      <c r="R2750" s="274"/>
      <c r="S2750" s="274"/>
      <c r="T2750" s="275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T2750" s="276" t="s">
        <v>191</v>
      </c>
      <c r="AU2750" s="276" t="s">
        <v>82</v>
      </c>
      <c r="AV2750" s="16" t="s">
        <v>100</v>
      </c>
      <c r="AW2750" s="16" t="s">
        <v>33</v>
      </c>
      <c r="AX2750" s="16" t="s">
        <v>72</v>
      </c>
      <c r="AY2750" s="276" t="s">
        <v>180</v>
      </c>
    </row>
    <row r="2751" s="15" customFormat="1">
      <c r="A2751" s="15"/>
      <c r="B2751" s="255"/>
      <c r="C2751" s="256"/>
      <c r="D2751" s="235" t="s">
        <v>191</v>
      </c>
      <c r="E2751" s="257" t="s">
        <v>19</v>
      </c>
      <c r="F2751" s="258" t="s">
        <v>327</v>
      </c>
      <c r="G2751" s="256"/>
      <c r="H2751" s="259">
        <v>107.669</v>
      </c>
      <c r="I2751" s="260"/>
      <c r="J2751" s="256"/>
      <c r="K2751" s="256"/>
      <c r="L2751" s="261"/>
      <c r="M2751" s="262"/>
      <c r="N2751" s="263"/>
      <c r="O2751" s="263"/>
      <c r="P2751" s="263"/>
      <c r="Q2751" s="263"/>
      <c r="R2751" s="263"/>
      <c r="S2751" s="263"/>
      <c r="T2751" s="264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65" t="s">
        <v>191</v>
      </c>
      <c r="AU2751" s="265" t="s">
        <v>82</v>
      </c>
      <c r="AV2751" s="15" t="s">
        <v>187</v>
      </c>
      <c r="AW2751" s="15" t="s">
        <v>33</v>
      </c>
      <c r="AX2751" s="15" t="s">
        <v>80</v>
      </c>
      <c r="AY2751" s="265" t="s">
        <v>180</v>
      </c>
    </row>
    <row r="2752" s="2" customFormat="1" ht="21.75" customHeight="1">
      <c r="A2752" s="40"/>
      <c r="B2752" s="41"/>
      <c r="C2752" s="215" t="s">
        <v>3105</v>
      </c>
      <c r="D2752" s="215" t="s">
        <v>182</v>
      </c>
      <c r="E2752" s="216" t="s">
        <v>3106</v>
      </c>
      <c r="F2752" s="217" t="s">
        <v>3107</v>
      </c>
      <c r="G2752" s="218" t="s">
        <v>185</v>
      </c>
      <c r="H2752" s="219">
        <v>369</v>
      </c>
      <c r="I2752" s="220"/>
      <c r="J2752" s="221">
        <f>ROUND(I2752*H2752,2)</f>
        <v>0</v>
      </c>
      <c r="K2752" s="217" t="s">
        <v>186</v>
      </c>
      <c r="L2752" s="46"/>
      <c r="M2752" s="222" t="s">
        <v>19</v>
      </c>
      <c r="N2752" s="223" t="s">
        <v>43</v>
      </c>
      <c r="O2752" s="86"/>
      <c r="P2752" s="224">
        <f>O2752*H2752</f>
        <v>0</v>
      </c>
      <c r="Q2752" s="224">
        <v>0</v>
      </c>
      <c r="R2752" s="224">
        <f>Q2752*H2752</f>
        <v>0</v>
      </c>
      <c r="S2752" s="224">
        <v>0</v>
      </c>
      <c r="T2752" s="225">
        <f>S2752*H2752</f>
        <v>0</v>
      </c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R2752" s="226" t="s">
        <v>270</v>
      </c>
      <c r="AT2752" s="226" t="s">
        <v>182</v>
      </c>
      <c r="AU2752" s="226" t="s">
        <v>82</v>
      </c>
      <c r="AY2752" s="19" t="s">
        <v>180</v>
      </c>
      <c r="BE2752" s="227">
        <f>IF(N2752="základní",J2752,0)</f>
        <v>0</v>
      </c>
      <c r="BF2752" s="227">
        <f>IF(N2752="snížená",J2752,0)</f>
        <v>0</v>
      </c>
      <c r="BG2752" s="227">
        <f>IF(N2752="zákl. přenesená",J2752,0)</f>
        <v>0</v>
      </c>
      <c r="BH2752" s="227">
        <f>IF(N2752="sníž. přenesená",J2752,0)</f>
        <v>0</v>
      </c>
      <c r="BI2752" s="227">
        <f>IF(N2752="nulová",J2752,0)</f>
        <v>0</v>
      </c>
      <c r="BJ2752" s="19" t="s">
        <v>80</v>
      </c>
      <c r="BK2752" s="227">
        <f>ROUND(I2752*H2752,2)</f>
        <v>0</v>
      </c>
      <c r="BL2752" s="19" t="s">
        <v>270</v>
      </c>
      <c r="BM2752" s="226" t="s">
        <v>3108</v>
      </c>
    </row>
    <row r="2753" s="2" customFormat="1">
      <c r="A2753" s="40"/>
      <c r="B2753" s="41"/>
      <c r="C2753" s="42"/>
      <c r="D2753" s="228" t="s">
        <v>189</v>
      </c>
      <c r="E2753" s="42"/>
      <c r="F2753" s="229" t="s">
        <v>3109</v>
      </c>
      <c r="G2753" s="42"/>
      <c r="H2753" s="42"/>
      <c r="I2753" s="230"/>
      <c r="J2753" s="42"/>
      <c r="K2753" s="42"/>
      <c r="L2753" s="46"/>
      <c r="M2753" s="231"/>
      <c r="N2753" s="232"/>
      <c r="O2753" s="86"/>
      <c r="P2753" s="86"/>
      <c r="Q2753" s="86"/>
      <c r="R2753" s="86"/>
      <c r="S2753" s="86"/>
      <c r="T2753" s="87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T2753" s="19" t="s">
        <v>189</v>
      </c>
      <c r="AU2753" s="19" t="s">
        <v>82</v>
      </c>
    </row>
    <row r="2754" s="14" customFormat="1">
      <c r="A2754" s="14"/>
      <c r="B2754" s="245"/>
      <c r="C2754" s="246"/>
      <c r="D2754" s="235" t="s">
        <v>191</v>
      </c>
      <c r="E2754" s="247" t="s">
        <v>19</v>
      </c>
      <c r="F2754" s="248" t="s">
        <v>3110</v>
      </c>
      <c r="G2754" s="246"/>
      <c r="H2754" s="247" t="s">
        <v>19</v>
      </c>
      <c r="I2754" s="249"/>
      <c r="J2754" s="246"/>
      <c r="K2754" s="246"/>
      <c r="L2754" s="250"/>
      <c r="M2754" s="251"/>
      <c r="N2754" s="252"/>
      <c r="O2754" s="252"/>
      <c r="P2754" s="252"/>
      <c r="Q2754" s="252"/>
      <c r="R2754" s="252"/>
      <c r="S2754" s="252"/>
      <c r="T2754" s="253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4" t="s">
        <v>191</v>
      </c>
      <c r="AU2754" s="254" t="s">
        <v>82</v>
      </c>
      <c r="AV2754" s="14" t="s">
        <v>80</v>
      </c>
      <c r="AW2754" s="14" t="s">
        <v>33</v>
      </c>
      <c r="AX2754" s="14" t="s">
        <v>72</v>
      </c>
      <c r="AY2754" s="254" t="s">
        <v>180</v>
      </c>
    </row>
    <row r="2755" s="13" customFormat="1">
      <c r="A2755" s="13"/>
      <c r="B2755" s="233"/>
      <c r="C2755" s="234"/>
      <c r="D2755" s="235" t="s">
        <v>191</v>
      </c>
      <c r="E2755" s="236" t="s">
        <v>19</v>
      </c>
      <c r="F2755" s="237" t="s">
        <v>3111</v>
      </c>
      <c r="G2755" s="234"/>
      <c r="H2755" s="238">
        <v>369</v>
      </c>
      <c r="I2755" s="239"/>
      <c r="J2755" s="234"/>
      <c r="K2755" s="234"/>
      <c r="L2755" s="240"/>
      <c r="M2755" s="241"/>
      <c r="N2755" s="242"/>
      <c r="O2755" s="242"/>
      <c r="P2755" s="242"/>
      <c r="Q2755" s="242"/>
      <c r="R2755" s="242"/>
      <c r="S2755" s="242"/>
      <c r="T2755" s="24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4" t="s">
        <v>191</v>
      </c>
      <c r="AU2755" s="244" t="s">
        <v>82</v>
      </c>
      <c r="AV2755" s="13" t="s">
        <v>82</v>
      </c>
      <c r="AW2755" s="13" t="s">
        <v>33</v>
      </c>
      <c r="AX2755" s="13" t="s">
        <v>80</v>
      </c>
      <c r="AY2755" s="244" t="s">
        <v>180</v>
      </c>
    </row>
    <row r="2756" s="2" customFormat="1" ht="16.5" customHeight="1">
      <c r="A2756" s="40"/>
      <c r="B2756" s="41"/>
      <c r="C2756" s="281" t="s">
        <v>3112</v>
      </c>
      <c r="D2756" s="281" t="s">
        <v>702</v>
      </c>
      <c r="E2756" s="282" t="s">
        <v>3113</v>
      </c>
      <c r="F2756" s="283" t="s">
        <v>3114</v>
      </c>
      <c r="G2756" s="284" t="s">
        <v>185</v>
      </c>
      <c r="H2756" s="285">
        <v>369</v>
      </c>
      <c r="I2756" s="286"/>
      <c r="J2756" s="287">
        <f>ROUND(I2756*H2756,2)</f>
        <v>0</v>
      </c>
      <c r="K2756" s="283" t="s">
        <v>19</v>
      </c>
      <c r="L2756" s="288"/>
      <c r="M2756" s="289" t="s">
        <v>19</v>
      </c>
      <c r="N2756" s="290" t="s">
        <v>43</v>
      </c>
      <c r="O2756" s="86"/>
      <c r="P2756" s="224">
        <f>O2756*H2756</f>
        <v>0</v>
      </c>
      <c r="Q2756" s="224">
        <v>0</v>
      </c>
      <c r="R2756" s="224">
        <f>Q2756*H2756</f>
        <v>0</v>
      </c>
      <c r="S2756" s="224">
        <v>0</v>
      </c>
      <c r="T2756" s="225">
        <f>S2756*H2756</f>
        <v>0</v>
      </c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R2756" s="226" t="s">
        <v>369</v>
      </c>
      <c r="AT2756" s="226" t="s">
        <v>702</v>
      </c>
      <c r="AU2756" s="226" t="s">
        <v>82</v>
      </c>
      <c r="AY2756" s="19" t="s">
        <v>180</v>
      </c>
      <c r="BE2756" s="227">
        <f>IF(N2756="základní",J2756,0)</f>
        <v>0</v>
      </c>
      <c r="BF2756" s="227">
        <f>IF(N2756="snížená",J2756,0)</f>
        <v>0</v>
      </c>
      <c r="BG2756" s="227">
        <f>IF(N2756="zákl. přenesená",J2756,0)</f>
        <v>0</v>
      </c>
      <c r="BH2756" s="227">
        <f>IF(N2756="sníž. přenesená",J2756,0)</f>
        <v>0</v>
      </c>
      <c r="BI2756" s="227">
        <f>IF(N2756="nulová",J2756,0)</f>
        <v>0</v>
      </c>
      <c r="BJ2756" s="19" t="s">
        <v>80</v>
      </c>
      <c r="BK2756" s="227">
        <f>ROUND(I2756*H2756,2)</f>
        <v>0</v>
      </c>
      <c r="BL2756" s="19" t="s">
        <v>270</v>
      </c>
      <c r="BM2756" s="226" t="s">
        <v>3115</v>
      </c>
    </row>
    <row r="2757" s="2" customFormat="1" ht="16.5" customHeight="1">
      <c r="A2757" s="40"/>
      <c r="B2757" s="41"/>
      <c r="C2757" s="215" t="s">
        <v>3116</v>
      </c>
      <c r="D2757" s="215" t="s">
        <v>182</v>
      </c>
      <c r="E2757" s="216" t="s">
        <v>3117</v>
      </c>
      <c r="F2757" s="217" t="s">
        <v>3118</v>
      </c>
      <c r="G2757" s="218" t="s">
        <v>185</v>
      </c>
      <c r="H2757" s="219">
        <v>207.13999999999999</v>
      </c>
      <c r="I2757" s="220"/>
      <c r="J2757" s="221">
        <f>ROUND(I2757*H2757,2)</f>
        <v>0</v>
      </c>
      <c r="K2757" s="217" t="s">
        <v>186</v>
      </c>
      <c r="L2757" s="46"/>
      <c r="M2757" s="222" t="s">
        <v>19</v>
      </c>
      <c r="N2757" s="223" t="s">
        <v>43</v>
      </c>
      <c r="O2757" s="86"/>
      <c r="P2757" s="224">
        <f>O2757*H2757</f>
        <v>0</v>
      </c>
      <c r="Q2757" s="224">
        <v>0</v>
      </c>
      <c r="R2757" s="224">
        <f>Q2757*H2757</f>
        <v>0</v>
      </c>
      <c r="S2757" s="224">
        <v>0</v>
      </c>
      <c r="T2757" s="225">
        <f>S2757*H2757</f>
        <v>0</v>
      </c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R2757" s="226" t="s">
        <v>270</v>
      </c>
      <c r="AT2757" s="226" t="s">
        <v>182</v>
      </c>
      <c r="AU2757" s="226" t="s">
        <v>82</v>
      </c>
      <c r="AY2757" s="19" t="s">
        <v>180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19" t="s">
        <v>80</v>
      </c>
      <c r="BK2757" s="227">
        <f>ROUND(I2757*H2757,2)</f>
        <v>0</v>
      </c>
      <c r="BL2757" s="19" t="s">
        <v>270</v>
      </c>
      <c r="BM2757" s="226" t="s">
        <v>3119</v>
      </c>
    </row>
    <row r="2758" s="2" customFormat="1">
      <c r="A2758" s="40"/>
      <c r="B2758" s="41"/>
      <c r="C2758" s="42"/>
      <c r="D2758" s="228" t="s">
        <v>189</v>
      </c>
      <c r="E2758" s="42"/>
      <c r="F2758" s="229" t="s">
        <v>3120</v>
      </c>
      <c r="G2758" s="42"/>
      <c r="H2758" s="42"/>
      <c r="I2758" s="230"/>
      <c r="J2758" s="42"/>
      <c r="K2758" s="42"/>
      <c r="L2758" s="46"/>
      <c r="M2758" s="231"/>
      <c r="N2758" s="232"/>
      <c r="O2758" s="86"/>
      <c r="P2758" s="86"/>
      <c r="Q2758" s="86"/>
      <c r="R2758" s="86"/>
      <c r="S2758" s="86"/>
      <c r="T2758" s="87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T2758" s="19" t="s">
        <v>189</v>
      </c>
      <c r="AU2758" s="19" t="s">
        <v>82</v>
      </c>
    </row>
    <row r="2759" s="14" customFormat="1">
      <c r="A2759" s="14"/>
      <c r="B2759" s="245"/>
      <c r="C2759" s="246"/>
      <c r="D2759" s="235" t="s">
        <v>191</v>
      </c>
      <c r="E2759" s="247" t="s">
        <v>19</v>
      </c>
      <c r="F2759" s="248" t="s">
        <v>3089</v>
      </c>
      <c r="G2759" s="246"/>
      <c r="H2759" s="247" t="s">
        <v>19</v>
      </c>
      <c r="I2759" s="249"/>
      <c r="J2759" s="246"/>
      <c r="K2759" s="246"/>
      <c r="L2759" s="250"/>
      <c r="M2759" s="251"/>
      <c r="N2759" s="252"/>
      <c r="O2759" s="252"/>
      <c r="P2759" s="252"/>
      <c r="Q2759" s="252"/>
      <c r="R2759" s="252"/>
      <c r="S2759" s="252"/>
      <c r="T2759" s="253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4" t="s">
        <v>191</v>
      </c>
      <c r="AU2759" s="254" t="s">
        <v>82</v>
      </c>
      <c r="AV2759" s="14" t="s">
        <v>80</v>
      </c>
      <c r="AW2759" s="14" t="s">
        <v>33</v>
      </c>
      <c r="AX2759" s="14" t="s">
        <v>72</v>
      </c>
      <c r="AY2759" s="254" t="s">
        <v>180</v>
      </c>
    </row>
    <row r="2760" s="13" customFormat="1">
      <c r="A2760" s="13"/>
      <c r="B2760" s="233"/>
      <c r="C2760" s="234"/>
      <c r="D2760" s="235" t="s">
        <v>191</v>
      </c>
      <c r="E2760" s="236" t="s">
        <v>19</v>
      </c>
      <c r="F2760" s="237" t="s">
        <v>3090</v>
      </c>
      <c r="G2760" s="234"/>
      <c r="H2760" s="238">
        <v>58.442999999999998</v>
      </c>
      <c r="I2760" s="239"/>
      <c r="J2760" s="234"/>
      <c r="K2760" s="234"/>
      <c r="L2760" s="240"/>
      <c r="M2760" s="241"/>
      <c r="N2760" s="242"/>
      <c r="O2760" s="242"/>
      <c r="P2760" s="242"/>
      <c r="Q2760" s="242"/>
      <c r="R2760" s="242"/>
      <c r="S2760" s="242"/>
      <c r="T2760" s="24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4" t="s">
        <v>191</v>
      </c>
      <c r="AU2760" s="244" t="s">
        <v>82</v>
      </c>
      <c r="AV2760" s="13" t="s">
        <v>82</v>
      </c>
      <c r="AW2760" s="13" t="s">
        <v>33</v>
      </c>
      <c r="AX2760" s="13" t="s">
        <v>72</v>
      </c>
      <c r="AY2760" s="244" t="s">
        <v>180</v>
      </c>
    </row>
    <row r="2761" s="13" customFormat="1">
      <c r="A2761" s="13"/>
      <c r="B2761" s="233"/>
      <c r="C2761" s="234"/>
      <c r="D2761" s="235" t="s">
        <v>191</v>
      </c>
      <c r="E2761" s="236" t="s">
        <v>19</v>
      </c>
      <c r="F2761" s="237" t="s">
        <v>3091</v>
      </c>
      <c r="G2761" s="234"/>
      <c r="H2761" s="238">
        <v>33</v>
      </c>
      <c r="I2761" s="239"/>
      <c r="J2761" s="234"/>
      <c r="K2761" s="234"/>
      <c r="L2761" s="240"/>
      <c r="M2761" s="241"/>
      <c r="N2761" s="242"/>
      <c r="O2761" s="242"/>
      <c r="P2761" s="242"/>
      <c r="Q2761" s="242"/>
      <c r="R2761" s="242"/>
      <c r="S2761" s="242"/>
      <c r="T2761" s="24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4" t="s">
        <v>191</v>
      </c>
      <c r="AU2761" s="244" t="s">
        <v>82</v>
      </c>
      <c r="AV2761" s="13" t="s">
        <v>82</v>
      </c>
      <c r="AW2761" s="13" t="s">
        <v>33</v>
      </c>
      <c r="AX2761" s="13" t="s">
        <v>72</v>
      </c>
      <c r="AY2761" s="244" t="s">
        <v>180</v>
      </c>
    </row>
    <row r="2762" s="13" customFormat="1">
      <c r="A2762" s="13"/>
      <c r="B2762" s="233"/>
      <c r="C2762" s="234"/>
      <c r="D2762" s="235" t="s">
        <v>191</v>
      </c>
      <c r="E2762" s="236" t="s">
        <v>19</v>
      </c>
      <c r="F2762" s="237" t="s">
        <v>3092</v>
      </c>
      <c r="G2762" s="234"/>
      <c r="H2762" s="238">
        <v>58.965000000000003</v>
      </c>
      <c r="I2762" s="239"/>
      <c r="J2762" s="234"/>
      <c r="K2762" s="234"/>
      <c r="L2762" s="240"/>
      <c r="M2762" s="241"/>
      <c r="N2762" s="242"/>
      <c r="O2762" s="242"/>
      <c r="P2762" s="242"/>
      <c r="Q2762" s="242"/>
      <c r="R2762" s="242"/>
      <c r="S2762" s="242"/>
      <c r="T2762" s="24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4" t="s">
        <v>191</v>
      </c>
      <c r="AU2762" s="244" t="s">
        <v>82</v>
      </c>
      <c r="AV2762" s="13" t="s">
        <v>82</v>
      </c>
      <c r="AW2762" s="13" t="s">
        <v>33</v>
      </c>
      <c r="AX2762" s="13" t="s">
        <v>72</v>
      </c>
      <c r="AY2762" s="244" t="s">
        <v>180</v>
      </c>
    </row>
    <row r="2763" s="14" customFormat="1">
      <c r="A2763" s="14"/>
      <c r="B2763" s="245"/>
      <c r="C2763" s="246"/>
      <c r="D2763" s="235" t="s">
        <v>191</v>
      </c>
      <c r="E2763" s="247" t="s">
        <v>19</v>
      </c>
      <c r="F2763" s="248" t="s">
        <v>3033</v>
      </c>
      <c r="G2763" s="246"/>
      <c r="H2763" s="247" t="s">
        <v>19</v>
      </c>
      <c r="I2763" s="249"/>
      <c r="J2763" s="246"/>
      <c r="K2763" s="246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191</v>
      </c>
      <c r="AU2763" s="254" t="s">
        <v>82</v>
      </c>
      <c r="AV2763" s="14" t="s">
        <v>80</v>
      </c>
      <c r="AW2763" s="14" t="s">
        <v>33</v>
      </c>
      <c r="AX2763" s="14" t="s">
        <v>72</v>
      </c>
      <c r="AY2763" s="254" t="s">
        <v>180</v>
      </c>
    </row>
    <row r="2764" s="13" customFormat="1">
      <c r="A2764" s="13"/>
      <c r="B2764" s="233"/>
      <c r="C2764" s="234"/>
      <c r="D2764" s="235" t="s">
        <v>191</v>
      </c>
      <c r="E2764" s="236" t="s">
        <v>19</v>
      </c>
      <c r="F2764" s="237" t="s">
        <v>3093</v>
      </c>
      <c r="G2764" s="234"/>
      <c r="H2764" s="238">
        <v>56.731999999999999</v>
      </c>
      <c r="I2764" s="239"/>
      <c r="J2764" s="234"/>
      <c r="K2764" s="234"/>
      <c r="L2764" s="240"/>
      <c r="M2764" s="241"/>
      <c r="N2764" s="242"/>
      <c r="O2764" s="242"/>
      <c r="P2764" s="242"/>
      <c r="Q2764" s="242"/>
      <c r="R2764" s="242"/>
      <c r="S2764" s="242"/>
      <c r="T2764" s="24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4" t="s">
        <v>191</v>
      </c>
      <c r="AU2764" s="244" t="s">
        <v>82</v>
      </c>
      <c r="AV2764" s="13" t="s">
        <v>82</v>
      </c>
      <c r="AW2764" s="13" t="s">
        <v>33</v>
      </c>
      <c r="AX2764" s="13" t="s">
        <v>72</v>
      </c>
      <c r="AY2764" s="244" t="s">
        <v>180</v>
      </c>
    </row>
    <row r="2765" s="15" customFormat="1">
      <c r="A2765" s="15"/>
      <c r="B2765" s="255"/>
      <c r="C2765" s="256"/>
      <c r="D2765" s="235" t="s">
        <v>191</v>
      </c>
      <c r="E2765" s="257" t="s">
        <v>19</v>
      </c>
      <c r="F2765" s="258" t="s">
        <v>327</v>
      </c>
      <c r="G2765" s="256"/>
      <c r="H2765" s="259">
        <v>207.13999999999999</v>
      </c>
      <c r="I2765" s="260"/>
      <c r="J2765" s="256"/>
      <c r="K2765" s="256"/>
      <c r="L2765" s="261"/>
      <c r="M2765" s="262"/>
      <c r="N2765" s="263"/>
      <c r="O2765" s="263"/>
      <c r="P2765" s="263"/>
      <c r="Q2765" s="263"/>
      <c r="R2765" s="263"/>
      <c r="S2765" s="263"/>
      <c r="T2765" s="264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65" t="s">
        <v>191</v>
      </c>
      <c r="AU2765" s="265" t="s">
        <v>82</v>
      </c>
      <c r="AV2765" s="15" t="s">
        <v>187</v>
      </c>
      <c r="AW2765" s="15" t="s">
        <v>33</v>
      </c>
      <c r="AX2765" s="15" t="s">
        <v>80</v>
      </c>
      <c r="AY2765" s="265" t="s">
        <v>180</v>
      </c>
    </row>
    <row r="2766" s="2" customFormat="1" ht="16.5" customHeight="1">
      <c r="A2766" s="40"/>
      <c r="B2766" s="41"/>
      <c r="C2766" s="281" t="s">
        <v>3121</v>
      </c>
      <c r="D2766" s="281" t="s">
        <v>702</v>
      </c>
      <c r="E2766" s="282" t="s">
        <v>3122</v>
      </c>
      <c r="F2766" s="283" t="s">
        <v>3123</v>
      </c>
      <c r="G2766" s="284" t="s">
        <v>185</v>
      </c>
      <c r="H2766" s="285">
        <v>217.49700000000001</v>
      </c>
      <c r="I2766" s="286"/>
      <c r="J2766" s="287">
        <f>ROUND(I2766*H2766,2)</f>
        <v>0</v>
      </c>
      <c r="K2766" s="283" t="s">
        <v>186</v>
      </c>
      <c r="L2766" s="288"/>
      <c r="M2766" s="289" t="s">
        <v>19</v>
      </c>
      <c r="N2766" s="290" t="s">
        <v>43</v>
      </c>
      <c r="O2766" s="86"/>
      <c r="P2766" s="224">
        <f>O2766*H2766</f>
        <v>0</v>
      </c>
      <c r="Q2766" s="224">
        <v>0.00029999999999999997</v>
      </c>
      <c r="R2766" s="224">
        <f>Q2766*H2766</f>
        <v>0.065249100000000004</v>
      </c>
      <c r="S2766" s="224">
        <v>0</v>
      </c>
      <c r="T2766" s="225">
        <f>S2766*H2766</f>
        <v>0</v>
      </c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R2766" s="226" t="s">
        <v>369</v>
      </c>
      <c r="AT2766" s="226" t="s">
        <v>702</v>
      </c>
      <c r="AU2766" s="226" t="s">
        <v>82</v>
      </c>
      <c r="AY2766" s="19" t="s">
        <v>180</v>
      </c>
      <c r="BE2766" s="227">
        <f>IF(N2766="základní",J2766,0)</f>
        <v>0</v>
      </c>
      <c r="BF2766" s="227">
        <f>IF(N2766="snížená",J2766,0)</f>
        <v>0</v>
      </c>
      <c r="BG2766" s="227">
        <f>IF(N2766="zákl. přenesená",J2766,0)</f>
        <v>0</v>
      </c>
      <c r="BH2766" s="227">
        <f>IF(N2766="sníž. přenesená",J2766,0)</f>
        <v>0</v>
      </c>
      <c r="BI2766" s="227">
        <f>IF(N2766="nulová",J2766,0)</f>
        <v>0</v>
      </c>
      <c r="BJ2766" s="19" t="s">
        <v>80</v>
      </c>
      <c r="BK2766" s="227">
        <f>ROUND(I2766*H2766,2)</f>
        <v>0</v>
      </c>
      <c r="BL2766" s="19" t="s">
        <v>270</v>
      </c>
      <c r="BM2766" s="226" t="s">
        <v>3124</v>
      </c>
    </row>
    <row r="2767" s="13" customFormat="1">
      <c r="A2767" s="13"/>
      <c r="B2767" s="233"/>
      <c r="C2767" s="234"/>
      <c r="D2767" s="235" t="s">
        <v>191</v>
      </c>
      <c r="E2767" s="234"/>
      <c r="F2767" s="237" t="s">
        <v>3125</v>
      </c>
      <c r="G2767" s="234"/>
      <c r="H2767" s="238">
        <v>217.49700000000001</v>
      </c>
      <c r="I2767" s="239"/>
      <c r="J2767" s="234"/>
      <c r="K2767" s="234"/>
      <c r="L2767" s="240"/>
      <c r="M2767" s="241"/>
      <c r="N2767" s="242"/>
      <c r="O2767" s="242"/>
      <c r="P2767" s="242"/>
      <c r="Q2767" s="242"/>
      <c r="R2767" s="242"/>
      <c r="S2767" s="242"/>
      <c r="T2767" s="24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4" t="s">
        <v>191</v>
      </c>
      <c r="AU2767" s="244" t="s">
        <v>82</v>
      </c>
      <c r="AV2767" s="13" t="s">
        <v>82</v>
      </c>
      <c r="AW2767" s="13" t="s">
        <v>4</v>
      </c>
      <c r="AX2767" s="13" t="s">
        <v>80</v>
      </c>
      <c r="AY2767" s="244" t="s">
        <v>180</v>
      </c>
    </row>
    <row r="2768" s="2" customFormat="1" ht="24.15" customHeight="1">
      <c r="A2768" s="40"/>
      <c r="B2768" s="41"/>
      <c r="C2768" s="215" t="s">
        <v>3126</v>
      </c>
      <c r="D2768" s="215" t="s">
        <v>182</v>
      </c>
      <c r="E2768" s="216" t="s">
        <v>3127</v>
      </c>
      <c r="F2768" s="217" t="s">
        <v>3128</v>
      </c>
      <c r="G2768" s="218" t="s">
        <v>3129</v>
      </c>
      <c r="H2768" s="292"/>
      <c r="I2768" s="220"/>
      <c r="J2768" s="221">
        <f>ROUND(I2768*H2768,2)</f>
        <v>0</v>
      </c>
      <c r="K2768" s="217" t="s">
        <v>186</v>
      </c>
      <c r="L2768" s="46"/>
      <c r="M2768" s="222" t="s">
        <v>19</v>
      </c>
      <c r="N2768" s="223" t="s">
        <v>43</v>
      </c>
      <c r="O2768" s="86"/>
      <c r="P2768" s="224">
        <f>O2768*H2768</f>
        <v>0</v>
      </c>
      <c r="Q2768" s="224">
        <v>0</v>
      </c>
      <c r="R2768" s="224">
        <f>Q2768*H2768</f>
        <v>0</v>
      </c>
      <c r="S2768" s="224">
        <v>0</v>
      </c>
      <c r="T2768" s="225">
        <f>S2768*H2768</f>
        <v>0</v>
      </c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R2768" s="226" t="s">
        <v>270</v>
      </c>
      <c r="AT2768" s="226" t="s">
        <v>182</v>
      </c>
      <c r="AU2768" s="226" t="s">
        <v>82</v>
      </c>
      <c r="AY2768" s="19" t="s">
        <v>180</v>
      </c>
      <c r="BE2768" s="227">
        <f>IF(N2768="základní",J2768,0)</f>
        <v>0</v>
      </c>
      <c r="BF2768" s="227">
        <f>IF(N2768="snížená",J2768,0)</f>
        <v>0</v>
      </c>
      <c r="BG2768" s="227">
        <f>IF(N2768="zákl. přenesená",J2768,0)</f>
        <v>0</v>
      </c>
      <c r="BH2768" s="227">
        <f>IF(N2768="sníž. přenesená",J2768,0)</f>
        <v>0</v>
      </c>
      <c r="BI2768" s="227">
        <f>IF(N2768="nulová",J2768,0)</f>
        <v>0</v>
      </c>
      <c r="BJ2768" s="19" t="s">
        <v>80</v>
      </c>
      <c r="BK2768" s="227">
        <f>ROUND(I2768*H2768,2)</f>
        <v>0</v>
      </c>
      <c r="BL2768" s="19" t="s">
        <v>270</v>
      </c>
      <c r="BM2768" s="226" t="s">
        <v>3130</v>
      </c>
    </row>
    <row r="2769" s="2" customFormat="1">
      <c r="A2769" s="40"/>
      <c r="B2769" s="41"/>
      <c r="C2769" s="42"/>
      <c r="D2769" s="228" t="s">
        <v>189</v>
      </c>
      <c r="E2769" s="42"/>
      <c r="F2769" s="229" t="s">
        <v>3131</v>
      </c>
      <c r="G2769" s="42"/>
      <c r="H2769" s="42"/>
      <c r="I2769" s="230"/>
      <c r="J2769" s="42"/>
      <c r="K2769" s="42"/>
      <c r="L2769" s="46"/>
      <c r="M2769" s="231"/>
      <c r="N2769" s="232"/>
      <c r="O2769" s="86"/>
      <c r="P2769" s="86"/>
      <c r="Q2769" s="86"/>
      <c r="R2769" s="86"/>
      <c r="S2769" s="86"/>
      <c r="T2769" s="87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T2769" s="19" t="s">
        <v>189</v>
      </c>
      <c r="AU2769" s="19" t="s">
        <v>82</v>
      </c>
    </row>
    <row r="2770" s="12" customFormat="1" ht="22.8" customHeight="1">
      <c r="A2770" s="12"/>
      <c r="B2770" s="199"/>
      <c r="C2770" s="200"/>
      <c r="D2770" s="201" t="s">
        <v>71</v>
      </c>
      <c r="E2770" s="213" t="s">
        <v>3132</v>
      </c>
      <c r="F2770" s="213" t="s">
        <v>3133</v>
      </c>
      <c r="G2770" s="200"/>
      <c r="H2770" s="200"/>
      <c r="I2770" s="203"/>
      <c r="J2770" s="214">
        <f>BK2770</f>
        <v>0</v>
      </c>
      <c r="K2770" s="200"/>
      <c r="L2770" s="205"/>
      <c r="M2770" s="206"/>
      <c r="N2770" s="207"/>
      <c r="O2770" s="207"/>
      <c r="P2770" s="208">
        <f>SUM(P2771:P2996)</f>
        <v>0</v>
      </c>
      <c r="Q2770" s="207"/>
      <c r="R2770" s="208">
        <f>SUM(R2771:R2996)</f>
        <v>49.853304850000001</v>
      </c>
      <c r="S2770" s="207"/>
      <c r="T2770" s="209">
        <f>SUM(T2771:T2996)</f>
        <v>0</v>
      </c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R2770" s="210" t="s">
        <v>82</v>
      </c>
      <c r="AT2770" s="211" t="s">
        <v>71</v>
      </c>
      <c r="AU2770" s="211" t="s">
        <v>80</v>
      </c>
      <c r="AY2770" s="210" t="s">
        <v>180</v>
      </c>
      <c r="BK2770" s="212">
        <f>SUM(BK2771:BK2996)</f>
        <v>0</v>
      </c>
    </row>
    <row r="2771" s="2" customFormat="1" ht="16.5" customHeight="1">
      <c r="A2771" s="40"/>
      <c r="B2771" s="41"/>
      <c r="C2771" s="215" t="s">
        <v>3134</v>
      </c>
      <c r="D2771" s="215" t="s">
        <v>182</v>
      </c>
      <c r="E2771" s="216" t="s">
        <v>3135</v>
      </c>
      <c r="F2771" s="217" t="s">
        <v>3136</v>
      </c>
      <c r="G2771" s="218" t="s">
        <v>185</v>
      </c>
      <c r="H2771" s="219">
        <v>682.11400000000003</v>
      </c>
      <c r="I2771" s="220"/>
      <c r="J2771" s="221">
        <f>ROUND(I2771*H2771,2)</f>
        <v>0</v>
      </c>
      <c r="K2771" s="217" t="s">
        <v>19</v>
      </c>
      <c r="L2771" s="46"/>
      <c r="M2771" s="222" t="s">
        <v>19</v>
      </c>
      <c r="N2771" s="223" t="s">
        <v>43</v>
      </c>
      <c r="O2771" s="86"/>
      <c r="P2771" s="224">
        <f>O2771*H2771</f>
        <v>0</v>
      </c>
      <c r="Q2771" s="224">
        <v>0</v>
      </c>
      <c r="R2771" s="224">
        <f>Q2771*H2771</f>
        <v>0</v>
      </c>
      <c r="S2771" s="224">
        <v>0</v>
      </c>
      <c r="T2771" s="225">
        <f>S2771*H2771</f>
        <v>0</v>
      </c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R2771" s="226" t="s">
        <v>270</v>
      </c>
      <c r="AT2771" s="226" t="s">
        <v>182</v>
      </c>
      <c r="AU2771" s="226" t="s">
        <v>82</v>
      </c>
      <c r="AY2771" s="19" t="s">
        <v>180</v>
      </c>
      <c r="BE2771" s="227">
        <f>IF(N2771="základní",J2771,0)</f>
        <v>0</v>
      </c>
      <c r="BF2771" s="227">
        <f>IF(N2771="snížená",J2771,0)</f>
        <v>0</v>
      </c>
      <c r="BG2771" s="227">
        <f>IF(N2771="zákl. přenesená",J2771,0)</f>
        <v>0</v>
      </c>
      <c r="BH2771" s="227">
        <f>IF(N2771="sníž. přenesená",J2771,0)</f>
        <v>0</v>
      </c>
      <c r="BI2771" s="227">
        <f>IF(N2771="nulová",J2771,0)</f>
        <v>0</v>
      </c>
      <c r="BJ2771" s="19" t="s">
        <v>80</v>
      </c>
      <c r="BK2771" s="227">
        <f>ROUND(I2771*H2771,2)</f>
        <v>0</v>
      </c>
      <c r="BL2771" s="19" t="s">
        <v>270</v>
      </c>
      <c r="BM2771" s="226" t="s">
        <v>3137</v>
      </c>
    </row>
    <row r="2772" s="14" customFormat="1">
      <c r="A2772" s="14"/>
      <c r="B2772" s="245"/>
      <c r="C2772" s="246"/>
      <c r="D2772" s="235" t="s">
        <v>191</v>
      </c>
      <c r="E2772" s="247" t="s">
        <v>19</v>
      </c>
      <c r="F2772" s="248" t="s">
        <v>3138</v>
      </c>
      <c r="G2772" s="246"/>
      <c r="H2772" s="247" t="s">
        <v>19</v>
      </c>
      <c r="I2772" s="249"/>
      <c r="J2772" s="246"/>
      <c r="K2772" s="246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191</v>
      </c>
      <c r="AU2772" s="254" t="s">
        <v>82</v>
      </c>
      <c r="AV2772" s="14" t="s">
        <v>80</v>
      </c>
      <c r="AW2772" s="14" t="s">
        <v>33</v>
      </c>
      <c r="AX2772" s="14" t="s">
        <v>72</v>
      </c>
      <c r="AY2772" s="254" t="s">
        <v>180</v>
      </c>
    </row>
    <row r="2773" s="14" customFormat="1">
      <c r="A2773" s="14"/>
      <c r="B2773" s="245"/>
      <c r="C2773" s="246"/>
      <c r="D2773" s="235" t="s">
        <v>191</v>
      </c>
      <c r="E2773" s="247" t="s">
        <v>19</v>
      </c>
      <c r="F2773" s="248" t="s">
        <v>1930</v>
      </c>
      <c r="G2773" s="246"/>
      <c r="H2773" s="247" t="s">
        <v>19</v>
      </c>
      <c r="I2773" s="249"/>
      <c r="J2773" s="246"/>
      <c r="K2773" s="246"/>
      <c r="L2773" s="250"/>
      <c r="M2773" s="251"/>
      <c r="N2773" s="252"/>
      <c r="O2773" s="252"/>
      <c r="P2773" s="252"/>
      <c r="Q2773" s="252"/>
      <c r="R2773" s="252"/>
      <c r="S2773" s="252"/>
      <c r="T2773" s="253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4" t="s">
        <v>191</v>
      </c>
      <c r="AU2773" s="254" t="s">
        <v>82</v>
      </c>
      <c r="AV2773" s="14" t="s">
        <v>80</v>
      </c>
      <c r="AW2773" s="14" t="s">
        <v>33</v>
      </c>
      <c r="AX2773" s="14" t="s">
        <v>72</v>
      </c>
      <c r="AY2773" s="254" t="s">
        <v>180</v>
      </c>
    </row>
    <row r="2774" s="13" customFormat="1">
      <c r="A2774" s="13"/>
      <c r="B2774" s="233"/>
      <c r="C2774" s="234"/>
      <c r="D2774" s="235" t="s">
        <v>191</v>
      </c>
      <c r="E2774" s="236" t="s">
        <v>19</v>
      </c>
      <c r="F2774" s="237" t="s">
        <v>2005</v>
      </c>
      <c r="G2774" s="234"/>
      <c r="H2774" s="238">
        <v>78.986000000000004</v>
      </c>
      <c r="I2774" s="239"/>
      <c r="J2774" s="234"/>
      <c r="K2774" s="234"/>
      <c r="L2774" s="240"/>
      <c r="M2774" s="241"/>
      <c r="N2774" s="242"/>
      <c r="O2774" s="242"/>
      <c r="P2774" s="242"/>
      <c r="Q2774" s="242"/>
      <c r="R2774" s="242"/>
      <c r="S2774" s="242"/>
      <c r="T2774" s="24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4" t="s">
        <v>191</v>
      </c>
      <c r="AU2774" s="244" t="s">
        <v>82</v>
      </c>
      <c r="AV2774" s="13" t="s">
        <v>82</v>
      </c>
      <c r="AW2774" s="13" t="s">
        <v>33</v>
      </c>
      <c r="AX2774" s="13" t="s">
        <v>72</v>
      </c>
      <c r="AY2774" s="244" t="s">
        <v>180</v>
      </c>
    </row>
    <row r="2775" s="13" customFormat="1">
      <c r="A2775" s="13"/>
      <c r="B2775" s="233"/>
      <c r="C2775" s="234"/>
      <c r="D2775" s="235" t="s">
        <v>191</v>
      </c>
      <c r="E2775" s="236" t="s">
        <v>19</v>
      </c>
      <c r="F2775" s="237" t="s">
        <v>1973</v>
      </c>
      <c r="G2775" s="234"/>
      <c r="H2775" s="238">
        <v>26.550000000000001</v>
      </c>
      <c r="I2775" s="239"/>
      <c r="J2775" s="234"/>
      <c r="K2775" s="234"/>
      <c r="L2775" s="240"/>
      <c r="M2775" s="241"/>
      <c r="N2775" s="242"/>
      <c r="O2775" s="242"/>
      <c r="P2775" s="242"/>
      <c r="Q2775" s="242"/>
      <c r="R2775" s="242"/>
      <c r="S2775" s="242"/>
      <c r="T2775" s="24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4" t="s">
        <v>191</v>
      </c>
      <c r="AU2775" s="244" t="s">
        <v>82</v>
      </c>
      <c r="AV2775" s="13" t="s">
        <v>82</v>
      </c>
      <c r="AW2775" s="13" t="s">
        <v>33</v>
      </c>
      <c r="AX2775" s="13" t="s">
        <v>72</v>
      </c>
      <c r="AY2775" s="244" t="s">
        <v>180</v>
      </c>
    </row>
    <row r="2776" s="13" customFormat="1">
      <c r="A2776" s="13"/>
      <c r="B2776" s="233"/>
      <c r="C2776" s="234"/>
      <c r="D2776" s="235" t="s">
        <v>191</v>
      </c>
      <c r="E2776" s="236" t="s">
        <v>19</v>
      </c>
      <c r="F2776" s="237" t="s">
        <v>1974</v>
      </c>
      <c r="G2776" s="234"/>
      <c r="H2776" s="238">
        <v>3.1949999999999998</v>
      </c>
      <c r="I2776" s="239"/>
      <c r="J2776" s="234"/>
      <c r="K2776" s="234"/>
      <c r="L2776" s="240"/>
      <c r="M2776" s="241"/>
      <c r="N2776" s="242"/>
      <c r="O2776" s="242"/>
      <c r="P2776" s="242"/>
      <c r="Q2776" s="242"/>
      <c r="R2776" s="242"/>
      <c r="S2776" s="242"/>
      <c r="T2776" s="24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4" t="s">
        <v>191</v>
      </c>
      <c r="AU2776" s="244" t="s">
        <v>82</v>
      </c>
      <c r="AV2776" s="13" t="s">
        <v>82</v>
      </c>
      <c r="AW2776" s="13" t="s">
        <v>33</v>
      </c>
      <c r="AX2776" s="13" t="s">
        <v>72</v>
      </c>
      <c r="AY2776" s="244" t="s">
        <v>180</v>
      </c>
    </row>
    <row r="2777" s="13" customFormat="1">
      <c r="A2777" s="13"/>
      <c r="B2777" s="233"/>
      <c r="C2777" s="234"/>
      <c r="D2777" s="235" t="s">
        <v>191</v>
      </c>
      <c r="E2777" s="236" t="s">
        <v>19</v>
      </c>
      <c r="F2777" s="237" t="s">
        <v>1975</v>
      </c>
      <c r="G2777" s="234"/>
      <c r="H2777" s="238">
        <v>37.344999999999999</v>
      </c>
      <c r="I2777" s="239"/>
      <c r="J2777" s="234"/>
      <c r="K2777" s="234"/>
      <c r="L2777" s="240"/>
      <c r="M2777" s="241"/>
      <c r="N2777" s="242"/>
      <c r="O2777" s="242"/>
      <c r="P2777" s="242"/>
      <c r="Q2777" s="242"/>
      <c r="R2777" s="242"/>
      <c r="S2777" s="242"/>
      <c r="T2777" s="24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4" t="s">
        <v>191</v>
      </c>
      <c r="AU2777" s="244" t="s">
        <v>82</v>
      </c>
      <c r="AV2777" s="13" t="s">
        <v>82</v>
      </c>
      <c r="AW2777" s="13" t="s">
        <v>33</v>
      </c>
      <c r="AX2777" s="13" t="s">
        <v>72</v>
      </c>
      <c r="AY2777" s="244" t="s">
        <v>180</v>
      </c>
    </row>
    <row r="2778" s="13" customFormat="1">
      <c r="A2778" s="13"/>
      <c r="B2778" s="233"/>
      <c r="C2778" s="234"/>
      <c r="D2778" s="235" t="s">
        <v>191</v>
      </c>
      <c r="E2778" s="236" t="s">
        <v>19</v>
      </c>
      <c r="F2778" s="237" t="s">
        <v>1976</v>
      </c>
      <c r="G2778" s="234"/>
      <c r="H2778" s="238">
        <v>19.765999999999998</v>
      </c>
      <c r="I2778" s="239"/>
      <c r="J2778" s="234"/>
      <c r="K2778" s="234"/>
      <c r="L2778" s="240"/>
      <c r="M2778" s="241"/>
      <c r="N2778" s="242"/>
      <c r="O2778" s="242"/>
      <c r="P2778" s="242"/>
      <c r="Q2778" s="242"/>
      <c r="R2778" s="242"/>
      <c r="S2778" s="242"/>
      <c r="T2778" s="24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4" t="s">
        <v>191</v>
      </c>
      <c r="AU2778" s="244" t="s">
        <v>82</v>
      </c>
      <c r="AV2778" s="13" t="s">
        <v>82</v>
      </c>
      <c r="AW2778" s="13" t="s">
        <v>33</v>
      </c>
      <c r="AX2778" s="13" t="s">
        <v>72</v>
      </c>
      <c r="AY2778" s="244" t="s">
        <v>180</v>
      </c>
    </row>
    <row r="2779" s="13" customFormat="1">
      <c r="A2779" s="13"/>
      <c r="B2779" s="233"/>
      <c r="C2779" s="234"/>
      <c r="D2779" s="235" t="s">
        <v>191</v>
      </c>
      <c r="E2779" s="236" t="s">
        <v>19</v>
      </c>
      <c r="F2779" s="237" t="s">
        <v>1977</v>
      </c>
      <c r="G2779" s="234"/>
      <c r="H2779" s="238">
        <v>15.856999999999999</v>
      </c>
      <c r="I2779" s="239"/>
      <c r="J2779" s="234"/>
      <c r="K2779" s="234"/>
      <c r="L2779" s="240"/>
      <c r="M2779" s="241"/>
      <c r="N2779" s="242"/>
      <c r="O2779" s="242"/>
      <c r="P2779" s="242"/>
      <c r="Q2779" s="242"/>
      <c r="R2779" s="242"/>
      <c r="S2779" s="242"/>
      <c r="T2779" s="24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4" t="s">
        <v>191</v>
      </c>
      <c r="AU2779" s="244" t="s">
        <v>82</v>
      </c>
      <c r="AV2779" s="13" t="s">
        <v>82</v>
      </c>
      <c r="AW2779" s="13" t="s">
        <v>33</v>
      </c>
      <c r="AX2779" s="13" t="s">
        <v>72</v>
      </c>
      <c r="AY2779" s="244" t="s">
        <v>180</v>
      </c>
    </row>
    <row r="2780" s="14" customFormat="1">
      <c r="A2780" s="14"/>
      <c r="B2780" s="245"/>
      <c r="C2780" s="246"/>
      <c r="D2780" s="235" t="s">
        <v>191</v>
      </c>
      <c r="E2780" s="247" t="s">
        <v>19</v>
      </c>
      <c r="F2780" s="248" t="s">
        <v>1906</v>
      </c>
      <c r="G2780" s="246"/>
      <c r="H2780" s="247" t="s">
        <v>19</v>
      </c>
      <c r="I2780" s="249"/>
      <c r="J2780" s="246"/>
      <c r="K2780" s="246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191</v>
      </c>
      <c r="AU2780" s="254" t="s">
        <v>82</v>
      </c>
      <c r="AV2780" s="14" t="s">
        <v>80</v>
      </c>
      <c r="AW2780" s="14" t="s">
        <v>33</v>
      </c>
      <c r="AX2780" s="14" t="s">
        <v>72</v>
      </c>
      <c r="AY2780" s="254" t="s">
        <v>180</v>
      </c>
    </row>
    <row r="2781" s="13" customFormat="1">
      <c r="A2781" s="13"/>
      <c r="B2781" s="233"/>
      <c r="C2781" s="234"/>
      <c r="D2781" s="235" t="s">
        <v>191</v>
      </c>
      <c r="E2781" s="236" t="s">
        <v>19</v>
      </c>
      <c r="F2781" s="237" t="s">
        <v>1978</v>
      </c>
      <c r="G2781" s="234"/>
      <c r="H2781" s="238">
        <v>7.3159999999999998</v>
      </c>
      <c r="I2781" s="239"/>
      <c r="J2781" s="234"/>
      <c r="K2781" s="234"/>
      <c r="L2781" s="240"/>
      <c r="M2781" s="241"/>
      <c r="N2781" s="242"/>
      <c r="O2781" s="242"/>
      <c r="P2781" s="242"/>
      <c r="Q2781" s="242"/>
      <c r="R2781" s="242"/>
      <c r="S2781" s="242"/>
      <c r="T2781" s="24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4" t="s">
        <v>191</v>
      </c>
      <c r="AU2781" s="244" t="s">
        <v>82</v>
      </c>
      <c r="AV2781" s="13" t="s">
        <v>82</v>
      </c>
      <c r="AW2781" s="13" t="s">
        <v>33</v>
      </c>
      <c r="AX2781" s="13" t="s">
        <v>72</v>
      </c>
      <c r="AY2781" s="244" t="s">
        <v>180</v>
      </c>
    </row>
    <row r="2782" s="14" customFormat="1">
      <c r="A2782" s="14"/>
      <c r="B2782" s="245"/>
      <c r="C2782" s="246"/>
      <c r="D2782" s="235" t="s">
        <v>191</v>
      </c>
      <c r="E2782" s="247" t="s">
        <v>19</v>
      </c>
      <c r="F2782" s="248" t="s">
        <v>1932</v>
      </c>
      <c r="G2782" s="246"/>
      <c r="H2782" s="247" t="s">
        <v>19</v>
      </c>
      <c r="I2782" s="249"/>
      <c r="J2782" s="246"/>
      <c r="K2782" s="246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191</v>
      </c>
      <c r="AU2782" s="254" t="s">
        <v>82</v>
      </c>
      <c r="AV2782" s="14" t="s">
        <v>80</v>
      </c>
      <c r="AW2782" s="14" t="s">
        <v>33</v>
      </c>
      <c r="AX2782" s="14" t="s">
        <v>72</v>
      </c>
      <c r="AY2782" s="254" t="s">
        <v>180</v>
      </c>
    </row>
    <row r="2783" s="13" customFormat="1">
      <c r="A2783" s="13"/>
      <c r="B2783" s="233"/>
      <c r="C2783" s="234"/>
      <c r="D2783" s="235" t="s">
        <v>191</v>
      </c>
      <c r="E2783" s="236" t="s">
        <v>19</v>
      </c>
      <c r="F2783" s="237" t="s">
        <v>2027</v>
      </c>
      <c r="G2783" s="234"/>
      <c r="H2783" s="238">
        <v>-1</v>
      </c>
      <c r="I2783" s="239"/>
      <c r="J2783" s="234"/>
      <c r="K2783" s="234"/>
      <c r="L2783" s="240"/>
      <c r="M2783" s="241"/>
      <c r="N2783" s="242"/>
      <c r="O2783" s="242"/>
      <c r="P2783" s="242"/>
      <c r="Q2783" s="242"/>
      <c r="R2783" s="242"/>
      <c r="S2783" s="242"/>
      <c r="T2783" s="24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4" t="s">
        <v>191</v>
      </c>
      <c r="AU2783" s="244" t="s">
        <v>82</v>
      </c>
      <c r="AV2783" s="13" t="s">
        <v>82</v>
      </c>
      <c r="AW2783" s="13" t="s">
        <v>33</v>
      </c>
      <c r="AX2783" s="13" t="s">
        <v>72</v>
      </c>
      <c r="AY2783" s="244" t="s">
        <v>180</v>
      </c>
    </row>
    <row r="2784" s="14" customFormat="1">
      <c r="A2784" s="14"/>
      <c r="B2784" s="245"/>
      <c r="C2784" s="246"/>
      <c r="D2784" s="235" t="s">
        <v>191</v>
      </c>
      <c r="E2784" s="247" t="s">
        <v>19</v>
      </c>
      <c r="F2784" s="248" t="s">
        <v>3139</v>
      </c>
      <c r="G2784" s="246"/>
      <c r="H2784" s="247" t="s">
        <v>19</v>
      </c>
      <c r="I2784" s="249"/>
      <c r="J2784" s="246"/>
      <c r="K2784" s="246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191</v>
      </c>
      <c r="AU2784" s="254" t="s">
        <v>82</v>
      </c>
      <c r="AV2784" s="14" t="s">
        <v>80</v>
      </c>
      <c r="AW2784" s="14" t="s">
        <v>33</v>
      </c>
      <c r="AX2784" s="14" t="s">
        <v>72</v>
      </c>
      <c r="AY2784" s="254" t="s">
        <v>180</v>
      </c>
    </row>
    <row r="2785" s="13" customFormat="1">
      <c r="A2785" s="13"/>
      <c r="B2785" s="233"/>
      <c r="C2785" s="234"/>
      <c r="D2785" s="235" t="s">
        <v>191</v>
      </c>
      <c r="E2785" s="236" t="s">
        <v>19</v>
      </c>
      <c r="F2785" s="237" t="s">
        <v>3140</v>
      </c>
      <c r="G2785" s="234"/>
      <c r="H2785" s="238">
        <v>71.820999999999998</v>
      </c>
      <c r="I2785" s="239"/>
      <c r="J2785" s="234"/>
      <c r="K2785" s="234"/>
      <c r="L2785" s="240"/>
      <c r="M2785" s="241"/>
      <c r="N2785" s="242"/>
      <c r="O2785" s="242"/>
      <c r="P2785" s="242"/>
      <c r="Q2785" s="242"/>
      <c r="R2785" s="242"/>
      <c r="S2785" s="242"/>
      <c r="T2785" s="24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4" t="s">
        <v>191</v>
      </c>
      <c r="AU2785" s="244" t="s">
        <v>82</v>
      </c>
      <c r="AV2785" s="13" t="s">
        <v>82</v>
      </c>
      <c r="AW2785" s="13" t="s">
        <v>33</v>
      </c>
      <c r="AX2785" s="13" t="s">
        <v>72</v>
      </c>
      <c r="AY2785" s="244" t="s">
        <v>180</v>
      </c>
    </row>
    <row r="2786" s="13" customFormat="1">
      <c r="A2786" s="13"/>
      <c r="B2786" s="233"/>
      <c r="C2786" s="234"/>
      <c r="D2786" s="235" t="s">
        <v>191</v>
      </c>
      <c r="E2786" s="236" t="s">
        <v>19</v>
      </c>
      <c r="F2786" s="237" t="s">
        <v>3141</v>
      </c>
      <c r="G2786" s="234"/>
      <c r="H2786" s="238">
        <v>9.7400000000000002</v>
      </c>
      <c r="I2786" s="239"/>
      <c r="J2786" s="234"/>
      <c r="K2786" s="234"/>
      <c r="L2786" s="240"/>
      <c r="M2786" s="241"/>
      <c r="N2786" s="242"/>
      <c r="O2786" s="242"/>
      <c r="P2786" s="242"/>
      <c r="Q2786" s="242"/>
      <c r="R2786" s="242"/>
      <c r="S2786" s="242"/>
      <c r="T2786" s="24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4" t="s">
        <v>191</v>
      </c>
      <c r="AU2786" s="244" t="s">
        <v>82</v>
      </c>
      <c r="AV2786" s="13" t="s">
        <v>82</v>
      </c>
      <c r="AW2786" s="13" t="s">
        <v>33</v>
      </c>
      <c r="AX2786" s="13" t="s">
        <v>72</v>
      </c>
      <c r="AY2786" s="244" t="s">
        <v>180</v>
      </c>
    </row>
    <row r="2787" s="13" customFormat="1">
      <c r="A2787" s="13"/>
      <c r="B2787" s="233"/>
      <c r="C2787" s="234"/>
      <c r="D2787" s="235" t="s">
        <v>191</v>
      </c>
      <c r="E2787" s="236" t="s">
        <v>19</v>
      </c>
      <c r="F2787" s="237" t="s">
        <v>3142</v>
      </c>
      <c r="G2787" s="234"/>
      <c r="H2787" s="238">
        <v>3.673</v>
      </c>
      <c r="I2787" s="239"/>
      <c r="J2787" s="234"/>
      <c r="K2787" s="234"/>
      <c r="L2787" s="240"/>
      <c r="M2787" s="241"/>
      <c r="N2787" s="242"/>
      <c r="O2787" s="242"/>
      <c r="P2787" s="242"/>
      <c r="Q2787" s="242"/>
      <c r="R2787" s="242"/>
      <c r="S2787" s="242"/>
      <c r="T2787" s="24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4" t="s">
        <v>191</v>
      </c>
      <c r="AU2787" s="244" t="s">
        <v>82</v>
      </c>
      <c r="AV2787" s="13" t="s">
        <v>82</v>
      </c>
      <c r="AW2787" s="13" t="s">
        <v>33</v>
      </c>
      <c r="AX2787" s="13" t="s">
        <v>72</v>
      </c>
      <c r="AY2787" s="244" t="s">
        <v>180</v>
      </c>
    </row>
    <row r="2788" s="14" customFormat="1">
      <c r="A2788" s="14"/>
      <c r="B2788" s="245"/>
      <c r="C2788" s="246"/>
      <c r="D2788" s="235" t="s">
        <v>191</v>
      </c>
      <c r="E2788" s="247" t="s">
        <v>19</v>
      </c>
      <c r="F2788" s="248" t="s">
        <v>3143</v>
      </c>
      <c r="G2788" s="246"/>
      <c r="H2788" s="247" t="s">
        <v>19</v>
      </c>
      <c r="I2788" s="249"/>
      <c r="J2788" s="246"/>
      <c r="K2788" s="246"/>
      <c r="L2788" s="250"/>
      <c r="M2788" s="251"/>
      <c r="N2788" s="252"/>
      <c r="O2788" s="252"/>
      <c r="P2788" s="252"/>
      <c r="Q2788" s="252"/>
      <c r="R2788" s="252"/>
      <c r="S2788" s="252"/>
      <c r="T2788" s="253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4" t="s">
        <v>191</v>
      </c>
      <c r="AU2788" s="254" t="s">
        <v>82</v>
      </c>
      <c r="AV2788" s="14" t="s">
        <v>80</v>
      </c>
      <c r="AW2788" s="14" t="s">
        <v>33</v>
      </c>
      <c r="AX2788" s="14" t="s">
        <v>72</v>
      </c>
      <c r="AY2788" s="254" t="s">
        <v>180</v>
      </c>
    </row>
    <row r="2789" s="13" customFormat="1">
      <c r="A2789" s="13"/>
      <c r="B2789" s="233"/>
      <c r="C2789" s="234"/>
      <c r="D2789" s="235" t="s">
        <v>191</v>
      </c>
      <c r="E2789" s="236" t="s">
        <v>19</v>
      </c>
      <c r="F2789" s="237" t="s">
        <v>3144</v>
      </c>
      <c r="G2789" s="234"/>
      <c r="H2789" s="238">
        <v>2</v>
      </c>
      <c r="I2789" s="239"/>
      <c r="J2789" s="234"/>
      <c r="K2789" s="234"/>
      <c r="L2789" s="240"/>
      <c r="M2789" s="241"/>
      <c r="N2789" s="242"/>
      <c r="O2789" s="242"/>
      <c r="P2789" s="242"/>
      <c r="Q2789" s="242"/>
      <c r="R2789" s="242"/>
      <c r="S2789" s="242"/>
      <c r="T2789" s="24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4" t="s">
        <v>191</v>
      </c>
      <c r="AU2789" s="244" t="s">
        <v>82</v>
      </c>
      <c r="AV2789" s="13" t="s">
        <v>82</v>
      </c>
      <c r="AW2789" s="13" t="s">
        <v>33</v>
      </c>
      <c r="AX2789" s="13" t="s">
        <v>72</v>
      </c>
      <c r="AY2789" s="244" t="s">
        <v>180</v>
      </c>
    </row>
    <row r="2790" s="16" customFormat="1">
      <c r="A2790" s="16"/>
      <c r="B2790" s="266"/>
      <c r="C2790" s="267"/>
      <c r="D2790" s="235" t="s">
        <v>191</v>
      </c>
      <c r="E2790" s="268" t="s">
        <v>19</v>
      </c>
      <c r="F2790" s="269" t="s">
        <v>436</v>
      </c>
      <c r="G2790" s="267"/>
      <c r="H2790" s="270">
        <v>275.24900000000002</v>
      </c>
      <c r="I2790" s="271"/>
      <c r="J2790" s="267"/>
      <c r="K2790" s="267"/>
      <c r="L2790" s="272"/>
      <c r="M2790" s="273"/>
      <c r="N2790" s="274"/>
      <c r="O2790" s="274"/>
      <c r="P2790" s="274"/>
      <c r="Q2790" s="274"/>
      <c r="R2790" s="274"/>
      <c r="S2790" s="274"/>
      <c r="T2790" s="275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T2790" s="276" t="s">
        <v>191</v>
      </c>
      <c r="AU2790" s="276" t="s">
        <v>82</v>
      </c>
      <c r="AV2790" s="16" t="s">
        <v>100</v>
      </c>
      <c r="AW2790" s="16" t="s">
        <v>33</v>
      </c>
      <c r="AX2790" s="16" t="s">
        <v>72</v>
      </c>
      <c r="AY2790" s="276" t="s">
        <v>180</v>
      </c>
    </row>
    <row r="2791" s="14" customFormat="1">
      <c r="A2791" s="14"/>
      <c r="B2791" s="245"/>
      <c r="C2791" s="246"/>
      <c r="D2791" s="235" t="s">
        <v>191</v>
      </c>
      <c r="E2791" s="247" t="s">
        <v>19</v>
      </c>
      <c r="F2791" s="248" t="s">
        <v>3145</v>
      </c>
      <c r="G2791" s="246"/>
      <c r="H2791" s="247" t="s">
        <v>19</v>
      </c>
      <c r="I2791" s="249"/>
      <c r="J2791" s="246"/>
      <c r="K2791" s="246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191</v>
      </c>
      <c r="AU2791" s="254" t="s">
        <v>82</v>
      </c>
      <c r="AV2791" s="14" t="s">
        <v>80</v>
      </c>
      <c r="AW2791" s="14" t="s">
        <v>33</v>
      </c>
      <c r="AX2791" s="14" t="s">
        <v>72</v>
      </c>
      <c r="AY2791" s="254" t="s">
        <v>180</v>
      </c>
    </row>
    <row r="2792" s="13" customFormat="1">
      <c r="A2792" s="13"/>
      <c r="B2792" s="233"/>
      <c r="C2792" s="234"/>
      <c r="D2792" s="235" t="s">
        <v>191</v>
      </c>
      <c r="E2792" s="236" t="s">
        <v>19</v>
      </c>
      <c r="F2792" s="237" t="s">
        <v>1986</v>
      </c>
      <c r="G2792" s="234"/>
      <c r="H2792" s="238">
        <v>75.084999999999994</v>
      </c>
      <c r="I2792" s="239"/>
      <c r="J2792" s="234"/>
      <c r="K2792" s="234"/>
      <c r="L2792" s="240"/>
      <c r="M2792" s="241"/>
      <c r="N2792" s="242"/>
      <c r="O2792" s="242"/>
      <c r="P2792" s="242"/>
      <c r="Q2792" s="242"/>
      <c r="R2792" s="242"/>
      <c r="S2792" s="242"/>
      <c r="T2792" s="24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4" t="s">
        <v>191</v>
      </c>
      <c r="AU2792" s="244" t="s">
        <v>82</v>
      </c>
      <c r="AV2792" s="13" t="s">
        <v>82</v>
      </c>
      <c r="AW2792" s="13" t="s">
        <v>33</v>
      </c>
      <c r="AX2792" s="13" t="s">
        <v>72</v>
      </c>
      <c r="AY2792" s="244" t="s">
        <v>180</v>
      </c>
    </row>
    <row r="2793" s="13" customFormat="1">
      <c r="A2793" s="13"/>
      <c r="B2793" s="233"/>
      <c r="C2793" s="234"/>
      <c r="D2793" s="235" t="s">
        <v>191</v>
      </c>
      <c r="E2793" s="236" t="s">
        <v>19</v>
      </c>
      <c r="F2793" s="237" t="s">
        <v>1987</v>
      </c>
      <c r="G2793" s="234"/>
      <c r="H2793" s="238">
        <v>5.7409999999999997</v>
      </c>
      <c r="I2793" s="239"/>
      <c r="J2793" s="234"/>
      <c r="K2793" s="234"/>
      <c r="L2793" s="240"/>
      <c r="M2793" s="241"/>
      <c r="N2793" s="242"/>
      <c r="O2793" s="242"/>
      <c r="P2793" s="242"/>
      <c r="Q2793" s="242"/>
      <c r="R2793" s="242"/>
      <c r="S2793" s="242"/>
      <c r="T2793" s="24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4" t="s">
        <v>191</v>
      </c>
      <c r="AU2793" s="244" t="s">
        <v>82</v>
      </c>
      <c r="AV2793" s="13" t="s">
        <v>82</v>
      </c>
      <c r="AW2793" s="13" t="s">
        <v>33</v>
      </c>
      <c r="AX2793" s="13" t="s">
        <v>72</v>
      </c>
      <c r="AY2793" s="244" t="s">
        <v>180</v>
      </c>
    </row>
    <row r="2794" s="13" customFormat="1">
      <c r="A2794" s="13"/>
      <c r="B2794" s="233"/>
      <c r="C2794" s="234"/>
      <c r="D2794" s="235" t="s">
        <v>191</v>
      </c>
      <c r="E2794" s="236" t="s">
        <v>19</v>
      </c>
      <c r="F2794" s="237" t="s">
        <v>1988</v>
      </c>
      <c r="G2794" s="234"/>
      <c r="H2794" s="238">
        <v>38.274999999999999</v>
      </c>
      <c r="I2794" s="239"/>
      <c r="J2794" s="234"/>
      <c r="K2794" s="234"/>
      <c r="L2794" s="240"/>
      <c r="M2794" s="241"/>
      <c r="N2794" s="242"/>
      <c r="O2794" s="242"/>
      <c r="P2794" s="242"/>
      <c r="Q2794" s="242"/>
      <c r="R2794" s="242"/>
      <c r="S2794" s="242"/>
      <c r="T2794" s="24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4" t="s">
        <v>191</v>
      </c>
      <c r="AU2794" s="244" t="s">
        <v>82</v>
      </c>
      <c r="AV2794" s="13" t="s">
        <v>82</v>
      </c>
      <c r="AW2794" s="13" t="s">
        <v>33</v>
      </c>
      <c r="AX2794" s="13" t="s">
        <v>72</v>
      </c>
      <c r="AY2794" s="244" t="s">
        <v>180</v>
      </c>
    </row>
    <row r="2795" s="13" customFormat="1">
      <c r="A2795" s="13"/>
      <c r="B2795" s="233"/>
      <c r="C2795" s="234"/>
      <c r="D2795" s="235" t="s">
        <v>191</v>
      </c>
      <c r="E2795" s="236" t="s">
        <v>19</v>
      </c>
      <c r="F2795" s="237" t="s">
        <v>1989</v>
      </c>
      <c r="G2795" s="234"/>
      <c r="H2795" s="238">
        <v>31.981000000000002</v>
      </c>
      <c r="I2795" s="239"/>
      <c r="J2795" s="234"/>
      <c r="K2795" s="234"/>
      <c r="L2795" s="240"/>
      <c r="M2795" s="241"/>
      <c r="N2795" s="242"/>
      <c r="O2795" s="242"/>
      <c r="P2795" s="242"/>
      <c r="Q2795" s="242"/>
      <c r="R2795" s="242"/>
      <c r="S2795" s="242"/>
      <c r="T2795" s="24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4" t="s">
        <v>191</v>
      </c>
      <c r="AU2795" s="244" t="s">
        <v>82</v>
      </c>
      <c r="AV2795" s="13" t="s">
        <v>82</v>
      </c>
      <c r="AW2795" s="13" t="s">
        <v>33</v>
      </c>
      <c r="AX2795" s="13" t="s">
        <v>72</v>
      </c>
      <c r="AY2795" s="244" t="s">
        <v>180</v>
      </c>
    </row>
    <row r="2796" s="13" customFormat="1">
      <c r="A2796" s="13"/>
      <c r="B2796" s="233"/>
      <c r="C2796" s="234"/>
      <c r="D2796" s="235" t="s">
        <v>191</v>
      </c>
      <c r="E2796" s="236" t="s">
        <v>19</v>
      </c>
      <c r="F2796" s="237" t="s">
        <v>1990</v>
      </c>
      <c r="G2796" s="234"/>
      <c r="H2796" s="238">
        <v>3.9740000000000002</v>
      </c>
      <c r="I2796" s="239"/>
      <c r="J2796" s="234"/>
      <c r="K2796" s="234"/>
      <c r="L2796" s="240"/>
      <c r="M2796" s="241"/>
      <c r="N2796" s="242"/>
      <c r="O2796" s="242"/>
      <c r="P2796" s="242"/>
      <c r="Q2796" s="242"/>
      <c r="R2796" s="242"/>
      <c r="S2796" s="242"/>
      <c r="T2796" s="24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4" t="s">
        <v>191</v>
      </c>
      <c r="AU2796" s="244" t="s">
        <v>82</v>
      </c>
      <c r="AV2796" s="13" t="s">
        <v>82</v>
      </c>
      <c r="AW2796" s="13" t="s">
        <v>33</v>
      </c>
      <c r="AX2796" s="13" t="s">
        <v>72</v>
      </c>
      <c r="AY2796" s="244" t="s">
        <v>180</v>
      </c>
    </row>
    <row r="2797" s="13" customFormat="1">
      <c r="A2797" s="13"/>
      <c r="B2797" s="233"/>
      <c r="C2797" s="234"/>
      <c r="D2797" s="235" t="s">
        <v>191</v>
      </c>
      <c r="E2797" s="236" t="s">
        <v>19</v>
      </c>
      <c r="F2797" s="237" t="s">
        <v>1991</v>
      </c>
      <c r="G2797" s="234"/>
      <c r="H2797" s="238">
        <v>38.338000000000001</v>
      </c>
      <c r="I2797" s="239"/>
      <c r="J2797" s="234"/>
      <c r="K2797" s="234"/>
      <c r="L2797" s="240"/>
      <c r="M2797" s="241"/>
      <c r="N2797" s="242"/>
      <c r="O2797" s="242"/>
      <c r="P2797" s="242"/>
      <c r="Q2797" s="242"/>
      <c r="R2797" s="242"/>
      <c r="S2797" s="242"/>
      <c r="T2797" s="24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4" t="s">
        <v>191</v>
      </c>
      <c r="AU2797" s="244" t="s">
        <v>82</v>
      </c>
      <c r="AV2797" s="13" t="s">
        <v>82</v>
      </c>
      <c r="AW2797" s="13" t="s">
        <v>33</v>
      </c>
      <c r="AX2797" s="13" t="s">
        <v>72</v>
      </c>
      <c r="AY2797" s="244" t="s">
        <v>180</v>
      </c>
    </row>
    <row r="2798" s="14" customFormat="1">
      <c r="A2798" s="14"/>
      <c r="B2798" s="245"/>
      <c r="C2798" s="246"/>
      <c r="D2798" s="235" t="s">
        <v>191</v>
      </c>
      <c r="E2798" s="247" t="s">
        <v>19</v>
      </c>
      <c r="F2798" s="248" t="s">
        <v>900</v>
      </c>
      <c r="G2798" s="246"/>
      <c r="H2798" s="247" t="s">
        <v>19</v>
      </c>
      <c r="I2798" s="249"/>
      <c r="J2798" s="246"/>
      <c r="K2798" s="246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191</v>
      </c>
      <c r="AU2798" s="254" t="s">
        <v>82</v>
      </c>
      <c r="AV2798" s="14" t="s">
        <v>80</v>
      </c>
      <c r="AW2798" s="14" t="s">
        <v>33</v>
      </c>
      <c r="AX2798" s="14" t="s">
        <v>72</v>
      </c>
      <c r="AY2798" s="254" t="s">
        <v>180</v>
      </c>
    </row>
    <row r="2799" s="13" customFormat="1">
      <c r="A2799" s="13"/>
      <c r="B2799" s="233"/>
      <c r="C2799" s="234"/>
      <c r="D2799" s="235" t="s">
        <v>191</v>
      </c>
      <c r="E2799" s="236" t="s">
        <v>19</v>
      </c>
      <c r="F2799" s="237" t="s">
        <v>1992</v>
      </c>
      <c r="G2799" s="234"/>
      <c r="H2799" s="238">
        <v>7.3920000000000003</v>
      </c>
      <c r="I2799" s="239"/>
      <c r="J2799" s="234"/>
      <c r="K2799" s="234"/>
      <c r="L2799" s="240"/>
      <c r="M2799" s="241"/>
      <c r="N2799" s="242"/>
      <c r="O2799" s="242"/>
      <c r="P2799" s="242"/>
      <c r="Q2799" s="242"/>
      <c r="R2799" s="242"/>
      <c r="S2799" s="242"/>
      <c r="T2799" s="24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4" t="s">
        <v>191</v>
      </c>
      <c r="AU2799" s="244" t="s">
        <v>82</v>
      </c>
      <c r="AV2799" s="13" t="s">
        <v>82</v>
      </c>
      <c r="AW2799" s="13" t="s">
        <v>33</v>
      </c>
      <c r="AX2799" s="13" t="s">
        <v>72</v>
      </c>
      <c r="AY2799" s="244" t="s">
        <v>180</v>
      </c>
    </row>
    <row r="2800" s="13" customFormat="1">
      <c r="A2800" s="13"/>
      <c r="B2800" s="233"/>
      <c r="C2800" s="234"/>
      <c r="D2800" s="235" t="s">
        <v>191</v>
      </c>
      <c r="E2800" s="236" t="s">
        <v>19</v>
      </c>
      <c r="F2800" s="237" t="s">
        <v>1993</v>
      </c>
      <c r="G2800" s="234"/>
      <c r="H2800" s="238">
        <v>8.4000000000000004</v>
      </c>
      <c r="I2800" s="239"/>
      <c r="J2800" s="234"/>
      <c r="K2800" s="234"/>
      <c r="L2800" s="240"/>
      <c r="M2800" s="241"/>
      <c r="N2800" s="242"/>
      <c r="O2800" s="242"/>
      <c r="P2800" s="242"/>
      <c r="Q2800" s="242"/>
      <c r="R2800" s="242"/>
      <c r="S2800" s="242"/>
      <c r="T2800" s="24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4" t="s">
        <v>191</v>
      </c>
      <c r="AU2800" s="244" t="s">
        <v>82</v>
      </c>
      <c r="AV2800" s="13" t="s">
        <v>82</v>
      </c>
      <c r="AW2800" s="13" t="s">
        <v>33</v>
      </c>
      <c r="AX2800" s="13" t="s">
        <v>72</v>
      </c>
      <c r="AY2800" s="244" t="s">
        <v>180</v>
      </c>
    </row>
    <row r="2801" s="13" customFormat="1">
      <c r="A2801" s="13"/>
      <c r="B2801" s="233"/>
      <c r="C2801" s="234"/>
      <c r="D2801" s="235" t="s">
        <v>191</v>
      </c>
      <c r="E2801" s="236" t="s">
        <v>19</v>
      </c>
      <c r="F2801" s="237" t="s">
        <v>1994</v>
      </c>
      <c r="G2801" s="234"/>
      <c r="H2801" s="238">
        <v>5.3899999999999997</v>
      </c>
      <c r="I2801" s="239"/>
      <c r="J2801" s="234"/>
      <c r="K2801" s="234"/>
      <c r="L2801" s="240"/>
      <c r="M2801" s="241"/>
      <c r="N2801" s="242"/>
      <c r="O2801" s="242"/>
      <c r="P2801" s="242"/>
      <c r="Q2801" s="242"/>
      <c r="R2801" s="242"/>
      <c r="S2801" s="242"/>
      <c r="T2801" s="243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4" t="s">
        <v>191</v>
      </c>
      <c r="AU2801" s="244" t="s">
        <v>82</v>
      </c>
      <c r="AV2801" s="13" t="s">
        <v>82</v>
      </c>
      <c r="AW2801" s="13" t="s">
        <v>33</v>
      </c>
      <c r="AX2801" s="13" t="s">
        <v>72</v>
      </c>
      <c r="AY2801" s="244" t="s">
        <v>180</v>
      </c>
    </row>
    <row r="2802" s="13" customFormat="1">
      <c r="A2802" s="13"/>
      <c r="B2802" s="233"/>
      <c r="C2802" s="234"/>
      <c r="D2802" s="235" t="s">
        <v>191</v>
      </c>
      <c r="E2802" s="236" t="s">
        <v>19</v>
      </c>
      <c r="F2802" s="237" t="s">
        <v>1995</v>
      </c>
      <c r="G2802" s="234"/>
      <c r="H2802" s="238">
        <v>3.3799999999999999</v>
      </c>
      <c r="I2802" s="239"/>
      <c r="J2802" s="234"/>
      <c r="K2802" s="234"/>
      <c r="L2802" s="240"/>
      <c r="M2802" s="241"/>
      <c r="N2802" s="242"/>
      <c r="O2802" s="242"/>
      <c r="P2802" s="242"/>
      <c r="Q2802" s="242"/>
      <c r="R2802" s="242"/>
      <c r="S2802" s="242"/>
      <c r="T2802" s="24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4" t="s">
        <v>191</v>
      </c>
      <c r="AU2802" s="244" t="s">
        <v>82</v>
      </c>
      <c r="AV2802" s="13" t="s">
        <v>82</v>
      </c>
      <c r="AW2802" s="13" t="s">
        <v>33</v>
      </c>
      <c r="AX2802" s="13" t="s">
        <v>72</v>
      </c>
      <c r="AY2802" s="244" t="s">
        <v>180</v>
      </c>
    </row>
    <row r="2803" s="14" customFormat="1">
      <c r="A2803" s="14"/>
      <c r="B2803" s="245"/>
      <c r="C2803" s="246"/>
      <c r="D2803" s="235" t="s">
        <v>191</v>
      </c>
      <c r="E2803" s="247" t="s">
        <v>19</v>
      </c>
      <c r="F2803" s="248" t="s">
        <v>1923</v>
      </c>
      <c r="G2803" s="246"/>
      <c r="H2803" s="247" t="s">
        <v>19</v>
      </c>
      <c r="I2803" s="249"/>
      <c r="J2803" s="246"/>
      <c r="K2803" s="246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191</v>
      </c>
      <c r="AU2803" s="254" t="s">
        <v>82</v>
      </c>
      <c r="AV2803" s="14" t="s">
        <v>80</v>
      </c>
      <c r="AW2803" s="14" t="s">
        <v>33</v>
      </c>
      <c r="AX2803" s="14" t="s">
        <v>72</v>
      </c>
      <c r="AY2803" s="254" t="s">
        <v>180</v>
      </c>
    </row>
    <row r="2804" s="13" customFormat="1">
      <c r="A2804" s="13"/>
      <c r="B2804" s="233"/>
      <c r="C2804" s="234"/>
      <c r="D2804" s="235" t="s">
        <v>191</v>
      </c>
      <c r="E2804" s="236" t="s">
        <v>19</v>
      </c>
      <c r="F2804" s="237" t="s">
        <v>1996</v>
      </c>
      <c r="G2804" s="234"/>
      <c r="H2804" s="238">
        <v>28.75</v>
      </c>
      <c r="I2804" s="239"/>
      <c r="J2804" s="234"/>
      <c r="K2804" s="234"/>
      <c r="L2804" s="240"/>
      <c r="M2804" s="241"/>
      <c r="N2804" s="242"/>
      <c r="O2804" s="242"/>
      <c r="P2804" s="242"/>
      <c r="Q2804" s="242"/>
      <c r="R2804" s="242"/>
      <c r="S2804" s="242"/>
      <c r="T2804" s="24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4" t="s">
        <v>191</v>
      </c>
      <c r="AU2804" s="244" t="s">
        <v>82</v>
      </c>
      <c r="AV2804" s="13" t="s">
        <v>82</v>
      </c>
      <c r="AW2804" s="13" t="s">
        <v>33</v>
      </c>
      <c r="AX2804" s="13" t="s">
        <v>72</v>
      </c>
      <c r="AY2804" s="244" t="s">
        <v>180</v>
      </c>
    </row>
    <row r="2805" s="13" customFormat="1">
      <c r="A2805" s="13"/>
      <c r="B2805" s="233"/>
      <c r="C2805" s="234"/>
      <c r="D2805" s="235" t="s">
        <v>191</v>
      </c>
      <c r="E2805" s="236" t="s">
        <v>19</v>
      </c>
      <c r="F2805" s="237" t="s">
        <v>1997</v>
      </c>
      <c r="G2805" s="234"/>
      <c r="H2805" s="238">
        <v>-3.641</v>
      </c>
      <c r="I2805" s="239"/>
      <c r="J2805" s="234"/>
      <c r="K2805" s="234"/>
      <c r="L2805" s="240"/>
      <c r="M2805" s="241"/>
      <c r="N2805" s="242"/>
      <c r="O2805" s="242"/>
      <c r="P2805" s="242"/>
      <c r="Q2805" s="242"/>
      <c r="R2805" s="242"/>
      <c r="S2805" s="242"/>
      <c r="T2805" s="24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4" t="s">
        <v>191</v>
      </c>
      <c r="AU2805" s="244" t="s">
        <v>82</v>
      </c>
      <c r="AV2805" s="13" t="s">
        <v>82</v>
      </c>
      <c r="AW2805" s="13" t="s">
        <v>33</v>
      </c>
      <c r="AX2805" s="13" t="s">
        <v>72</v>
      </c>
      <c r="AY2805" s="244" t="s">
        <v>180</v>
      </c>
    </row>
    <row r="2806" s="14" customFormat="1">
      <c r="A2806" s="14"/>
      <c r="B2806" s="245"/>
      <c r="C2806" s="246"/>
      <c r="D2806" s="235" t="s">
        <v>191</v>
      </c>
      <c r="E2806" s="247" t="s">
        <v>19</v>
      </c>
      <c r="F2806" s="248" t="s">
        <v>1926</v>
      </c>
      <c r="G2806" s="246"/>
      <c r="H2806" s="247" t="s">
        <v>19</v>
      </c>
      <c r="I2806" s="249"/>
      <c r="J2806" s="246"/>
      <c r="K2806" s="246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191</v>
      </c>
      <c r="AU2806" s="254" t="s">
        <v>82</v>
      </c>
      <c r="AV2806" s="14" t="s">
        <v>80</v>
      </c>
      <c r="AW2806" s="14" t="s">
        <v>33</v>
      </c>
      <c r="AX2806" s="14" t="s">
        <v>72</v>
      </c>
      <c r="AY2806" s="254" t="s">
        <v>180</v>
      </c>
    </row>
    <row r="2807" s="13" customFormat="1">
      <c r="A2807" s="13"/>
      <c r="B2807" s="233"/>
      <c r="C2807" s="234"/>
      <c r="D2807" s="235" t="s">
        <v>191</v>
      </c>
      <c r="E2807" s="236" t="s">
        <v>19</v>
      </c>
      <c r="F2807" s="237" t="s">
        <v>1998</v>
      </c>
      <c r="G2807" s="234"/>
      <c r="H2807" s="238">
        <v>26.484999999999999</v>
      </c>
      <c r="I2807" s="239"/>
      <c r="J2807" s="234"/>
      <c r="K2807" s="234"/>
      <c r="L2807" s="240"/>
      <c r="M2807" s="241"/>
      <c r="N2807" s="242"/>
      <c r="O2807" s="242"/>
      <c r="P2807" s="242"/>
      <c r="Q2807" s="242"/>
      <c r="R2807" s="242"/>
      <c r="S2807" s="242"/>
      <c r="T2807" s="24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4" t="s">
        <v>191</v>
      </c>
      <c r="AU2807" s="244" t="s">
        <v>82</v>
      </c>
      <c r="AV2807" s="13" t="s">
        <v>82</v>
      </c>
      <c r="AW2807" s="13" t="s">
        <v>33</v>
      </c>
      <c r="AX2807" s="13" t="s">
        <v>72</v>
      </c>
      <c r="AY2807" s="244" t="s">
        <v>180</v>
      </c>
    </row>
    <row r="2808" s="14" customFormat="1">
      <c r="A2808" s="14"/>
      <c r="B2808" s="245"/>
      <c r="C2808" s="246"/>
      <c r="D2808" s="235" t="s">
        <v>191</v>
      </c>
      <c r="E2808" s="247" t="s">
        <v>19</v>
      </c>
      <c r="F2808" s="248" t="s">
        <v>1932</v>
      </c>
      <c r="G2808" s="246"/>
      <c r="H2808" s="247" t="s">
        <v>19</v>
      </c>
      <c r="I2808" s="249"/>
      <c r="J2808" s="246"/>
      <c r="K2808" s="246"/>
      <c r="L2808" s="250"/>
      <c r="M2808" s="251"/>
      <c r="N2808" s="252"/>
      <c r="O2808" s="252"/>
      <c r="P2808" s="252"/>
      <c r="Q2808" s="252"/>
      <c r="R2808" s="252"/>
      <c r="S2808" s="252"/>
      <c r="T2808" s="253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4" t="s">
        <v>191</v>
      </c>
      <c r="AU2808" s="254" t="s">
        <v>82</v>
      </c>
      <c r="AV2808" s="14" t="s">
        <v>80</v>
      </c>
      <c r="AW2808" s="14" t="s">
        <v>33</v>
      </c>
      <c r="AX2808" s="14" t="s">
        <v>72</v>
      </c>
      <c r="AY2808" s="254" t="s">
        <v>180</v>
      </c>
    </row>
    <row r="2809" s="13" customFormat="1">
      <c r="A2809" s="13"/>
      <c r="B2809" s="233"/>
      <c r="C2809" s="234"/>
      <c r="D2809" s="235" t="s">
        <v>191</v>
      </c>
      <c r="E2809" s="236" t="s">
        <v>19</v>
      </c>
      <c r="F2809" s="237" t="s">
        <v>3146</v>
      </c>
      <c r="G2809" s="234"/>
      <c r="H2809" s="238">
        <v>-1.766</v>
      </c>
      <c r="I2809" s="239"/>
      <c r="J2809" s="234"/>
      <c r="K2809" s="234"/>
      <c r="L2809" s="240"/>
      <c r="M2809" s="241"/>
      <c r="N2809" s="242"/>
      <c r="O2809" s="242"/>
      <c r="P2809" s="242"/>
      <c r="Q2809" s="242"/>
      <c r="R2809" s="242"/>
      <c r="S2809" s="242"/>
      <c r="T2809" s="24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4" t="s">
        <v>191</v>
      </c>
      <c r="AU2809" s="244" t="s">
        <v>82</v>
      </c>
      <c r="AV2809" s="13" t="s">
        <v>82</v>
      </c>
      <c r="AW2809" s="13" t="s">
        <v>33</v>
      </c>
      <c r="AX2809" s="13" t="s">
        <v>72</v>
      </c>
      <c r="AY2809" s="244" t="s">
        <v>180</v>
      </c>
    </row>
    <row r="2810" s="14" customFormat="1">
      <c r="A2810" s="14"/>
      <c r="B2810" s="245"/>
      <c r="C2810" s="246"/>
      <c r="D2810" s="235" t="s">
        <v>191</v>
      </c>
      <c r="E2810" s="247" t="s">
        <v>19</v>
      </c>
      <c r="F2810" s="248" t="s">
        <v>3147</v>
      </c>
      <c r="G2810" s="246"/>
      <c r="H2810" s="247" t="s">
        <v>19</v>
      </c>
      <c r="I2810" s="249"/>
      <c r="J2810" s="246"/>
      <c r="K2810" s="246"/>
      <c r="L2810" s="250"/>
      <c r="M2810" s="251"/>
      <c r="N2810" s="252"/>
      <c r="O2810" s="252"/>
      <c r="P2810" s="252"/>
      <c r="Q2810" s="252"/>
      <c r="R2810" s="252"/>
      <c r="S2810" s="252"/>
      <c r="T2810" s="253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4" t="s">
        <v>191</v>
      </c>
      <c r="AU2810" s="254" t="s">
        <v>82</v>
      </c>
      <c r="AV2810" s="14" t="s">
        <v>80</v>
      </c>
      <c r="AW2810" s="14" t="s">
        <v>33</v>
      </c>
      <c r="AX2810" s="14" t="s">
        <v>72</v>
      </c>
      <c r="AY2810" s="254" t="s">
        <v>180</v>
      </c>
    </row>
    <row r="2811" s="13" customFormat="1">
      <c r="A2811" s="13"/>
      <c r="B2811" s="233"/>
      <c r="C2811" s="234"/>
      <c r="D2811" s="235" t="s">
        <v>191</v>
      </c>
      <c r="E2811" s="236" t="s">
        <v>19</v>
      </c>
      <c r="F2811" s="237" t="s">
        <v>3148</v>
      </c>
      <c r="G2811" s="234"/>
      <c r="H2811" s="238">
        <v>93.132000000000005</v>
      </c>
      <c r="I2811" s="239"/>
      <c r="J2811" s="234"/>
      <c r="K2811" s="234"/>
      <c r="L2811" s="240"/>
      <c r="M2811" s="241"/>
      <c r="N2811" s="242"/>
      <c r="O2811" s="242"/>
      <c r="P2811" s="242"/>
      <c r="Q2811" s="242"/>
      <c r="R2811" s="242"/>
      <c r="S2811" s="242"/>
      <c r="T2811" s="243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4" t="s">
        <v>191</v>
      </c>
      <c r="AU2811" s="244" t="s">
        <v>82</v>
      </c>
      <c r="AV2811" s="13" t="s">
        <v>82</v>
      </c>
      <c r="AW2811" s="13" t="s">
        <v>33</v>
      </c>
      <c r="AX2811" s="13" t="s">
        <v>72</v>
      </c>
      <c r="AY2811" s="244" t="s">
        <v>180</v>
      </c>
    </row>
    <row r="2812" s="13" customFormat="1">
      <c r="A2812" s="13"/>
      <c r="B2812" s="233"/>
      <c r="C2812" s="234"/>
      <c r="D2812" s="235" t="s">
        <v>191</v>
      </c>
      <c r="E2812" s="236" t="s">
        <v>19</v>
      </c>
      <c r="F2812" s="237" t="s">
        <v>3149</v>
      </c>
      <c r="G2812" s="234"/>
      <c r="H2812" s="238">
        <v>27.227</v>
      </c>
      <c r="I2812" s="239"/>
      <c r="J2812" s="234"/>
      <c r="K2812" s="234"/>
      <c r="L2812" s="240"/>
      <c r="M2812" s="241"/>
      <c r="N2812" s="242"/>
      <c r="O2812" s="242"/>
      <c r="P2812" s="242"/>
      <c r="Q2812" s="242"/>
      <c r="R2812" s="242"/>
      <c r="S2812" s="242"/>
      <c r="T2812" s="243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4" t="s">
        <v>191</v>
      </c>
      <c r="AU2812" s="244" t="s">
        <v>82</v>
      </c>
      <c r="AV2812" s="13" t="s">
        <v>82</v>
      </c>
      <c r="AW2812" s="13" t="s">
        <v>33</v>
      </c>
      <c r="AX2812" s="13" t="s">
        <v>72</v>
      </c>
      <c r="AY2812" s="244" t="s">
        <v>180</v>
      </c>
    </row>
    <row r="2813" s="13" customFormat="1">
      <c r="A2813" s="13"/>
      <c r="B2813" s="233"/>
      <c r="C2813" s="234"/>
      <c r="D2813" s="235" t="s">
        <v>191</v>
      </c>
      <c r="E2813" s="236" t="s">
        <v>19</v>
      </c>
      <c r="F2813" s="237" t="s">
        <v>3150</v>
      </c>
      <c r="G2813" s="234"/>
      <c r="H2813" s="238">
        <v>13.478</v>
      </c>
      <c r="I2813" s="239"/>
      <c r="J2813" s="234"/>
      <c r="K2813" s="234"/>
      <c r="L2813" s="240"/>
      <c r="M2813" s="241"/>
      <c r="N2813" s="242"/>
      <c r="O2813" s="242"/>
      <c r="P2813" s="242"/>
      <c r="Q2813" s="242"/>
      <c r="R2813" s="242"/>
      <c r="S2813" s="242"/>
      <c r="T2813" s="243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4" t="s">
        <v>191</v>
      </c>
      <c r="AU2813" s="244" t="s">
        <v>82</v>
      </c>
      <c r="AV2813" s="13" t="s">
        <v>82</v>
      </c>
      <c r="AW2813" s="13" t="s">
        <v>33</v>
      </c>
      <c r="AX2813" s="13" t="s">
        <v>72</v>
      </c>
      <c r="AY2813" s="244" t="s">
        <v>180</v>
      </c>
    </row>
    <row r="2814" s="14" customFormat="1">
      <c r="A2814" s="14"/>
      <c r="B2814" s="245"/>
      <c r="C2814" s="246"/>
      <c r="D2814" s="235" t="s">
        <v>191</v>
      </c>
      <c r="E2814" s="247" t="s">
        <v>19</v>
      </c>
      <c r="F2814" s="248" t="s">
        <v>3151</v>
      </c>
      <c r="G2814" s="246"/>
      <c r="H2814" s="247" t="s">
        <v>19</v>
      </c>
      <c r="I2814" s="249"/>
      <c r="J2814" s="246"/>
      <c r="K2814" s="246"/>
      <c r="L2814" s="250"/>
      <c r="M2814" s="251"/>
      <c r="N2814" s="252"/>
      <c r="O2814" s="252"/>
      <c r="P2814" s="252"/>
      <c r="Q2814" s="252"/>
      <c r="R2814" s="252"/>
      <c r="S2814" s="252"/>
      <c r="T2814" s="253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4" t="s">
        <v>191</v>
      </c>
      <c r="AU2814" s="254" t="s">
        <v>82</v>
      </c>
      <c r="AV2814" s="14" t="s">
        <v>80</v>
      </c>
      <c r="AW2814" s="14" t="s">
        <v>33</v>
      </c>
      <c r="AX2814" s="14" t="s">
        <v>72</v>
      </c>
      <c r="AY2814" s="254" t="s">
        <v>180</v>
      </c>
    </row>
    <row r="2815" s="13" customFormat="1">
      <c r="A2815" s="13"/>
      <c r="B2815" s="233"/>
      <c r="C2815" s="234"/>
      <c r="D2815" s="235" t="s">
        <v>191</v>
      </c>
      <c r="E2815" s="236" t="s">
        <v>19</v>
      </c>
      <c r="F2815" s="237" t="s">
        <v>3152</v>
      </c>
      <c r="G2815" s="234"/>
      <c r="H2815" s="238">
        <v>3.3599999999999999</v>
      </c>
      <c r="I2815" s="239"/>
      <c r="J2815" s="234"/>
      <c r="K2815" s="234"/>
      <c r="L2815" s="240"/>
      <c r="M2815" s="241"/>
      <c r="N2815" s="242"/>
      <c r="O2815" s="242"/>
      <c r="P2815" s="242"/>
      <c r="Q2815" s="242"/>
      <c r="R2815" s="242"/>
      <c r="S2815" s="242"/>
      <c r="T2815" s="24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4" t="s">
        <v>191</v>
      </c>
      <c r="AU2815" s="244" t="s">
        <v>82</v>
      </c>
      <c r="AV2815" s="13" t="s">
        <v>82</v>
      </c>
      <c r="AW2815" s="13" t="s">
        <v>33</v>
      </c>
      <c r="AX2815" s="13" t="s">
        <v>72</v>
      </c>
      <c r="AY2815" s="244" t="s">
        <v>180</v>
      </c>
    </row>
    <row r="2816" s="14" customFormat="1">
      <c r="A2816" s="14"/>
      <c r="B2816" s="245"/>
      <c r="C2816" s="246"/>
      <c r="D2816" s="235" t="s">
        <v>191</v>
      </c>
      <c r="E2816" s="247" t="s">
        <v>19</v>
      </c>
      <c r="F2816" s="248" t="s">
        <v>3143</v>
      </c>
      <c r="G2816" s="246"/>
      <c r="H2816" s="247" t="s">
        <v>19</v>
      </c>
      <c r="I2816" s="249"/>
      <c r="J2816" s="246"/>
      <c r="K2816" s="246"/>
      <c r="L2816" s="250"/>
      <c r="M2816" s="251"/>
      <c r="N2816" s="252"/>
      <c r="O2816" s="252"/>
      <c r="P2816" s="252"/>
      <c r="Q2816" s="252"/>
      <c r="R2816" s="252"/>
      <c r="S2816" s="252"/>
      <c r="T2816" s="253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4" t="s">
        <v>191</v>
      </c>
      <c r="AU2816" s="254" t="s">
        <v>82</v>
      </c>
      <c r="AV2816" s="14" t="s">
        <v>80</v>
      </c>
      <c r="AW2816" s="14" t="s">
        <v>33</v>
      </c>
      <c r="AX2816" s="14" t="s">
        <v>72</v>
      </c>
      <c r="AY2816" s="254" t="s">
        <v>180</v>
      </c>
    </row>
    <row r="2817" s="13" customFormat="1">
      <c r="A2817" s="13"/>
      <c r="B2817" s="233"/>
      <c r="C2817" s="234"/>
      <c r="D2817" s="235" t="s">
        <v>191</v>
      </c>
      <c r="E2817" s="236" t="s">
        <v>19</v>
      </c>
      <c r="F2817" s="237" t="s">
        <v>3153</v>
      </c>
      <c r="G2817" s="234"/>
      <c r="H2817" s="238">
        <v>1.8839999999999999</v>
      </c>
      <c r="I2817" s="239"/>
      <c r="J2817" s="234"/>
      <c r="K2817" s="234"/>
      <c r="L2817" s="240"/>
      <c r="M2817" s="241"/>
      <c r="N2817" s="242"/>
      <c r="O2817" s="242"/>
      <c r="P2817" s="242"/>
      <c r="Q2817" s="242"/>
      <c r="R2817" s="242"/>
      <c r="S2817" s="242"/>
      <c r="T2817" s="243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4" t="s">
        <v>191</v>
      </c>
      <c r="AU2817" s="244" t="s">
        <v>82</v>
      </c>
      <c r="AV2817" s="13" t="s">
        <v>82</v>
      </c>
      <c r="AW2817" s="13" t="s">
        <v>33</v>
      </c>
      <c r="AX2817" s="13" t="s">
        <v>72</v>
      </c>
      <c r="AY2817" s="244" t="s">
        <v>180</v>
      </c>
    </row>
    <row r="2818" s="16" customFormat="1">
      <c r="A2818" s="16"/>
      <c r="B2818" s="266"/>
      <c r="C2818" s="267"/>
      <c r="D2818" s="235" t="s">
        <v>191</v>
      </c>
      <c r="E2818" s="268" t="s">
        <v>19</v>
      </c>
      <c r="F2818" s="269" t="s">
        <v>436</v>
      </c>
      <c r="G2818" s="267"/>
      <c r="H2818" s="270">
        <v>406.86499999999995</v>
      </c>
      <c r="I2818" s="271"/>
      <c r="J2818" s="267"/>
      <c r="K2818" s="267"/>
      <c r="L2818" s="272"/>
      <c r="M2818" s="273"/>
      <c r="N2818" s="274"/>
      <c r="O2818" s="274"/>
      <c r="P2818" s="274"/>
      <c r="Q2818" s="274"/>
      <c r="R2818" s="274"/>
      <c r="S2818" s="274"/>
      <c r="T2818" s="275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T2818" s="276" t="s">
        <v>191</v>
      </c>
      <c r="AU2818" s="276" t="s">
        <v>82</v>
      </c>
      <c r="AV2818" s="16" t="s">
        <v>100</v>
      </c>
      <c r="AW2818" s="16" t="s">
        <v>33</v>
      </c>
      <c r="AX2818" s="16" t="s">
        <v>72</v>
      </c>
      <c r="AY2818" s="276" t="s">
        <v>180</v>
      </c>
    </row>
    <row r="2819" s="15" customFormat="1">
      <c r="A2819" s="15"/>
      <c r="B2819" s="255"/>
      <c r="C2819" s="256"/>
      <c r="D2819" s="235" t="s">
        <v>191</v>
      </c>
      <c r="E2819" s="257" t="s">
        <v>19</v>
      </c>
      <c r="F2819" s="258" t="s">
        <v>327</v>
      </c>
      <c r="G2819" s="256"/>
      <c r="H2819" s="259">
        <v>682.11399999999992</v>
      </c>
      <c r="I2819" s="260"/>
      <c r="J2819" s="256"/>
      <c r="K2819" s="256"/>
      <c r="L2819" s="261"/>
      <c r="M2819" s="262"/>
      <c r="N2819" s="263"/>
      <c r="O2819" s="263"/>
      <c r="P2819" s="263"/>
      <c r="Q2819" s="263"/>
      <c r="R2819" s="263"/>
      <c r="S2819" s="263"/>
      <c r="T2819" s="264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65" t="s">
        <v>191</v>
      </c>
      <c r="AU2819" s="265" t="s">
        <v>82</v>
      </c>
      <c r="AV2819" s="15" t="s">
        <v>187</v>
      </c>
      <c r="AW2819" s="15" t="s">
        <v>33</v>
      </c>
      <c r="AX2819" s="15" t="s">
        <v>80</v>
      </c>
      <c r="AY2819" s="265" t="s">
        <v>180</v>
      </c>
    </row>
    <row r="2820" s="2" customFormat="1" ht="21.75" customHeight="1">
      <c r="A2820" s="40"/>
      <c r="B2820" s="41"/>
      <c r="C2820" s="215" t="s">
        <v>3154</v>
      </c>
      <c r="D2820" s="215" t="s">
        <v>182</v>
      </c>
      <c r="E2820" s="216" t="s">
        <v>3155</v>
      </c>
      <c r="F2820" s="217" t="s">
        <v>3156</v>
      </c>
      <c r="G2820" s="218" t="s">
        <v>185</v>
      </c>
      <c r="H2820" s="219">
        <v>652.54399999999998</v>
      </c>
      <c r="I2820" s="220"/>
      <c r="J2820" s="221">
        <f>ROUND(I2820*H2820,2)</f>
        <v>0</v>
      </c>
      <c r="K2820" s="217" t="s">
        <v>186</v>
      </c>
      <c r="L2820" s="46"/>
      <c r="M2820" s="222" t="s">
        <v>19</v>
      </c>
      <c r="N2820" s="223" t="s">
        <v>43</v>
      </c>
      <c r="O2820" s="86"/>
      <c r="P2820" s="224">
        <f>O2820*H2820</f>
        <v>0</v>
      </c>
      <c r="Q2820" s="224">
        <v>0</v>
      </c>
      <c r="R2820" s="224">
        <f>Q2820*H2820</f>
        <v>0</v>
      </c>
      <c r="S2820" s="224">
        <v>0</v>
      </c>
      <c r="T2820" s="225">
        <f>S2820*H2820</f>
        <v>0</v>
      </c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R2820" s="226" t="s">
        <v>270</v>
      </c>
      <c r="AT2820" s="226" t="s">
        <v>182</v>
      </c>
      <c r="AU2820" s="226" t="s">
        <v>82</v>
      </c>
      <c r="AY2820" s="19" t="s">
        <v>180</v>
      </c>
      <c r="BE2820" s="227">
        <f>IF(N2820="základní",J2820,0)</f>
        <v>0</v>
      </c>
      <c r="BF2820" s="227">
        <f>IF(N2820="snížená",J2820,0)</f>
        <v>0</v>
      </c>
      <c r="BG2820" s="227">
        <f>IF(N2820="zákl. přenesená",J2820,0)</f>
        <v>0</v>
      </c>
      <c r="BH2820" s="227">
        <f>IF(N2820="sníž. přenesená",J2820,0)</f>
        <v>0</v>
      </c>
      <c r="BI2820" s="227">
        <f>IF(N2820="nulová",J2820,0)</f>
        <v>0</v>
      </c>
      <c r="BJ2820" s="19" t="s">
        <v>80</v>
      </c>
      <c r="BK2820" s="227">
        <f>ROUND(I2820*H2820,2)</f>
        <v>0</v>
      </c>
      <c r="BL2820" s="19" t="s">
        <v>270</v>
      </c>
      <c r="BM2820" s="226" t="s">
        <v>3157</v>
      </c>
    </row>
    <row r="2821" s="2" customFormat="1">
      <c r="A2821" s="40"/>
      <c r="B2821" s="41"/>
      <c r="C2821" s="42"/>
      <c r="D2821" s="228" t="s">
        <v>189</v>
      </c>
      <c r="E2821" s="42"/>
      <c r="F2821" s="229" t="s">
        <v>3158</v>
      </c>
      <c r="G2821" s="42"/>
      <c r="H2821" s="42"/>
      <c r="I2821" s="230"/>
      <c r="J2821" s="42"/>
      <c r="K2821" s="42"/>
      <c r="L2821" s="46"/>
      <c r="M2821" s="231"/>
      <c r="N2821" s="232"/>
      <c r="O2821" s="86"/>
      <c r="P2821" s="86"/>
      <c r="Q2821" s="86"/>
      <c r="R2821" s="86"/>
      <c r="S2821" s="86"/>
      <c r="T2821" s="87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T2821" s="19" t="s">
        <v>189</v>
      </c>
      <c r="AU2821" s="19" t="s">
        <v>82</v>
      </c>
    </row>
    <row r="2822" s="14" customFormat="1">
      <c r="A2822" s="14"/>
      <c r="B2822" s="245"/>
      <c r="C2822" s="246"/>
      <c r="D2822" s="235" t="s">
        <v>191</v>
      </c>
      <c r="E2822" s="247" t="s">
        <v>19</v>
      </c>
      <c r="F2822" s="248" t="s">
        <v>3138</v>
      </c>
      <c r="G2822" s="246"/>
      <c r="H2822" s="247" t="s">
        <v>19</v>
      </c>
      <c r="I2822" s="249"/>
      <c r="J2822" s="246"/>
      <c r="K2822" s="246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191</v>
      </c>
      <c r="AU2822" s="254" t="s">
        <v>82</v>
      </c>
      <c r="AV2822" s="14" t="s">
        <v>80</v>
      </c>
      <c r="AW2822" s="14" t="s">
        <v>33</v>
      </c>
      <c r="AX2822" s="14" t="s">
        <v>72</v>
      </c>
      <c r="AY2822" s="254" t="s">
        <v>180</v>
      </c>
    </row>
    <row r="2823" s="14" customFormat="1">
      <c r="A2823" s="14"/>
      <c r="B2823" s="245"/>
      <c r="C2823" s="246"/>
      <c r="D2823" s="235" t="s">
        <v>191</v>
      </c>
      <c r="E2823" s="247" t="s">
        <v>19</v>
      </c>
      <c r="F2823" s="248" t="s">
        <v>3159</v>
      </c>
      <c r="G2823" s="246"/>
      <c r="H2823" s="247" t="s">
        <v>19</v>
      </c>
      <c r="I2823" s="249"/>
      <c r="J2823" s="246"/>
      <c r="K2823" s="246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191</v>
      </c>
      <c r="AU2823" s="254" t="s">
        <v>82</v>
      </c>
      <c r="AV2823" s="14" t="s">
        <v>80</v>
      </c>
      <c r="AW2823" s="14" t="s">
        <v>33</v>
      </c>
      <c r="AX2823" s="14" t="s">
        <v>72</v>
      </c>
      <c r="AY2823" s="254" t="s">
        <v>180</v>
      </c>
    </row>
    <row r="2824" s="13" customFormat="1">
      <c r="A2824" s="13"/>
      <c r="B2824" s="233"/>
      <c r="C2824" s="234"/>
      <c r="D2824" s="235" t="s">
        <v>191</v>
      </c>
      <c r="E2824" s="236" t="s">
        <v>19</v>
      </c>
      <c r="F2824" s="237" t="s">
        <v>2005</v>
      </c>
      <c r="G2824" s="234"/>
      <c r="H2824" s="238">
        <v>78.986000000000004</v>
      </c>
      <c r="I2824" s="239"/>
      <c r="J2824" s="234"/>
      <c r="K2824" s="234"/>
      <c r="L2824" s="240"/>
      <c r="M2824" s="241"/>
      <c r="N2824" s="242"/>
      <c r="O2824" s="242"/>
      <c r="P2824" s="242"/>
      <c r="Q2824" s="242"/>
      <c r="R2824" s="242"/>
      <c r="S2824" s="242"/>
      <c r="T2824" s="243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4" t="s">
        <v>191</v>
      </c>
      <c r="AU2824" s="244" t="s">
        <v>82</v>
      </c>
      <c r="AV2824" s="13" t="s">
        <v>82</v>
      </c>
      <c r="AW2824" s="13" t="s">
        <v>33</v>
      </c>
      <c r="AX2824" s="13" t="s">
        <v>72</v>
      </c>
      <c r="AY2824" s="244" t="s">
        <v>180</v>
      </c>
    </row>
    <row r="2825" s="13" customFormat="1">
      <c r="A2825" s="13"/>
      <c r="B2825" s="233"/>
      <c r="C2825" s="234"/>
      <c r="D2825" s="235" t="s">
        <v>191</v>
      </c>
      <c r="E2825" s="236" t="s">
        <v>19</v>
      </c>
      <c r="F2825" s="237" t="s">
        <v>1973</v>
      </c>
      <c r="G2825" s="234"/>
      <c r="H2825" s="238">
        <v>26.550000000000001</v>
      </c>
      <c r="I2825" s="239"/>
      <c r="J2825" s="234"/>
      <c r="K2825" s="234"/>
      <c r="L2825" s="240"/>
      <c r="M2825" s="241"/>
      <c r="N2825" s="242"/>
      <c r="O2825" s="242"/>
      <c r="P2825" s="242"/>
      <c r="Q2825" s="242"/>
      <c r="R2825" s="242"/>
      <c r="S2825" s="242"/>
      <c r="T2825" s="24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4" t="s">
        <v>191</v>
      </c>
      <c r="AU2825" s="244" t="s">
        <v>82</v>
      </c>
      <c r="AV2825" s="13" t="s">
        <v>82</v>
      </c>
      <c r="AW2825" s="13" t="s">
        <v>33</v>
      </c>
      <c r="AX2825" s="13" t="s">
        <v>72</v>
      </c>
      <c r="AY2825" s="244" t="s">
        <v>180</v>
      </c>
    </row>
    <row r="2826" s="13" customFormat="1">
      <c r="A2826" s="13"/>
      <c r="B2826" s="233"/>
      <c r="C2826" s="234"/>
      <c r="D2826" s="235" t="s">
        <v>191</v>
      </c>
      <c r="E2826" s="236" t="s">
        <v>19</v>
      </c>
      <c r="F2826" s="237" t="s">
        <v>1974</v>
      </c>
      <c r="G2826" s="234"/>
      <c r="H2826" s="238">
        <v>3.1949999999999998</v>
      </c>
      <c r="I2826" s="239"/>
      <c r="J2826" s="234"/>
      <c r="K2826" s="234"/>
      <c r="L2826" s="240"/>
      <c r="M2826" s="241"/>
      <c r="N2826" s="242"/>
      <c r="O2826" s="242"/>
      <c r="P2826" s="242"/>
      <c r="Q2826" s="242"/>
      <c r="R2826" s="242"/>
      <c r="S2826" s="242"/>
      <c r="T2826" s="24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4" t="s">
        <v>191</v>
      </c>
      <c r="AU2826" s="244" t="s">
        <v>82</v>
      </c>
      <c r="AV2826" s="13" t="s">
        <v>82</v>
      </c>
      <c r="AW2826" s="13" t="s">
        <v>33</v>
      </c>
      <c r="AX2826" s="13" t="s">
        <v>72</v>
      </c>
      <c r="AY2826" s="244" t="s">
        <v>180</v>
      </c>
    </row>
    <row r="2827" s="13" customFormat="1">
      <c r="A2827" s="13"/>
      <c r="B2827" s="233"/>
      <c r="C2827" s="234"/>
      <c r="D2827" s="235" t="s">
        <v>191</v>
      </c>
      <c r="E2827" s="236" t="s">
        <v>19</v>
      </c>
      <c r="F2827" s="237" t="s">
        <v>1975</v>
      </c>
      <c r="G2827" s="234"/>
      <c r="H2827" s="238">
        <v>37.344999999999999</v>
      </c>
      <c r="I2827" s="239"/>
      <c r="J2827" s="234"/>
      <c r="K2827" s="234"/>
      <c r="L2827" s="240"/>
      <c r="M2827" s="241"/>
      <c r="N2827" s="242"/>
      <c r="O2827" s="242"/>
      <c r="P2827" s="242"/>
      <c r="Q2827" s="242"/>
      <c r="R2827" s="242"/>
      <c r="S2827" s="242"/>
      <c r="T2827" s="24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4" t="s">
        <v>191</v>
      </c>
      <c r="AU2827" s="244" t="s">
        <v>82</v>
      </c>
      <c r="AV2827" s="13" t="s">
        <v>82</v>
      </c>
      <c r="AW2827" s="13" t="s">
        <v>33</v>
      </c>
      <c r="AX2827" s="13" t="s">
        <v>72</v>
      </c>
      <c r="AY2827" s="244" t="s">
        <v>180</v>
      </c>
    </row>
    <row r="2828" s="13" customFormat="1">
      <c r="A2828" s="13"/>
      <c r="B2828" s="233"/>
      <c r="C2828" s="234"/>
      <c r="D2828" s="235" t="s">
        <v>191</v>
      </c>
      <c r="E2828" s="236" t="s">
        <v>19</v>
      </c>
      <c r="F2828" s="237" t="s">
        <v>1976</v>
      </c>
      <c r="G2828" s="234"/>
      <c r="H2828" s="238">
        <v>19.765999999999998</v>
      </c>
      <c r="I2828" s="239"/>
      <c r="J2828" s="234"/>
      <c r="K2828" s="234"/>
      <c r="L2828" s="240"/>
      <c r="M2828" s="241"/>
      <c r="N2828" s="242"/>
      <c r="O2828" s="242"/>
      <c r="P2828" s="242"/>
      <c r="Q2828" s="242"/>
      <c r="R2828" s="242"/>
      <c r="S2828" s="242"/>
      <c r="T2828" s="243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4" t="s">
        <v>191</v>
      </c>
      <c r="AU2828" s="244" t="s">
        <v>82</v>
      </c>
      <c r="AV2828" s="13" t="s">
        <v>82</v>
      </c>
      <c r="AW2828" s="13" t="s">
        <v>33</v>
      </c>
      <c r="AX2828" s="13" t="s">
        <v>72</v>
      </c>
      <c r="AY2828" s="244" t="s">
        <v>180</v>
      </c>
    </row>
    <row r="2829" s="13" customFormat="1">
      <c r="A2829" s="13"/>
      <c r="B2829" s="233"/>
      <c r="C2829" s="234"/>
      <c r="D2829" s="235" t="s">
        <v>191</v>
      </c>
      <c r="E2829" s="236" t="s">
        <v>19</v>
      </c>
      <c r="F2829" s="237" t="s">
        <v>1977</v>
      </c>
      <c r="G2829" s="234"/>
      <c r="H2829" s="238">
        <v>15.856999999999999</v>
      </c>
      <c r="I2829" s="239"/>
      <c r="J2829" s="234"/>
      <c r="K2829" s="234"/>
      <c r="L2829" s="240"/>
      <c r="M2829" s="241"/>
      <c r="N2829" s="242"/>
      <c r="O2829" s="242"/>
      <c r="P2829" s="242"/>
      <c r="Q2829" s="242"/>
      <c r="R2829" s="242"/>
      <c r="S2829" s="242"/>
      <c r="T2829" s="24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4" t="s">
        <v>191</v>
      </c>
      <c r="AU2829" s="244" t="s">
        <v>82</v>
      </c>
      <c r="AV2829" s="13" t="s">
        <v>82</v>
      </c>
      <c r="AW2829" s="13" t="s">
        <v>33</v>
      </c>
      <c r="AX2829" s="13" t="s">
        <v>72</v>
      </c>
      <c r="AY2829" s="244" t="s">
        <v>180</v>
      </c>
    </row>
    <row r="2830" s="14" customFormat="1">
      <c r="A2830" s="14"/>
      <c r="B2830" s="245"/>
      <c r="C2830" s="246"/>
      <c r="D2830" s="235" t="s">
        <v>191</v>
      </c>
      <c r="E2830" s="247" t="s">
        <v>19</v>
      </c>
      <c r="F2830" s="248" t="s">
        <v>1906</v>
      </c>
      <c r="G2830" s="246"/>
      <c r="H2830" s="247" t="s">
        <v>19</v>
      </c>
      <c r="I2830" s="249"/>
      <c r="J2830" s="246"/>
      <c r="K2830" s="246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191</v>
      </c>
      <c r="AU2830" s="254" t="s">
        <v>82</v>
      </c>
      <c r="AV2830" s="14" t="s">
        <v>80</v>
      </c>
      <c r="AW2830" s="14" t="s">
        <v>33</v>
      </c>
      <c r="AX2830" s="14" t="s">
        <v>72</v>
      </c>
      <c r="AY2830" s="254" t="s">
        <v>180</v>
      </c>
    </row>
    <row r="2831" s="13" customFormat="1">
      <c r="A2831" s="13"/>
      <c r="B2831" s="233"/>
      <c r="C2831" s="234"/>
      <c r="D2831" s="235" t="s">
        <v>191</v>
      </c>
      <c r="E2831" s="236" t="s">
        <v>19</v>
      </c>
      <c r="F2831" s="237" t="s">
        <v>1978</v>
      </c>
      <c r="G2831" s="234"/>
      <c r="H2831" s="238">
        <v>7.3159999999999998</v>
      </c>
      <c r="I2831" s="239"/>
      <c r="J2831" s="234"/>
      <c r="K2831" s="234"/>
      <c r="L2831" s="240"/>
      <c r="M2831" s="241"/>
      <c r="N2831" s="242"/>
      <c r="O2831" s="242"/>
      <c r="P2831" s="242"/>
      <c r="Q2831" s="242"/>
      <c r="R2831" s="242"/>
      <c r="S2831" s="242"/>
      <c r="T2831" s="24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4" t="s">
        <v>191</v>
      </c>
      <c r="AU2831" s="244" t="s">
        <v>82</v>
      </c>
      <c r="AV2831" s="13" t="s">
        <v>82</v>
      </c>
      <c r="AW2831" s="13" t="s">
        <v>33</v>
      </c>
      <c r="AX2831" s="13" t="s">
        <v>72</v>
      </c>
      <c r="AY2831" s="244" t="s">
        <v>180</v>
      </c>
    </row>
    <row r="2832" s="14" customFormat="1">
      <c r="A2832" s="14"/>
      <c r="B2832" s="245"/>
      <c r="C2832" s="246"/>
      <c r="D2832" s="235" t="s">
        <v>191</v>
      </c>
      <c r="E2832" s="247" t="s">
        <v>19</v>
      </c>
      <c r="F2832" s="248" t="s">
        <v>1932</v>
      </c>
      <c r="G2832" s="246"/>
      <c r="H2832" s="247" t="s">
        <v>19</v>
      </c>
      <c r="I2832" s="249"/>
      <c r="J2832" s="246"/>
      <c r="K2832" s="246"/>
      <c r="L2832" s="250"/>
      <c r="M2832" s="251"/>
      <c r="N2832" s="252"/>
      <c r="O2832" s="252"/>
      <c r="P2832" s="252"/>
      <c r="Q2832" s="252"/>
      <c r="R2832" s="252"/>
      <c r="S2832" s="252"/>
      <c r="T2832" s="253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4" t="s">
        <v>191</v>
      </c>
      <c r="AU2832" s="254" t="s">
        <v>82</v>
      </c>
      <c r="AV2832" s="14" t="s">
        <v>80</v>
      </c>
      <c r="AW2832" s="14" t="s">
        <v>33</v>
      </c>
      <c r="AX2832" s="14" t="s">
        <v>72</v>
      </c>
      <c r="AY2832" s="254" t="s">
        <v>180</v>
      </c>
    </row>
    <row r="2833" s="13" customFormat="1">
      <c r="A2833" s="13"/>
      <c r="B2833" s="233"/>
      <c r="C2833" s="234"/>
      <c r="D2833" s="235" t="s">
        <v>191</v>
      </c>
      <c r="E2833" s="236" t="s">
        <v>19</v>
      </c>
      <c r="F2833" s="237" t="s">
        <v>2027</v>
      </c>
      <c r="G2833" s="234"/>
      <c r="H2833" s="238">
        <v>-1</v>
      </c>
      <c r="I2833" s="239"/>
      <c r="J2833" s="234"/>
      <c r="K2833" s="234"/>
      <c r="L2833" s="240"/>
      <c r="M2833" s="241"/>
      <c r="N2833" s="242"/>
      <c r="O2833" s="242"/>
      <c r="P2833" s="242"/>
      <c r="Q2833" s="242"/>
      <c r="R2833" s="242"/>
      <c r="S2833" s="242"/>
      <c r="T2833" s="24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4" t="s">
        <v>191</v>
      </c>
      <c r="AU2833" s="244" t="s">
        <v>82</v>
      </c>
      <c r="AV2833" s="13" t="s">
        <v>82</v>
      </c>
      <c r="AW2833" s="13" t="s">
        <v>33</v>
      </c>
      <c r="AX2833" s="13" t="s">
        <v>72</v>
      </c>
      <c r="AY2833" s="244" t="s">
        <v>180</v>
      </c>
    </row>
    <row r="2834" s="14" customFormat="1">
      <c r="A2834" s="14"/>
      <c r="B2834" s="245"/>
      <c r="C2834" s="246"/>
      <c r="D2834" s="235" t="s">
        <v>191</v>
      </c>
      <c r="E2834" s="247" t="s">
        <v>19</v>
      </c>
      <c r="F2834" s="248" t="s">
        <v>3160</v>
      </c>
      <c r="G2834" s="246"/>
      <c r="H2834" s="247" t="s">
        <v>19</v>
      </c>
      <c r="I2834" s="249"/>
      <c r="J2834" s="246"/>
      <c r="K2834" s="246"/>
      <c r="L2834" s="250"/>
      <c r="M2834" s="251"/>
      <c r="N2834" s="252"/>
      <c r="O2834" s="252"/>
      <c r="P2834" s="252"/>
      <c r="Q2834" s="252"/>
      <c r="R2834" s="252"/>
      <c r="S2834" s="252"/>
      <c r="T2834" s="253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4" t="s">
        <v>191</v>
      </c>
      <c r="AU2834" s="254" t="s">
        <v>82</v>
      </c>
      <c r="AV2834" s="14" t="s">
        <v>80</v>
      </c>
      <c r="AW2834" s="14" t="s">
        <v>33</v>
      </c>
      <c r="AX2834" s="14" t="s">
        <v>72</v>
      </c>
      <c r="AY2834" s="254" t="s">
        <v>180</v>
      </c>
    </row>
    <row r="2835" s="13" customFormat="1">
      <c r="A2835" s="13"/>
      <c r="B2835" s="233"/>
      <c r="C2835" s="234"/>
      <c r="D2835" s="235" t="s">
        <v>191</v>
      </c>
      <c r="E2835" s="236" t="s">
        <v>19</v>
      </c>
      <c r="F2835" s="237" t="s">
        <v>3161</v>
      </c>
      <c r="G2835" s="234"/>
      <c r="H2835" s="238">
        <v>64.290999999999997</v>
      </c>
      <c r="I2835" s="239"/>
      <c r="J2835" s="234"/>
      <c r="K2835" s="234"/>
      <c r="L2835" s="240"/>
      <c r="M2835" s="241"/>
      <c r="N2835" s="242"/>
      <c r="O2835" s="242"/>
      <c r="P2835" s="242"/>
      <c r="Q2835" s="242"/>
      <c r="R2835" s="242"/>
      <c r="S2835" s="242"/>
      <c r="T2835" s="24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4" t="s">
        <v>191</v>
      </c>
      <c r="AU2835" s="244" t="s">
        <v>82</v>
      </c>
      <c r="AV2835" s="13" t="s">
        <v>82</v>
      </c>
      <c r="AW2835" s="13" t="s">
        <v>33</v>
      </c>
      <c r="AX2835" s="13" t="s">
        <v>72</v>
      </c>
      <c r="AY2835" s="244" t="s">
        <v>180</v>
      </c>
    </row>
    <row r="2836" s="14" customFormat="1">
      <c r="A2836" s="14"/>
      <c r="B2836" s="245"/>
      <c r="C2836" s="246"/>
      <c r="D2836" s="235" t="s">
        <v>191</v>
      </c>
      <c r="E2836" s="247" t="s">
        <v>19</v>
      </c>
      <c r="F2836" s="248" t="s">
        <v>1926</v>
      </c>
      <c r="G2836" s="246"/>
      <c r="H2836" s="247" t="s">
        <v>19</v>
      </c>
      <c r="I2836" s="249"/>
      <c r="J2836" s="246"/>
      <c r="K2836" s="246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191</v>
      </c>
      <c r="AU2836" s="254" t="s">
        <v>82</v>
      </c>
      <c r="AV2836" s="14" t="s">
        <v>80</v>
      </c>
      <c r="AW2836" s="14" t="s">
        <v>33</v>
      </c>
      <c r="AX2836" s="14" t="s">
        <v>72</v>
      </c>
      <c r="AY2836" s="254" t="s">
        <v>180</v>
      </c>
    </row>
    <row r="2837" s="13" customFormat="1">
      <c r="A2837" s="13"/>
      <c r="B2837" s="233"/>
      <c r="C2837" s="234"/>
      <c r="D2837" s="235" t="s">
        <v>191</v>
      </c>
      <c r="E2837" s="236" t="s">
        <v>19</v>
      </c>
      <c r="F2837" s="237" t="s">
        <v>3162</v>
      </c>
      <c r="G2837" s="234"/>
      <c r="H2837" s="238">
        <v>3.746</v>
      </c>
      <c r="I2837" s="239"/>
      <c r="J2837" s="234"/>
      <c r="K2837" s="234"/>
      <c r="L2837" s="240"/>
      <c r="M2837" s="241"/>
      <c r="N2837" s="242"/>
      <c r="O2837" s="242"/>
      <c r="P2837" s="242"/>
      <c r="Q2837" s="242"/>
      <c r="R2837" s="242"/>
      <c r="S2837" s="242"/>
      <c r="T2837" s="24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4" t="s">
        <v>191</v>
      </c>
      <c r="AU2837" s="244" t="s">
        <v>82</v>
      </c>
      <c r="AV2837" s="13" t="s">
        <v>82</v>
      </c>
      <c r="AW2837" s="13" t="s">
        <v>33</v>
      </c>
      <c r="AX2837" s="13" t="s">
        <v>72</v>
      </c>
      <c r="AY2837" s="244" t="s">
        <v>180</v>
      </c>
    </row>
    <row r="2838" s="13" customFormat="1">
      <c r="A2838" s="13"/>
      <c r="B2838" s="233"/>
      <c r="C2838" s="234"/>
      <c r="D2838" s="235" t="s">
        <v>191</v>
      </c>
      <c r="E2838" s="236" t="s">
        <v>19</v>
      </c>
      <c r="F2838" s="237" t="s">
        <v>3163</v>
      </c>
      <c r="G2838" s="234"/>
      <c r="H2838" s="238">
        <v>8.7080000000000002</v>
      </c>
      <c r="I2838" s="239"/>
      <c r="J2838" s="234"/>
      <c r="K2838" s="234"/>
      <c r="L2838" s="240"/>
      <c r="M2838" s="241"/>
      <c r="N2838" s="242"/>
      <c r="O2838" s="242"/>
      <c r="P2838" s="242"/>
      <c r="Q2838" s="242"/>
      <c r="R2838" s="242"/>
      <c r="S2838" s="242"/>
      <c r="T2838" s="243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4" t="s">
        <v>191</v>
      </c>
      <c r="AU2838" s="244" t="s">
        <v>82</v>
      </c>
      <c r="AV2838" s="13" t="s">
        <v>82</v>
      </c>
      <c r="AW2838" s="13" t="s">
        <v>33</v>
      </c>
      <c r="AX2838" s="13" t="s">
        <v>72</v>
      </c>
      <c r="AY2838" s="244" t="s">
        <v>180</v>
      </c>
    </row>
    <row r="2839" s="14" customFormat="1">
      <c r="A2839" s="14"/>
      <c r="B2839" s="245"/>
      <c r="C2839" s="246"/>
      <c r="D2839" s="235" t="s">
        <v>191</v>
      </c>
      <c r="E2839" s="247" t="s">
        <v>19</v>
      </c>
      <c r="F2839" s="248" t="s">
        <v>3143</v>
      </c>
      <c r="G2839" s="246"/>
      <c r="H2839" s="247" t="s">
        <v>19</v>
      </c>
      <c r="I2839" s="249"/>
      <c r="J2839" s="246"/>
      <c r="K2839" s="246"/>
      <c r="L2839" s="250"/>
      <c r="M2839" s="251"/>
      <c r="N2839" s="252"/>
      <c r="O2839" s="252"/>
      <c r="P2839" s="252"/>
      <c r="Q2839" s="252"/>
      <c r="R2839" s="252"/>
      <c r="S2839" s="252"/>
      <c r="T2839" s="253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4" t="s">
        <v>191</v>
      </c>
      <c r="AU2839" s="254" t="s">
        <v>82</v>
      </c>
      <c r="AV2839" s="14" t="s">
        <v>80</v>
      </c>
      <c r="AW2839" s="14" t="s">
        <v>33</v>
      </c>
      <c r="AX2839" s="14" t="s">
        <v>72</v>
      </c>
      <c r="AY2839" s="254" t="s">
        <v>180</v>
      </c>
    </row>
    <row r="2840" s="13" customFormat="1">
      <c r="A2840" s="13"/>
      <c r="B2840" s="233"/>
      <c r="C2840" s="234"/>
      <c r="D2840" s="235" t="s">
        <v>191</v>
      </c>
      <c r="E2840" s="236" t="s">
        <v>19</v>
      </c>
      <c r="F2840" s="237" t="s">
        <v>3164</v>
      </c>
      <c r="G2840" s="234"/>
      <c r="H2840" s="238">
        <v>4</v>
      </c>
      <c r="I2840" s="239"/>
      <c r="J2840" s="234"/>
      <c r="K2840" s="234"/>
      <c r="L2840" s="240"/>
      <c r="M2840" s="241"/>
      <c r="N2840" s="242"/>
      <c r="O2840" s="242"/>
      <c r="P2840" s="242"/>
      <c r="Q2840" s="242"/>
      <c r="R2840" s="242"/>
      <c r="S2840" s="242"/>
      <c r="T2840" s="24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4" t="s">
        <v>191</v>
      </c>
      <c r="AU2840" s="244" t="s">
        <v>82</v>
      </c>
      <c r="AV2840" s="13" t="s">
        <v>82</v>
      </c>
      <c r="AW2840" s="13" t="s">
        <v>33</v>
      </c>
      <c r="AX2840" s="13" t="s">
        <v>72</v>
      </c>
      <c r="AY2840" s="244" t="s">
        <v>180</v>
      </c>
    </row>
    <row r="2841" s="16" customFormat="1">
      <c r="A2841" s="16"/>
      <c r="B2841" s="266"/>
      <c r="C2841" s="267"/>
      <c r="D2841" s="235" t="s">
        <v>191</v>
      </c>
      <c r="E2841" s="268" t="s">
        <v>19</v>
      </c>
      <c r="F2841" s="269" t="s">
        <v>436</v>
      </c>
      <c r="G2841" s="267"/>
      <c r="H2841" s="270">
        <v>268.75999999999999</v>
      </c>
      <c r="I2841" s="271"/>
      <c r="J2841" s="267"/>
      <c r="K2841" s="267"/>
      <c r="L2841" s="272"/>
      <c r="M2841" s="273"/>
      <c r="N2841" s="274"/>
      <c r="O2841" s="274"/>
      <c r="P2841" s="274"/>
      <c r="Q2841" s="274"/>
      <c r="R2841" s="274"/>
      <c r="S2841" s="274"/>
      <c r="T2841" s="275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T2841" s="276" t="s">
        <v>191</v>
      </c>
      <c r="AU2841" s="276" t="s">
        <v>82</v>
      </c>
      <c r="AV2841" s="16" t="s">
        <v>100</v>
      </c>
      <c r="AW2841" s="16" t="s">
        <v>33</v>
      </c>
      <c r="AX2841" s="16" t="s">
        <v>72</v>
      </c>
      <c r="AY2841" s="276" t="s">
        <v>180</v>
      </c>
    </row>
    <row r="2842" s="14" customFormat="1">
      <c r="A2842" s="14"/>
      <c r="B2842" s="245"/>
      <c r="C2842" s="246"/>
      <c r="D2842" s="235" t="s">
        <v>191</v>
      </c>
      <c r="E2842" s="247" t="s">
        <v>19</v>
      </c>
      <c r="F2842" s="248" t="s">
        <v>3145</v>
      </c>
      <c r="G2842" s="246"/>
      <c r="H2842" s="247" t="s">
        <v>19</v>
      </c>
      <c r="I2842" s="249"/>
      <c r="J2842" s="246"/>
      <c r="K2842" s="246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191</v>
      </c>
      <c r="AU2842" s="254" t="s">
        <v>82</v>
      </c>
      <c r="AV2842" s="14" t="s">
        <v>80</v>
      </c>
      <c r="AW2842" s="14" t="s">
        <v>33</v>
      </c>
      <c r="AX2842" s="14" t="s">
        <v>72</v>
      </c>
      <c r="AY2842" s="254" t="s">
        <v>180</v>
      </c>
    </row>
    <row r="2843" s="13" customFormat="1">
      <c r="A2843" s="13"/>
      <c r="B2843" s="233"/>
      <c r="C2843" s="234"/>
      <c r="D2843" s="235" t="s">
        <v>191</v>
      </c>
      <c r="E2843" s="236" t="s">
        <v>19</v>
      </c>
      <c r="F2843" s="237" t="s">
        <v>1986</v>
      </c>
      <c r="G2843" s="234"/>
      <c r="H2843" s="238">
        <v>75.084999999999994</v>
      </c>
      <c r="I2843" s="239"/>
      <c r="J2843" s="234"/>
      <c r="K2843" s="234"/>
      <c r="L2843" s="240"/>
      <c r="M2843" s="241"/>
      <c r="N2843" s="242"/>
      <c r="O2843" s="242"/>
      <c r="P2843" s="242"/>
      <c r="Q2843" s="242"/>
      <c r="R2843" s="242"/>
      <c r="S2843" s="242"/>
      <c r="T2843" s="24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4" t="s">
        <v>191</v>
      </c>
      <c r="AU2843" s="244" t="s">
        <v>82</v>
      </c>
      <c r="AV2843" s="13" t="s">
        <v>82</v>
      </c>
      <c r="AW2843" s="13" t="s">
        <v>33</v>
      </c>
      <c r="AX2843" s="13" t="s">
        <v>72</v>
      </c>
      <c r="AY2843" s="244" t="s">
        <v>180</v>
      </c>
    </row>
    <row r="2844" s="13" customFormat="1">
      <c r="A2844" s="13"/>
      <c r="B2844" s="233"/>
      <c r="C2844" s="234"/>
      <c r="D2844" s="235" t="s">
        <v>191</v>
      </c>
      <c r="E2844" s="236" t="s">
        <v>19</v>
      </c>
      <c r="F2844" s="237" t="s">
        <v>1987</v>
      </c>
      <c r="G2844" s="234"/>
      <c r="H2844" s="238">
        <v>5.7409999999999997</v>
      </c>
      <c r="I2844" s="239"/>
      <c r="J2844" s="234"/>
      <c r="K2844" s="234"/>
      <c r="L2844" s="240"/>
      <c r="M2844" s="241"/>
      <c r="N2844" s="242"/>
      <c r="O2844" s="242"/>
      <c r="P2844" s="242"/>
      <c r="Q2844" s="242"/>
      <c r="R2844" s="242"/>
      <c r="S2844" s="242"/>
      <c r="T2844" s="243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4" t="s">
        <v>191</v>
      </c>
      <c r="AU2844" s="244" t="s">
        <v>82</v>
      </c>
      <c r="AV2844" s="13" t="s">
        <v>82</v>
      </c>
      <c r="AW2844" s="13" t="s">
        <v>33</v>
      </c>
      <c r="AX2844" s="13" t="s">
        <v>72</v>
      </c>
      <c r="AY2844" s="244" t="s">
        <v>180</v>
      </c>
    </row>
    <row r="2845" s="13" customFormat="1">
      <c r="A2845" s="13"/>
      <c r="B2845" s="233"/>
      <c r="C2845" s="234"/>
      <c r="D2845" s="235" t="s">
        <v>191</v>
      </c>
      <c r="E2845" s="236" t="s">
        <v>19</v>
      </c>
      <c r="F2845" s="237" t="s">
        <v>1988</v>
      </c>
      <c r="G2845" s="234"/>
      <c r="H2845" s="238">
        <v>38.274999999999999</v>
      </c>
      <c r="I2845" s="239"/>
      <c r="J2845" s="234"/>
      <c r="K2845" s="234"/>
      <c r="L2845" s="240"/>
      <c r="M2845" s="241"/>
      <c r="N2845" s="242"/>
      <c r="O2845" s="242"/>
      <c r="P2845" s="242"/>
      <c r="Q2845" s="242"/>
      <c r="R2845" s="242"/>
      <c r="S2845" s="242"/>
      <c r="T2845" s="243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4" t="s">
        <v>191</v>
      </c>
      <c r="AU2845" s="244" t="s">
        <v>82</v>
      </c>
      <c r="AV2845" s="13" t="s">
        <v>82</v>
      </c>
      <c r="AW2845" s="13" t="s">
        <v>33</v>
      </c>
      <c r="AX2845" s="13" t="s">
        <v>72</v>
      </c>
      <c r="AY2845" s="244" t="s">
        <v>180</v>
      </c>
    </row>
    <row r="2846" s="13" customFormat="1">
      <c r="A2846" s="13"/>
      <c r="B2846" s="233"/>
      <c r="C2846" s="234"/>
      <c r="D2846" s="235" t="s">
        <v>191</v>
      </c>
      <c r="E2846" s="236" t="s">
        <v>19</v>
      </c>
      <c r="F2846" s="237" t="s">
        <v>1989</v>
      </c>
      <c r="G2846" s="234"/>
      <c r="H2846" s="238">
        <v>31.981000000000002</v>
      </c>
      <c r="I2846" s="239"/>
      <c r="J2846" s="234"/>
      <c r="K2846" s="234"/>
      <c r="L2846" s="240"/>
      <c r="M2846" s="241"/>
      <c r="N2846" s="242"/>
      <c r="O2846" s="242"/>
      <c r="P2846" s="242"/>
      <c r="Q2846" s="242"/>
      <c r="R2846" s="242"/>
      <c r="S2846" s="242"/>
      <c r="T2846" s="243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4" t="s">
        <v>191</v>
      </c>
      <c r="AU2846" s="244" t="s">
        <v>82</v>
      </c>
      <c r="AV2846" s="13" t="s">
        <v>82</v>
      </c>
      <c r="AW2846" s="13" t="s">
        <v>33</v>
      </c>
      <c r="AX2846" s="13" t="s">
        <v>72</v>
      </c>
      <c r="AY2846" s="244" t="s">
        <v>180</v>
      </c>
    </row>
    <row r="2847" s="13" customFormat="1">
      <c r="A2847" s="13"/>
      <c r="B2847" s="233"/>
      <c r="C2847" s="234"/>
      <c r="D2847" s="235" t="s">
        <v>191</v>
      </c>
      <c r="E2847" s="236" t="s">
        <v>19</v>
      </c>
      <c r="F2847" s="237" t="s">
        <v>1990</v>
      </c>
      <c r="G2847" s="234"/>
      <c r="H2847" s="238">
        <v>3.9740000000000002</v>
      </c>
      <c r="I2847" s="239"/>
      <c r="J2847" s="234"/>
      <c r="K2847" s="234"/>
      <c r="L2847" s="240"/>
      <c r="M2847" s="241"/>
      <c r="N2847" s="242"/>
      <c r="O2847" s="242"/>
      <c r="P2847" s="242"/>
      <c r="Q2847" s="242"/>
      <c r="R2847" s="242"/>
      <c r="S2847" s="242"/>
      <c r="T2847" s="243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4" t="s">
        <v>191</v>
      </c>
      <c r="AU2847" s="244" t="s">
        <v>82</v>
      </c>
      <c r="AV2847" s="13" t="s">
        <v>82</v>
      </c>
      <c r="AW2847" s="13" t="s">
        <v>33</v>
      </c>
      <c r="AX2847" s="13" t="s">
        <v>72</v>
      </c>
      <c r="AY2847" s="244" t="s">
        <v>180</v>
      </c>
    </row>
    <row r="2848" s="13" customFormat="1">
      <c r="A2848" s="13"/>
      <c r="B2848" s="233"/>
      <c r="C2848" s="234"/>
      <c r="D2848" s="235" t="s">
        <v>191</v>
      </c>
      <c r="E2848" s="236" t="s">
        <v>19</v>
      </c>
      <c r="F2848" s="237" t="s">
        <v>1991</v>
      </c>
      <c r="G2848" s="234"/>
      <c r="H2848" s="238">
        <v>38.338000000000001</v>
      </c>
      <c r="I2848" s="239"/>
      <c r="J2848" s="234"/>
      <c r="K2848" s="234"/>
      <c r="L2848" s="240"/>
      <c r="M2848" s="241"/>
      <c r="N2848" s="242"/>
      <c r="O2848" s="242"/>
      <c r="P2848" s="242"/>
      <c r="Q2848" s="242"/>
      <c r="R2848" s="242"/>
      <c r="S2848" s="242"/>
      <c r="T2848" s="24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4" t="s">
        <v>191</v>
      </c>
      <c r="AU2848" s="244" t="s">
        <v>82</v>
      </c>
      <c r="AV2848" s="13" t="s">
        <v>82</v>
      </c>
      <c r="AW2848" s="13" t="s">
        <v>33</v>
      </c>
      <c r="AX2848" s="13" t="s">
        <v>72</v>
      </c>
      <c r="AY2848" s="244" t="s">
        <v>180</v>
      </c>
    </row>
    <row r="2849" s="14" customFormat="1">
      <c r="A2849" s="14"/>
      <c r="B2849" s="245"/>
      <c r="C2849" s="246"/>
      <c r="D2849" s="235" t="s">
        <v>191</v>
      </c>
      <c r="E2849" s="247" t="s">
        <v>19</v>
      </c>
      <c r="F2849" s="248" t="s">
        <v>900</v>
      </c>
      <c r="G2849" s="246"/>
      <c r="H2849" s="247" t="s">
        <v>19</v>
      </c>
      <c r="I2849" s="249"/>
      <c r="J2849" s="246"/>
      <c r="K2849" s="246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191</v>
      </c>
      <c r="AU2849" s="254" t="s">
        <v>82</v>
      </c>
      <c r="AV2849" s="14" t="s">
        <v>80</v>
      </c>
      <c r="AW2849" s="14" t="s">
        <v>33</v>
      </c>
      <c r="AX2849" s="14" t="s">
        <v>72</v>
      </c>
      <c r="AY2849" s="254" t="s">
        <v>180</v>
      </c>
    </row>
    <row r="2850" s="13" customFormat="1">
      <c r="A2850" s="13"/>
      <c r="B2850" s="233"/>
      <c r="C2850" s="234"/>
      <c r="D2850" s="235" t="s">
        <v>191</v>
      </c>
      <c r="E2850" s="236" t="s">
        <v>19</v>
      </c>
      <c r="F2850" s="237" t="s">
        <v>1992</v>
      </c>
      <c r="G2850" s="234"/>
      <c r="H2850" s="238">
        <v>7.3920000000000003</v>
      </c>
      <c r="I2850" s="239"/>
      <c r="J2850" s="234"/>
      <c r="K2850" s="234"/>
      <c r="L2850" s="240"/>
      <c r="M2850" s="241"/>
      <c r="N2850" s="242"/>
      <c r="O2850" s="242"/>
      <c r="P2850" s="242"/>
      <c r="Q2850" s="242"/>
      <c r="R2850" s="242"/>
      <c r="S2850" s="242"/>
      <c r="T2850" s="243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4" t="s">
        <v>191</v>
      </c>
      <c r="AU2850" s="244" t="s">
        <v>82</v>
      </c>
      <c r="AV2850" s="13" t="s">
        <v>82</v>
      </c>
      <c r="AW2850" s="13" t="s">
        <v>33</v>
      </c>
      <c r="AX2850" s="13" t="s">
        <v>72</v>
      </c>
      <c r="AY2850" s="244" t="s">
        <v>180</v>
      </c>
    </row>
    <row r="2851" s="13" customFormat="1">
      <c r="A2851" s="13"/>
      <c r="B2851" s="233"/>
      <c r="C2851" s="234"/>
      <c r="D2851" s="235" t="s">
        <v>191</v>
      </c>
      <c r="E2851" s="236" t="s">
        <v>19</v>
      </c>
      <c r="F2851" s="237" t="s">
        <v>1993</v>
      </c>
      <c r="G2851" s="234"/>
      <c r="H2851" s="238">
        <v>8.4000000000000004</v>
      </c>
      <c r="I2851" s="239"/>
      <c r="J2851" s="234"/>
      <c r="K2851" s="234"/>
      <c r="L2851" s="240"/>
      <c r="M2851" s="241"/>
      <c r="N2851" s="242"/>
      <c r="O2851" s="242"/>
      <c r="P2851" s="242"/>
      <c r="Q2851" s="242"/>
      <c r="R2851" s="242"/>
      <c r="S2851" s="242"/>
      <c r="T2851" s="243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4" t="s">
        <v>191</v>
      </c>
      <c r="AU2851" s="244" t="s">
        <v>82</v>
      </c>
      <c r="AV2851" s="13" t="s">
        <v>82</v>
      </c>
      <c r="AW2851" s="13" t="s">
        <v>33</v>
      </c>
      <c r="AX2851" s="13" t="s">
        <v>72</v>
      </c>
      <c r="AY2851" s="244" t="s">
        <v>180</v>
      </c>
    </row>
    <row r="2852" s="13" customFormat="1">
      <c r="A2852" s="13"/>
      <c r="B2852" s="233"/>
      <c r="C2852" s="234"/>
      <c r="D2852" s="235" t="s">
        <v>191</v>
      </c>
      <c r="E2852" s="236" t="s">
        <v>19</v>
      </c>
      <c r="F2852" s="237" t="s">
        <v>1994</v>
      </c>
      <c r="G2852" s="234"/>
      <c r="H2852" s="238">
        <v>5.3899999999999997</v>
      </c>
      <c r="I2852" s="239"/>
      <c r="J2852" s="234"/>
      <c r="K2852" s="234"/>
      <c r="L2852" s="240"/>
      <c r="M2852" s="241"/>
      <c r="N2852" s="242"/>
      <c r="O2852" s="242"/>
      <c r="P2852" s="242"/>
      <c r="Q2852" s="242"/>
      <c r="R2852" s="242"/>
      <c r="S2852" s="242"/>
      <c r="T2852" s="243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4" t="s">
        <v>191</v>
      </c>
      <c r="AU2852" s="244" t="s">
        <v>82</v>
      </c>
      <c r="AV2852" s="13" t="s">
        <v>82</v>
      </c>
      <c r="AW2852" s="13" t="s">
        <v>33</v>
      </c>
      <c r="AX2852" s="13" t="s">
        <v>72</v>
      </c>
      <c r="AY2852" s="244" t="s">
        <v>180</v>
      </c>
    </row>
    <row r="2853" s="13" customFormat="1">
      <c r="A2853" s="13"/>
      <c r="B2853" s="233"/>
      <c r="C2853" s="234"/>
      <c r="D2853" s="235" t="s">
        <v>191</v>
      </c>
      <c r="E2853" s="236" t="s">
        <v>19</v>
      </c>
      <c r="F2853" s="237" t="s">
        <v>1995</v>
      </c>
      <c r="G2853" s="234"/>
      <c r="H2853" s="238">
        <v>3.3799999999999999</v>
      </c>
      <c r="I2853" s="239"/>
      <c r="J2853" s="234"/>
      <c r="K2853" s="234"/>
      <c r="L2853" s="240"/>
      <c r="M2853" s="241"/>
      <c r="N2853" s="242"/>
      <c r="O2853" s="242"/>
      <c r="P2853" s="242"/>
      <c r="Q2853" s="242"/>
      <c r="R2853" s="242"/>
      <c r="S2853" s="242"/>
      <c r="T2853" s="243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4" t="s">
        <v>191</v>
      </c>
      <c r="AU2853" s="244" t="s">
        <v>82</v>
      </c>
      <c r="AV2853" s="13" t="s">
        <v>82</v>
      </c>
      <c r="AW2853" s="13" t="s">
        <v>33</v>
      </c>
      <c r="AX2853" s="13" t="s">
        <v>72</v>
      </c>
      <c r="AY2853" s="244" t="s">
        <v>180</v>
      </c>
    </row>
    <row r="2854" s="14" customFormat="1">
      <c r="A2854" s="14"/>
      <c r="B2854" s="245"/>
      <c r="C2854" s="246"/>
      <c r="D2854" s="235" t="s">
        <v>191</v>
      </c>
      <c r="E2854" s="247" t="s">
        <v>19</v>
      </c>
      <c r="F2854" s="248" t="s">
        <v>1923</v>
      </c>
      <c r="G2854" s="246"/>
      <c r="H2854" s="247" t="s">
        <v>19</v>
      </c>
      <c r="I2854" s="249"/>
      <c r="J2854" s="246"/>
      <c r="K2854" s="246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191</v>
      </c>
      <c r="AU2854" s="254" t="s">
        <v>82</v>
      </c>
      <c r="AV2854" s="14" t="s">
        <v>80</v>
      </c>
      <c r="AW2854" s="14" t="s">
        <v>33</v>
      </c>
      <c r="AX2854" s="14" t="s">
        <v>72</v>
      </c>
      <c r="AY2854" s="254" t="s">
        <v>180</v>
      </c>
    </row>
    <row r="2855" s="13" customFormat="1">
      <c r="A2855" s="13"/>
      <c r="B2855" s="233"/>
      <c r="C2855" s="234"/>
      <c r="D2855" s="235" t="s">
        <v>191</v>
      </c>
      <c r="E2855" s="236" t="s">
        <v>19</v>
      </c>
      <c r="F2855" s="237" t="s">
        <v>1996</v>
      </c>
      <c r="G2855" s="234"/>
      <c r="H2855" s="238">
        <v>28.75</v>
      </c>
      <c r="I2855" s="239"/>
      <c r="J2855" s="234"/>
      <c r="K2855" s="234"/>
      <c r="L2855" s="240"/>
      <c r="M2855" s="241"/>
      <c r="N2855" s="242"/>
      <c r="O2855" s="242"/>
      <c r="P2855" s="242"/>
      <c r="Q2855" s="242"/>
      <c r="R2855" s="242"/>
      <c r="S2855" s="242"/>
      <c r="T2855" s="24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4" t="s">
        <v>191</v>
      </c>
      <c r="AU2855" s="244" t="s">
        <v>82</v>
      </c>
      <c r="AV2855" s="13" t="s">
        <v>82</v>
      </c>
      <c r="AW2855" s="13" t="s">
        <v>33</v>
      </c>
      <c r="AX2855" s="13" t="s">
        <v>72</v>
      </c>
      <c r="AY2855" s="244" t="s">
        <v>180</v>
      </c>
    </row>
    <row r="2856" s="13" customFormat="1">
      <c r="A2856" s="13"/>
      <c r="B2856" s="233"/>
      <c r="C2856" s="234"/>
      <c r="D2856" s="235" t="s">
        <v>191</v>
      </c>
      <c r="E2856" s="236" t="s">
        <v>19</v>
      </c>
      <c r="F2856" s="237" t="s">
        <v>1997</v>
      </c>
      <c r="G2856" s="234"/>
      <c r="H2856" s="238">
        <v>-3.641</v>
      </c>
      <c r="I2856" s="239"/>
      <c r="J2856" s="234"/>
      <c r="K2856" s="234"/>
      <c r="L2856" s="240"/>
      <c r="M2856" s="241"/>
      <c r="N2856" s="242"/>
      <c r="O2856" s="242"/>
      <c r="P2856" s="242"/>
      <c r="Q2856" s="242"/>
      <c r="R2856" s="242"/>
      <c r="S2856" s="242"/>
      <c r="T2856" s="24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4" t="s">
        <v>191</v>
      </c>
      <c r="AU2856" s="244" t="s">
        <v>82</v>
      </c>
      <c r="AV2856" s="13" t="s">
        <v>82</v>
      </c>
      <c r="AW2856" s="13" t="s">
        <v>33</v>
      </c>
      <c r="AX2856" s="13" t="s">
        <v>72</v>
      </c>
      <c r="AY2856" s="244" t="s">
        <v>180</v>
      </c>
    </row>
    <row r="2857" s="14" customFormat="1">
      <c r="A2857" s="14"/>
      <c r="B2857" s="245"/>
      <c r="C2857" s="246"/>
      <c r="D2857" s="235" t="s">
        <v>191</v>
      </c>
      <c r="E2857" s="247" t="s">
        <v>19</v>
      </c>
      <c r="F2857" s="248" t="s">
        <v>1926</v>
      </c>
      <c r="G2857" s="246"/>
      <c r="H2857" s="247" t="s">
        <v>19</v>
      </c>
      <c r="I2857" s="249"/>
      <c r="J2857" s="246"/>
      <c r="K2857" s="246"/>
      <c r="L2857" s="250"/>
      <c r="M2857" s="251"/>
      <c r="N2857" s="252"/>
      <c r="O2857" s="252"/>
      <c r="P2857" s="252"/>
      <c r="Q2857" s="252"/>
      <c r="R2857" s="252"/>
      <c r="S2857" s="252"/>
      <c r="T2857" s="253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4" t="s">
        <v>191</v>
      </c>
      <c r="AU2857" s="254" t="s">
        <v>82</v>
      </c>
      <c r="AV2857" s="14" t="s">
        <v>80</v>
      </c>
      <c r="AW2857" s="14" t="s">
        <v>33</v>
      </c>
      <c r="AX2857" s="14" t="s">
        <v>72</v>
      </c>
      <c r="AY2857" s="254" t="s">
        <v>180</v>
      </c>
    </row>
    <row r="2858" s="13" customFormat="1">
      <c r="A2858" s="13"/>
      <c r="B2858" s="233"/>
      <c r="C2858" s="234"/>
      <c r="D2858" s="235" t="s">
        <v>191</v>
      </c>
      <c r="E2858" s="236" t="s">
        <v>19</v>
      </c>
      <c r="F2858" s="237" t="s">
        <v>1998</v>
      </c>
      <c r="G2858" s="234"/>
      <c r="H2858" s="238">
        <v>26.484999999999999</v>
      </c>
      <c r="I2858" s="239"/>
      <c r="J2858" s="234"/>
      <c r="K2858" s="234"/>
      <c r="L2858" s="240"/>
      <c r="M2858" s="241"/>
      <c r="N2858" s="242"/>
      <c r="O2858" s="242"/>
      <c r="P2858" s="242"/>
      <c r="Q2858" s="242"/>
      <c r="R2858" s="242"/>
      <c r="S2858" s="242"/>
      <c r="T2858" s="24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4" t="s">
        <v>191</v>
      </c>
      <c r="AU2858" s="244" t="s">
        <v>82</v>
      </c>
      <c r="AV2858" s="13" t="s">
        <v>82</v>
      </c>
      <c r="AW2858" s="13" t="s">
        <v>33</v>
      </c>
      <c r="AX2858" s="13" t="s">
        <v>72</v>
      </c>
      <c r="AY2858" s="244" t="s">
        <v>180</v>
      </c>
    </row>
    <row r="2859" s="14" customFormat="1">
      <c r="A2859" s="14"/>
      <c r="B2859" s="245"/>
      <c r="C2859" s="246"/>
      <c r="D2859" s="235" t="s">
        <v>191</v>
      </c>
      <c r="E2859" s="247" t="s">
        <v>19</v>
      </c>
      <c r="F2859" s="248" t="s">
        <v>1932</v>
      </c>
      <c r="G2859" s="246"/>
      <c r="H2859" s="247" t="s">
        <v>19</v>
      </c>
      <c r="I2859" s="249"/>
      <c r="J2859" s="246"/>
      <c r="K2859" s="246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191</v>
      </c>
      <c r="AU2859" s="254" t="s">
        <v>82</v>
      </c>
      <c r="AV2859" s="14" t="s">
        <v>80</v>
      </c>
      <c r="AW2859" s="14" t="s">
        <v>33</v>
      </c>
      <c r="AX2859" s="14" t="s">
        <v>72</v>
      </c>
      <c r="AY2859" s="254" t="s">
        <v>180</v>
      </c>
    </row>
    <row r="2860" s="13" customFormat="1">
      <c r="A2860" s="13"/>
      <c r="B2860" s="233"/>
      <c r="C2860" s="234"/>
      <c r="D2860" s="235" t="s">
        <v>191</v>
      </c>
      <c r="E2860" s="236" t="s">
        <v>19</v>
      </c>
      <c r="F2860" s="237" t="s">
        <v>3146</v>
      </c>
      <c r="G2860" s="234"/>
      <c r="H2860" s="238">
        <v>-1.766</v>
      </c>
      <c r="I2860" s="239"/>
      <c r="J2860" s="234"/>
      <c r="K2860" s="234"/>
      <c r="L2860" s="240"/>
      <c r="M2860" s="241"/>
      <c r="N2860" s="242"/>
      <c r="O2860" s="242"/>
      <c r="P2860" s="242"/>
      <c r="Q2860" s="242"/>
      <c r="R2860" s="242"/>
      <c r="S2860" s="242"/>
      <c r="T2860" s="24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4" t="s">
        <v>191</v>
      </c>
      <c r="AU2860" s="244" t="s">
        <v>82</v>
      </c>
      <c r="AV2860" s="13" t="s">
        <v>82</v>
      </c>
      <c r="AW2860" s="13" t="s">
        <v>33</v>
      </c>
      <c r="AX2860" s="13" t="s">
        <v>72</v>
      </c>
      <c r="AY2860" s="244" t="s">
        <v>180</v>
      </c>
    </row>
    <row r="2861" s="14" customFormat="1">
      <c r="A2861" s="14"/>
      <c r="B2861" s="245"/>
      <c r="C2861" s="246"/>
      <c r="D2861" s="235" t="s">
        <v>191</v>
      </c>
      <c r="E2861" s="247" t="s">
        <v>19</v>
      </c>
      <c r="F2861" s="248" t="s">
        <v>3160</v>
      </c>
      <c r="G2861" s="246"/>
      <c r="H2861" s="247" t="s">
        <v>19</v>
      </c>
      <c r="I2861" s="249"/>
      <c r="J2861" s="246"/>
      <c r="K2861" s="246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191</v>
      </c>
      <c r="AU2861" s="254" t="s">
        <v>82</v>
      </c>
      <c r="AV2861" s="14" t="s">
        <v>80</v>
      </c>
      <c r="AW2861" s="14" t="s">
        <v>33</v>
      </c>
      <c r="AX2861" s="14" t="s">
        <v>72</v>
      </c>
      <c r="AY2861" s="254" t="s">
        <v>180</v>
      </c>
    </row>
    <row r="2862" s="13" customFormat="1">
      <c r="A2862" s="13"/>
      <c r="B2862" s="233"/>
      <c r="C2862" s="234"/>
      <c r="D2862" s="235" t="s">
        <v>191</v>
      </c>
      <c r="E2862" s="236" t="s">
        <v>19</v>
      </c>
      <c r="F2862" s="237" t="s">
        <v>3165</v>
      </c>
      <c r="G2862" s="234"/>
      <c r="H2862" s="238">
        <v>73.525999999999996</v>
      </c>
      <c r="I2862" s="239"/>
      <c r="J2862" s="234"/>
      <c r="K2862" s="234"/>
      <c r="L2862" s="240"/>
      <c r="M2862" s="241"/>
      <c r="N2862" s="242"/>
      <c r="O2862" s="242"/>
      <c r="P2862" s="242"/>
      <c r="Q2862" s="242"/>
      <c r="R2862" s="242"/>
      <c r="S2862" s="242"/>
      <c r="T2862" s="24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4" t="s">
        <v>191</v>
      </c>
      <c r="AU2862" s="244" t="s">
        <v>82</v>
      </c>
      <c r="AV2862" s="13" t="s">
        <v>82</v>
      </c>
      <c r="AW2862" s="13" t="s">
        <v>33</v>
      </c>
      <c r="AX2862" s="13" t="s">
        <v>72</v>
      </c>
      <c r="AY2862" s="244" t="s">
        <v>180</v>
      </c>
    </row>
    <row r="2863" s="13" customFormat="1">
      <c r="A2863" s="13"/>
      <c r="B2863" s="233"/>
      <c r="C2863" s="234"/>
      <c r="D2863" s="235" t="s">
        <v>191</v>
      </c>
      <c r="E2863" s="236" t="s">
        <v>19</v>
      </c>
      <c r="F2863" s="237" t="s">
        <v>3166</v>
      </c>
      <c r="G2863" s="234"/>
      <c r="H2863" s="238">
        <v>11.577999999999999</v>
      </c>
      <c r="I2863" s="239"/>
      <c r="J2863" s="234"/>
      <c r="K2863" s="234"/>
      <c r="L2863" s="240"/>
      <c r="M2863" s="241"/>
      <c r="N2863" s="242"/>
      <c r="O2863" s="242"/>
      <c r="P2863" s="242"/>
      <c r="Q2863" s="242"/>
      <c r="R2863" s="242"/>
      <c r="S2863" s="242"/>
      <c r="T2863" s="243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4" t="s">
        <v>191</v>
      </c>
      <c r="AU2863" s="244" t="s">
        <v>82</v>
      </c>
      <c r="AV2863" s="13" t="s">
        <v>82</v>
      </c>
      <c r="AW2863" s="13" t="s">
        <v>33</v>
      </c>
      <c r="AX2863" s="13" t="s">
        <v>72</v>
      </c>
      <c r="AY2863" s="244" t="s">
        <v>180</v>
      </c>
    </row>
    <row r="2864" s="13" customFormat="1">
      <c r="A2864" s="13"/>
      <c r="B2864" s="233"/>
      <c r="C2864" s="234"/>
      <c r="D2864" s="235" t="s">
        <v>191</v>
      </c>
      <c r="E2864" s="236" t="s">
        <v>19</v>
      </c>
      <c r="F2864" s="237" t="s">
        <v>3167</v>
      </c>
      <c r="G2864" s="234"/>
      <c r="H2864" s="238">
        <v>24.710000000000001</v>
      </c>
      <c r="I2864" s="239"/>
      <c r="J2864" s="234"/>
      <c r="K2864" s="234"/>
      <c r="L2864" s="240"/>
      <c r="M2864" s="241"/>
      <c r="N2864" s="242"/>
      <c r="O2864" s="242"/>
      <c r="P2864" s="242"/>
      <c r="Q2864" s="242"/>
      <c r="R2864" s="242"/>
      <c r="S2864" s="242"/>
      <c r="T2864" s="24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4" t="s">
        <v>191</v>
      </c>
      <c r="AU2864" s="244" t="s">
        <v>82</v>
      </c>
      <c r="AV2864" s="13" t="s">
        <v>82</v>
      </c>
      <c r="AW2864" s="13" t="s">
        <v>33</v>
      </c>
      <c r="AX2864" s="13" t="s">
        <v>72</v>
      </c>
      <c r="AY2864" s="244" t="s">
        <v>180</v>
      </c>
    </row>
    <row r="2865" s="14" customFormat="1">
      <c r="A2865" s="14"/>
      <c r="B2865" s="245"/>
      <c r="C2865" s="246"/>
      <c r="D2865" s="235" t="s">
        <v>191</v>
      </c>
      <c r="E2865" s="247" t="s">
        <v>19</v>
      </c>
      <c r="F2865" s="248" t="s">
        <v>3151</v>
      </c>
      <c r="G2865" s="246"/>
      <c r="H2865" s="247" t="s">
        <v>19</v>
      </c>
      <c r="I2865" s="249"/>
      <c r="J2865" s="246"/>
      <c r="K2865" s="246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191</v>
      </c>
      <c r="AU2865" s="254" t="s">
        <v>82</v>
      </c>
      <c r="AV2865" s="14" t="s">
        <v>80</v>
      </c>
      <c r="AW2865" s="14" t="s">
        <v>33</v>
      </c>
      <c r="AX2865" s="14" t="s">
        <v>72</v>
      </c>
      <c r="AY2865" s="254" t="s">
        <v>180</v>
      </c>
    </row>
    <row r="2866" s="13" customFormat="1">
      <c r="A2866" s="13"/>
      <c r="B2866" s="233"/>
      <c r="C2866" s="234"/>
      <c r="D2866" s="235" t="s">
        <v>191</v>
      </c>
      <c r="E2866" s="236" t="s">
        <v>19</v>
      </c>
      <c r="F2866" s="237" t="s">
        <v>3152</v>
      </c>
      <c r="G2866" s="234"/>
      <c r="H2866" s="238">
        <v>3.3599999999999999</v>
      </c>
      <c r="I2866" s="239"/>
      <c r="J2866" s="234"/>
      <c r="K2866" s="234"/>
      <c r="L2866" s="240"/>
      <c r="M2866" s="241"/>
      <c r="N2866" s="242"/>
      <c r="O2866" s="242"/>
      <c r="P2866" s="242"/>
      <c r="Q2866" s="242"/>
      <c r="R2866" s="242"/>
      <c r="S2866" s="242"/>
      <c r="T2866" s="24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4" t="s">
        <v>191</v>
      </c>
      <c r="AU2866" s="244" t="s">
        <v>82</v>
      </c>
      <c r="AV2866" s="13" t="s">
        <v>82</v>
      </c>
      <c r="AW2866" s="13" t="s">
        <v>33</v>
      </c>
      <c r="AX2866" s="13" t="s">
        <v>72</v>
      </c>
      <c r="AY2866" s="244" t="s">
        <v>180</v>
      </c>
    </row>
    <row r="2867" s="14" customFormat="1">
      <c r="A2867" s="14"/>
      <c r="B2867" s="245"/>
      <c r="C2867" s="246"/>
      <c r="D2867" s="235" t="s">
        <v>191</v>
      </c>
      <c r="E2867" s="247" t="s">
        <v>19</v>
      </c>
      <c r="F2867" s="248" t="s">
        <v>3143</v>
      </c>
      <c r="G2867" s="246"/>
      <c r="H2867" s="247" t="s">
        <v>19</v>
      </c>
      <c r="I2867" s="249"/>
      <c r="J2867" s="246"/>
      <c r="K2867" s="246"/>
      <c r="L2867" s="250"/>
      <c r="M2867" s="251"/>
      <c r="N2867" s="252"/>
      <c r="O2867" s="252"/>
      <c r="P2867" s="252"/>
      <c r="Q2867" s="252"/>
      <c r="R2867" s="252"/>
      <c r="S2867" s="252"/>
      <c r="T2867" s="253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4" t="s">
        <v>191</v>
      </c>
      <c r="AU2867" s="254" t="s">
        <v>82</v>
      </c>
      <c r="AV2867" s="14" t="s">
        <v>80</v>
      </c>
      <c r="AW2867" s="14" t="s">
        <v>33</v>
      </c>
      <c r="AX2867" s="14" t="s">
        <v>72</v>
      </c>
      <c r="AY2867" s="254" t="s">
        <v>180</v>
      </c>
    </row>
    <row r="2868" s="13" customFormat="1">
      <c r="A2868" s="13"/>
      <c r="B2868" s="233"/>
      <c r="C2868" s="234"/>
      <c r="D2868" s="235" t="s">
        <v>191</v>
      </c>
      <c r="E2868" s="236" t="s">
        <v>19</v>
      </c>
      <c r="F2868" s="237" t="s">
        <v>3168</v>
      </c>
      <c r="G2868" s="234"/>
      <c r="H2868" s="238">
        <v>2.8260000000000001</v>
      </c>
      <c r="I2868" s="239"/>
      <c r="J2868" s="234"/>
      <c r="K2868" s="234"/>
      <c r="L2868" s="240"/>
      <c r="M2868" s="241"/>
      <c r="N2868" s="242"/>
      <c r="O2868" s="242"/>
      <c r="P2868" s="242"/>
      <c r="Q2868" s="242"/>
      <c r="R2868" s="242"/>
      <c r="S2868" s="242"/>
      <c r="T2868" s="24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4" t="s">
        <v>191</v>
      </c>
      <c r="AU2868" s="244" t="s">
        <v>82</v>
      </c>
      <c r="AV2868" s="13" t="s">
        <v>82</v>
      </c>
      <c r="AW2868" s="13" t="s">
        <v>33</v>
      </c>
      <c r="AX2868" s="13" t="s">
        <v>72</v>
      </c>
      <c r="AY2868" s="244" t="s">
        <v>180</v>
      </c>
    </row>
    <row r="2869" s="16" customFormat="1">
      <c r="A2869" s="16"/>
      <c r="B2869" s="266"/>
      <c r="C2869" s="267"/>
      <c r="D2869" s="235" t="s">
        <v>191</v>
      </c>
      <c r="E2869" s="268" t="s">
        <v>19</v>
      </c>
      <c r="F2869" s="269" t="s">
        <v>436</v>
      </c>
      <c r="G2869" s="267"/>
      <c r="H2869" s="270">
        <v>383.78399999999999</v>
      </c>
      <c r="I2869" s="271"/>
      <c r="J2869" s="267"/>
      <c r="K2869" s="267"/>
      <c r="L2869" s="272"/>
      <c r="M2869" s="273"/>
      <c r="N2869" s="274"/>
      <c r="O2869" s="274"/>
      <c r="P2869" s="274"/>
      <c r="Q2869" s="274"/>
      <c r="R2869" s="274"/>
      <c r="S2869" s="274"/>
      <c r="T2869" s="275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T2869" s="276" t="s">
        <v>191</v>
      </c>
      <c r="AU2869" s="276" t="s">
        <v>82</v>
      </c>
      <c r="AV2869" s="16" t="s">
        <v>100</v>
      </c>
      <c r="AW2869" s="16" t="s">
        <v>33</v>
      </c>
      <c r="AX2869" s="16" t="s">
        <v>72</v>
      </c>
      <c r="AY2869" s="276" t="s">
        <v>180</v>
      </c>
    </row>
    <row r="2870" s="15" customFormat="1">
      <c r="A2870" s="15"/>
      <c r="B2870" s="255"/>
      <c r="C2870" s="256"/>
      <c r="D2870" s="235" t="s">
        <v>191</v>
      </c>
      <c r="E2870" s="257" t="s">
        <v>19</v>
      </c>
      <c r="F2870" s="258" t="s">
        <v>327</v>
      </c>
      <c r="G2870" s="256"/>
      <c r="H2870" s="259">
        <v>652.54399999999998</v>
      </c>
      <c r="I2870" s="260"/>
      <c r="J2870" s="256"/>
      <c r="K2870" s="256"/>
      <c r="L2870" s="261"/>
      <c r="M2870" s="262"/>
      <c r="N2870" s="263"/>
      <c r="O2870" s="263"/>
      <c r="P2870" s="263"/>
      <c r="Q2870" s="263"/>
      <c r="R2870" s="263"/>
      <c r="S2870" s="263"/>
      <c r="T2870" s="264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T2870" s="265" t="s">
        <v>191</v>
      </c>
      <c r="AU2870" s="265" t="s">
        <v>82</v>
      </c>
      <c r="AV2870" s="15" t="s">
        <v>187</v>
      </c>
      <c r="AW2870" s="15" t="s">
        <v>33</v>
      </c>
      <c r="AX2870" s="15" t="s">
        <v>80</v>
      </c>
      <c r="AY2870" s="265" t="s">
        <v>180</v>
      </c>
    </row>
    <row r="2871" s="2" customFormat="1" ht="16.5" customHeight="1">
      <c r="A2871" s="40"/>
      <c r="B2871" s="41"/>
      <c r="C2871" s="281" t="s">
        <v>3169</v>
      </c>
      <c r="D2871" s="281" t="s">
        <v>702</v>
      </c>
      <c r="E2871" s="282" t="s">
        <v>3170</v>
      </c>
      <c r="F2871" s="283" t="s">
        <v>3171</v>
      </c>
      <c r="G2871" s="284" t="s">
        <v>340</v>
      </c>
      <c r="H2871" s="285">
        <v>0.68600000000000005</v>
      </c>
      <c r="I2871" s="286"/>
      <c r="J2871" s="287">
        <f>ROUND(I2871*H2871,2)</f>
        <v>0</v>
      </c>
      <c r="K2871" s="283" t="s">
        <v>186</v>
      </c>
      <c r="L2871" s="288"/>
      <c r="M2871" s="289" t="s">
        <v>19</v>
      </c>
      <c r="N2871" s="290" t="s">
        <v>43</v>
      </c>
      <c r="O2871" s="86"/>
      <c r="P2871" s="224">
        <f>O2871*H2871</f>
        <v>0</v>
      </c>
      <c r="Q2871" s="224">
        <v>1</v>
      </c>
      <c r="R2871" s="224">
        <f>Q2871*H2871</f>
        <v>0.68600000000000005</v>
      </c>
      <c r="S2871" s="224">
        <v>0</v>
      </c>
      <c r="T2871" s="225">
        <f>S2871*H2871</f>
        <v>0</v>
      </c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R2871" s="226" t="s">
        <v>369</v>
      </c>
      <c r="AT2871" s="226" t="s">
        <v>702</v>
      </c>
      <c r="AU2871" s="226" t="s">
        <v>82</v>
      </c>
      <c r="AY2871" s="19" t="s">
        <v>180</v>
      </c>
      <c r="BE2871" s="227">
        <f>IF(N2871="základní",J2871,0)</f>
        <v>0</v>
      </c>
      <c r="BF2871" s="227">
        <f>IF(N2871="snížená",J2871,0)</f>
        <v>0</v>
      </c>
      <c r="BG2871" s="227">
        <f>IF(N2871="zákl. přenesená",J2871,0)</f>
        <v>0</v>
      </c>
      <c r="BH2871" s="227">
        <f>IF(N2871="sníž. přenesená",J2871,0)</f>
        <v>0</v>
      </c>
      <c r="BI2871" s="227">
        <f>IF(N2871="nulová",J2871,0)</f>
        <v>0</v>
      </c>
      <c r="BJ2871" s="19" t="s">
        <v>80</v>
      </c>
      <c r="BK2871" s="227">
        <f>ROUND(I2871*H2871,2)</f>
        <v>0</v>
      </c>
      <c r="BL2871" s="19" t="s">
        <v>270</v>
      </c>
      <c r="BM2871" s="226" t="s">
        <v>3172</v>
      </c>
    </row>
    <row r="2872" s="13" customFormat="1">
      <c r="A2872" s="13"/>
      <c r="B2872" s="233"/>
      <c r="C2872" s="234"/>
      <c r="D2872" s="235" t="s">
        <v>191</v>
      </c>
      <c r="E2872" s="234"/>
      <c r="F2872" s="237" t="s">
        <v>3173</v>
      </c>
      <c r="G2872" s="234"/>
      <c r="H2872" s="238">
        <v>0.68600000000000005</v>
      </c>
      <c r="I2872" s="239"/>
      <c r="J2872" s="234"/>
      <c r="K2872" s="234"/>
      <c r="L2872" s="240"/>
      <c r="M2872" s="241"/>
      <c r="N2872" s="242"/>
      <c r="O2872" s="242"/>
      <c r="P2872" s="242"/>
      <c r="Q2872" s="242"/>
      <c r="R2872" s="242"/>
      <c r="S2872" s="242"/>
      <c r="T2872" s="243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4" t="s">
        <v>191</v>
      </c>
      <c r="AU2872" s="244" t="s">
        <v>82</v>
      </c>
      <c r="AV2872" s="13" t="s">
        <v>82</v>
      </c>
      <c r="AW2872" s="13" t="s">
        <v>4</v>
      </c>
      <c r="AX2872" s="13" t="s">
        <v>80</v>
      </c>
      <c r="AY2872" s="244" t="s">
        <v>180</v>
      </c>
    </row>
    <row r="2873" s="2" customFormat="1" ht="16.5" customHeight="1">
      <c r="A2873" s="40"/>
      <c r="B2873" s="41"/>
      <c r="C2873" s="215" t="s">
        <v>3174</v>
      </c>
      <c r="D2873" s="215" t="s">
        <v>182</v>
      </c>
      <c r="E2873" s="216" t="s">
        <v>3175</v>
      </c>
      <c r="F2873" s="217" t="s">
        <v>3176</v>
      </c>
      <c r="G2873" s="218" t="s">
        <v>185</v>
      </c>
      <c r="H2873" s="219">
        <v>653</v>
      </c>
      <c r="I2873" s="220"/>
      <c r="J2873" s="221">
        <f>ROUND(I2873*H2873,2)</f>
        <v>0</v>
      </c>
      <c r="K2873" s="217" t="s">
        <v>186</v>
      </c>
      <c r="L2873" s="46"/>
      <c r="M2873" s="222" t="s">
        <v>19</v>
      </c>
      <c r="N2873" s="223" t="s">
        <v>43</v>
      </c>
      <c r="O2873" s="86"/>
      <c r="P2873" s="224">
        <f>O2873*H2873</f>
        <v>0</v>
      </c>
      <c r="Q2873" s="224">
        <v>0.00088000000000000003</v>
      </c>
      <c r="R2873" s="224">
        <f>Q2873*H2873</f>
        <v>0.57464000000000004</v>
      </c>
      <c r="S2873" s="224">
        <v>0</v>
      </c>
      <c r="T2873" s="225">
        <f>S2873*H2873</f>
        <v>0</v>
      </c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R2873" s="226" t="s">
        <v>270</v>
      </c>
      <c r="AT2873" s="226" t="s">
        <v>182</v>
      </c>
      <c r="AU2873" s="226" t="s">
        <v>82</v>
      </c>
      <c r="AY2873" s="19" t="s">
        <v>180</v>
      </c>
      <c r="BE2873" s="227">
        <f>IF(N2873="základní",J2873,0)</f>
        <v>0</v>
      </c>
      <c r="BF2873" s="227">
        <f>IF(N2873="snížená",J2873,0)</f>
        <v>0</v>
      </c>
      <c r="BG2873" s="227">
        <f>IF(N2873="zákl. přenesená",J2873,0)</f>
        <v>0</v>
      </c>
      <c r="BH2873" s="227">
        <f>IF(N2873="sníž. přenesená",J2873,0)</f>
        <v>0</v>
      </c>
      <c r="BI2873" s="227">
        <f>IF(N2873="nulová",J2873,0)</f>
        <v>0</v>
      </c>
      <c r="BJ2873" s="19" t="s">
        <v>80</v>
      </c>
      <c r="BK2873" s="227">
        <f>ROUND(I2873*H2873,2)</f>
        <v>0</v>
      </c>
      <c r="BL2873" s="19" t="s">
        <v>270</v>
      </c>
      <c r="BM2873" s="226" t="s">
        <v>3177</v>
      </c>
    </row>
    <row r="2874" s="2" customFormat="1">
      <c r="A2874" s="40"/>
      <c r="B2874" s="41"/>
      <c r="C2874" s="42"/>
      <c r="D2874" s="228" t="s">
        <v>189</v>
      </c>
      <c r="E2874" s="42"/>
      <c r="F2874" s="229" t="s">
        <v>3178</v>
      </c>
      <c r="G2874" s="42"/>
      <c r="H2874" s="42"/>
      <c r="I2874" s="230"/>
      <c r="J2874" s="42"/>
      <c r="K2874" s="42"/>
      <c r="L2874" s="46"/>
      <c r="M2874" s="231"/>
      <c r="N2874" s="232"/>
      <c r="O2874" s="86"/>
      <c r="P2874" s="86"/>
      <c r="Q2874" s="86"/>
      <c r="R2874" s="86"/>
      <c r="S2874" s="86"/>
      <c r="T2874" s="87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T2874" s="19" t="s">
        <v>189</v>
      </c>
      <c r="AU2874" s="19" t="s">
        <v>82</v>
      </c>
    </row>
    <row r="2875" s="14" customFormat="1">
      <c r="A2875" s="14"/>
      <c r="B2875" s="245"/>
      <c r="C2875" s="246"/>
      <c r="D2875" s="235" t="s">
        <v>191</v>
      </c>
      <c r="E2875" s="247" t="s">
        <v>19</v>
      </c>
      <c r="F2875" s="248" t="s">
        <v>3179</v>
      </c>
      <c r="G2875" s="246"/>
      <c r="H2875" s="247" t="s">
        <v>19</v>
      </c>
      <c r="I2875" s="249"/>
      <c r="J2875" s="246"/>
      <c r="K2875" s="246"/>
      <c r="L2875" s="250"/>
      <c r="M2875" s="251"/>
      <c r="N2875" s="252"/>
      <c r="O2875" s="252"/>
      <c r="P2875" s="252"/>
      <c r="Q2875" s="252"/>
      <c r="R2875" s="252"/>
      <c r="S2875" s="252"/>
      <c r="T2875" s="253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4" t="s">
        <v>191</v>
      </c>
      <c r="AU2875" s="254" t="s">
        <v>82</v>
      </c>
      <c r="AV2875" s="14" t="s">
        <v>80</v>
      </c>
      <c r="AW2875" s="14" t="s">
        <v>33</v>
      </c>
      <c r="AX2875" s="14" t="s">
        <v>72</v>
      </c>
      <c r="AY2875" s="254" t="s">
        <v>180</v>
      </c>
    </row>
    <row r="2876" s="13" customFormat="1">
      <c r="A2876" s="13"/>
      <c r="B2876" s="233"/>
      <c r="C2876" s="234"/>
      <c r="D2876" s="235" t="s">
        <v>191</v>
      </c>
      <c r="E2876" s="236" t="s">
        <v>19</v>
      </c>
      <c r="F2876" s="237" t="s">
        <v>3180</v>
      </c>
      <c r="G2876" s="234"/>
      <c r="H2876" s="238">
        <v>653</v>
      </c>
      <c r="I2876" s="239"/>
      <c r="J2876" s="234"/>
      <c r="K2876" s="234"/>
      <c r="L2876" s="240"/>
      <c r="M2876" s="241"/>
      <c r="N2876" s="242"/>
      <c r="O2876" s="242"/>
      <c r="P2876" s="242"/>
      <c r="Q2876" s="242"/>
      <c r="R2876" s="242"/>
      <c r="S2876" s="242"/>
      <c r="T2876" s="243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4" t="s">
        <v>191</v>
      </c>
      <c r="AU2876" s="244" t="s">
        <v>82</v>
      </c>
      <c r="AV2876" s="13" t="s">
        <v>82</v>
      </c>
      <c r="AW2876" s="13" t="s">
        <v>33</v>
      </c>
      <c r="AX2876" s="13" t="s">
        <v>80</v>
      </c>
      <c r="AY2876" s="244" t="s">
        <v>180</v>
      </c>
    </row>
    <row r="2877" s="2" customFormat="1" ht="24.15" customHeight="1">
      <c r="A2877" s="40"/>
      <c r="B2877" s="41"/>
      <c r="C2877" s="281" t="s">
        <v>3181</v>
      </c>
      <c r="D2877" s="281" t="s">
        <v>702</v>
      </c>
      <c r="E2877" s="282" t="s">
        <v>3182</v>
      </c>
      <c r="F2877" s="283" t="s">
        <v>3183</v>
      </c>
      <c r="G2877" s="284" t="s">
        <v>185</v>
      </c>
      <c r="H2877" s="285">
        <v>761.072</v>
      </c>
      <c r="I2877" s="286"/>
      <c r="J2877" s="287">
        <f>ROUND(I2877*H2877,2)</f>
        <v>0</v>
      </c>
      <c r="K2877" s="283" t="s">
        <v>186</v>
      </c>
      <c r="L2877" s="288"/>
      <c r="M2877" s="289" t="s">
        <v>19</v>
      </c>
      <c r="N2877" s="290" t="s">
        <v>43</v>
      </c>
      <c r="O2877" s="86"/>
      <c r="P2877" s="224">
        <f>O2877*H2877</f>
        <v>0</v>
      </c>
      <c r="Q2877" s="224">
        <v>0.0054000000000000003</v>
      </c>
      <c r="R2877" s="224">
        <f>Q2877*H2877</f>
        <v>4.1097888000000005</v>
      </c>
      <c r="S2877" s="224">
        <v>0</v>
      </c>
      <c r="T2877" s="225">
        <f>S2877*H2877</f>
        <v>0</v>
      </c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R2877" s="226" t="s">
        <v>369</v>
      </c>
      <c r="AT2877" s="226" t="s">
        <v>702</v>
      </c>
      <c r="AU2877" s="226" t="s">
        <v>82</v>
      </c>
      <c r="AY2877" s="19" t="s">
        <v>180</v>
      </c>
      <c r="BE2877" s="227">
        <f>IF(N2877="základní",J2877,0)</f>
        <v>0</v>
      </c>
      <c r="BF2877" s="227">
        <f>IF(N2877="snížená",J2877,0)</f>
        <v>0</v>
      </c>
      <c r="BG2877" s="227">
        <f>IF(N2877="zákl. přenesená",J2877,0)</f>
        <v>0</v>
      </c>
      <c r="BH2877" s="227">
        <f>IF(N2877="sníž. přenesená",J2877,0)</f>
        <v>0</v>
      </c>
      <c r="BI2877" s="227">
        <f>IF(N2877="nulová",J2877,0)</f>
        <v>0</v>
      </c>
      <c r="BJ2877" s="19" t="s">
        <v>80</v>
      </c>
      <c r="BK2877" s="227">
        <f>ROUND(I2877*H2877,2)</f>
        <v>0</v>
      </c>
      <c r="BL2877" s="19" t="s">
        <v>270</v>
      </c>
      <c r="BM2877" s="226" t="s">
        <v>3184</v>
      </c>
    </row>
    <row r="2878" s="13" customFormat="1">
      <c r="A2878" s="13"/>
      <c r="B2878" s="233"/>
      <c r="C2878" s="234"/>
      <c r="D2878" s="235" t="s">
        <v>191</v>
      </c>
      <c r="E2878" s="234"/>
      <c r="F2878" s="237" t="s">
        <v>3185</v>
      </c>
      <c r="G2878" s="234"/>
      <c r="H2878" s="238">
        <v>761.072</v>
      </c>
      <c r="I2878" s="239"/>
      <c r="J2878" s="234"/>
      <c r="K2878" s="234"/>
      <c r="L2878" s="240"/>
      <c r="M2878" s="241"/>
      <c r="N2878" s="242"/>
      <c r="O2878" s="242"/>
      <c r="P2878" s="242"/>
      <c r="Q2878" s="242"/>
      <c r="R2878" s="242"/>
      <c r="S2878" s="242"/>
      <c r="T2878" s="243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44" t="s">
        <v>191</v>
      </c>
      <c r="AU2878" s="244" t="s">
        <v>82</v>
      </c>
      <c r="AV2878" s="13" t="s">
        <v>82</v>
      </c>
      <c r="AW2878" s="13" t="s">
        <v>4</v>
      </c>
      <c r="AX2878" s="13" t="s">
        <v>80</v>
      </c>
      <c r="AY2878" s="244" t="s">
        <v>180</v>
      </c>
    </row>
    <row r="2879" s="2" customFormat="1" ht="33" customHeight="1">
      <c r="A2879" s="40"/>
      <c r="B2879" s="41"/>
      <c r="C2879" s="215" t="s">
        <v>3186</v>
      </c>
      <c r="D2879" s="215" t="s">
        <v>182</v>
      </c>
      <c r="E2879" s="216" t="s">
        <v>3187</v>
      </c>
      <c r="F2879" s="217" t="s">
        <v>3188</v>
      </c>
      <c r="G2879" s="218" t="s">
        <v>195</v>
      </c>
      <c r="H2879" s="219">
        <v>7</v>
      </c>
      <c r="I2879" s="220"/>
      <c r="J2879" s="221">
        <f>ROUND(I2879*H2879,2)</f>
        <v>0</v>
      </c>
      <c r="K2879" s="217" t="s">
        <v>186</v>
      </c>
      <c r="L2879" s="46"/>
      <c r="M2879" s="222" t="s">
        <v>19</v>
      </c>
      <c r="N2879" s="223" t="s">
        <v>43</v>
      </c>
      <c r="O2879" s="86"/>
      <c r="P2879" s="224">
        <f>O2879*H2879</f>
        <v>0</v>
      </c>
      <c r="Q2879" s="224">
        <v>0.00108</v>
      </c>
      <c r="R2879" s="224">
        <f>Q2879*H2879</f>
        <v>0.0075599999999999999</v>
      </c>
      <c r="S2879" s="224">
        <v>0</v>
      </c>
      <c r="T2879" s="225">
        <f>S2879*H2879</f>
        <v>0</v>
      </c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R2879" s="226" t="s">
        <v>270</v>
      </c>
      <c r="AT2879" s="226" t="s">
        <v>182</v>
      </c>
      <c r="AU2879" s="226" t="s">
        <v>82</v>
      </c>
      <c r="AY2879" s="19" t="s">
        <v>180</v>
      </c>
      <c r="BE2879" s="227">
        <f>IF(N2879="základní",J2879,0)</f>
        <v>0</v>
      </c>
      <c r="BF2879" s="227">
        <f>IF(N2879="snížená",J2879,0)</f>
        <v>0</v>
      </c>
      <c r="BG2879" s="227">
        <f>IF(N2879="zákl. přenesená",J2879,0)</f>
        <v>0</v>
      </c>
      <c r="BH2879" s="227">
        <f>IF(N2879="sníž. přenesená",J2879,0)</f>
        <v>0</v>
      </c>
      <c r="BI2879" s="227">
        <f>IF(N2879="nulová",J2879,0)</f>
        <v>0</v>
      </c>
      <c r="BJ2879" s="19" t="s">
        <v>80</v>
      </c>
      <c r="BK2879" s="227">
        <f>ROUND(I2879*H2879,2)</f>
        <v>0</v>
      </c>
      <c r="BL2879" s="19" t="s">
        <v>270</v>
      </c>
      <c r="BM2879" s="226" t="s">
        <v>3189</v>
      </c>
    </row>
    <row r="2880" s="2" customFormat="1">
      <c r="A2880" s="40"/>
      <c r="B2880" s="41"/>
      <c r="C2880" s="42"/>
      <c r="D2880" s="228" t="s">
        <v>189</v>
      </c>
      <c r="E2880" s="42"/>
      <c r="F2880" s="229" t="s">
        <v>3190</v>
      </c>
      <c r="G2880" s="42"/>
      <c r="H2880" s="42"/>
      <c r="I2880" s="230"/>
      <c r="J2880" s="42"/>
      <c r="K2880" s="42"/>
      <c r="L2880" s="46"/>
      <c r="M2880" s="231"/>
      <c r="N2880" s="232"/>
      <c r="O2880" s="86"/>
      <c r="P2880" s="86"/>
      <c r="Q2880" s="86"/>
      <c r="R2880" s="86"/>
      <c r="S2880" s="86"/>
      <c r="T2880" s="87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T2880" s="19" t="s">
        <v>189</v>
      </c>
      <c r="AU2880" s="19" t="s">
        <v>82</v>
      </c>
    </row>
    <row r="2881" s="14" customFormat="1">
      <c r="A2881" s="14"/>
      <c r="B2881" s="245"/>
      <c r="C2881" s="246"/>
      <c r="D2881" s="235" t="s">
        <v>191</v>
      </c>
      <c r="E2881" s="247" t="s">
        <v>19</v>
      </c>
      <c r="F2881" s="248" t="s">
        <v>3191</v>
      </c>
      <c r="G2881" s="246"/>
      <c r="H2881" s="247" t="s">
        <v>19</v>
      </c>
      <c r="I2881" s="249"/>
      <c r="J2881" s="246"/>
      <c r="K2881" s="246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191</v>
      </c>
      <c r="AU2881" s="254" t="s">
        <v>82</v>
      </c>
      <c r="AV2881" s="14" t="s">
        <v>80</v>
      </c>
      <c r="AW2881" s="14" t="s">
        <v>33</v>
      </c>
      <c r="AX2881" s="14" t="s">
        <v>72</v>
      </c>
      <c r="AY2881" s="254" t="s">
        <v>180</v>
      </c>
    </row>
    <row r="2882" s="13" customFormat="1">
      <c r="A2882" s="13"/>
      <c r="B2882" s="233"/>
      <c r="C2882" s="234"/>
      <c r="D2882" s="235" t="s">
        <v>191</v>
      </c>
      <c r="E2882" s="236" t="s">
        <v>19</v>
      </c>
      <c r="F2882" s="237" t="s">
        <v>82</v>
      </c>
      <c r="G2882" s="234"/>
      <c r="H2882" s="238">
        <v>2</v>
      </c>
      <c r="I2882" s="239"/>
      <c r="J2882" s="234"/>
      <c r="K2882" s="234"/>
      <c r="L2882" s="240"/>
      <c r="M2882" s="241"/>
      <c r="N2882" s="242"/>
      <c r="O2882" s="242"/>
      <c r="P2882" s="242"/>
      <c r="Q2882" s="242"/>
      <c r="R2882" s="242"/>
      <c r="S2882" s="242"/>
      <c r="T2882" s="24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4" t="s">
        <v>191</v>
      </c>
      <c r="AU2882" s="244" t="s">
        <v>82</v>
      </c>
      <c r="AV2882" s="13" t="s">
        <v>82</v>
      </c>
      <c r="AW2882" s="13" t="s">
        <v>33</v>
      </c>
      <c r="AX2882" s="13" t="s">
        <v>72</v>
      </c>
      <c r="AY2882" s="244" t="s">
        <v>180</v>
      </c>
    </row>
    <row r="2883" s="14" customFormat="1">
      <c r="A2883" s="14"/>
      <c r="B2883" s="245"/>
      <c r="C2883" s="246"/>
      <c r="D2883" s="235" t="s">
        <v>191</v>
      </c>
      <c r="E2883" s="247" t="s">
        <v>19</v>
      </c>
      <c r="F2883" s="248" t="s">
        <v>3192</v>
      </c>
      <c r="G2883" s="246"/>
      <c r="H2883" s="247" t="s">
        <v>19</v>
      </c>
      <c r="I2883" s="249"/>
      <c r="J2883" s="246"/>
      <c r="K2883" s="246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191</v>
      </c>
      <c r="AU2883" s="254" t="s">
        <v>82</v>
      </c>
      <c r="AV2883" s="14" t="s">
        <v>80</v>
      </c>
      <c r="AW2883" s="14" t="s">
        <v>33</v>
      </c>
      <c r="AX2883" s="14" t="s">
        <v>72</v>
      </c>
      <c r="AY2883" s="254" t="s">
        <v>180</v>
      </c>
    </row>
    <row r="2884" s="13" customFormat="1">
      <c r="A2884" s="13"/>
      <c r="B2884" s="233"/>
      <c r="C2884" s="234"/>
      <c r="D2884" s="235" t="s">
        <v>191</v>
      </c>
      <c r="E2884" s="236" t="s">
        <v>19</v>
      </c>
      <c r="F2884" s="237" t="s">
        <v>80</v>
      </c>
      <c r="G2884" s="234"/>
      <c r="H2884" s="238">
        <v>1</v>
      </c>
      <c r="I2884" s="239"/>
      <c r="J2884" s="234"/>
      <c r="K2884" s="234"/>
      <c r="L2884" s="240"/>
      <c r="M2884" s="241"/>
      <c r="N2884" s="242"/>
      <c r="O2884" s="242"/>
      <c r="P2884" s="242"/>
      <c r="Q2884" s="242"/>
      <c r="R2884" s="242"/>
      <c r="S2884" s="242"/>
      <c r="T2884" s="243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44" t="s">
        <v>191</v>
      </c>
      <c r="AU2884" s="244" t="s">
        <v>82</v>
      </c>
      <c r="AV2884" s="13" t="s">
        <v>82</v>
      </c>
      <c r="AW2884" s="13" t="s">
        <v>33</v>
      </c>
      <c r="AX2884" s="13" t="s">
        <v>72</v>
      </c>
      <c r="AY2884" s="244" t="s">
        <v>180</v>
      </c>
    </row>
    <row r="2885" s="14" customFormat="1">
      <c r="A2885" s="14"/>
      <c r="B2885" s="245"/>
      <c r="C2885" s="246"/>
      <c r="D2885" s="235" t="s">
        <v>191</v>
      </c>
      <c r="E2885" s="247" t="s">
        <v>19</v>
      </c>
      <c r="F2885" s="248" t="s">
        <v>3193</v>
      </c>
      <c r="G2885" s="246"/>
      <c r="H2885" s="247" t="s">
        <v>19</v>
      </c>
      <c r="I2885" s="249"/>
      <c r="J2885" s="246"/>
      <c r="K2885" s="246"/>
      <c r="L2885" s="250"/>
      <c r="M2885" s="251"/>
      <c r="N2885" s="252"/>
      <c r="O2885" s="252"/>
      <c r="P2885" s="252"/>
      <c r="Q2885" s="252"/>
      <c r="R2885" s="252"/>
      <c r="S2885" s="252"/>
      <c r="T2885" s="253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4" t="s">
        <v>191</v>
      </c>
      <c r="AU2885" s="254" t="s">
        <v>82</v>
      </c>
      <c r="AV2885" s="14" t="s">
        <v>80</v>
      </c>
      <c r="AW2885" s="14" t="s">
        <v>33</v>
      </c>
      <c r="AX2885" s="14" t="s">
        <v>72</v>
      </c>
      <c r="AY2885" s="254" t="s">
        <v>180</v>
      </c>
    </row>
    <row r="2886" s="13" customFormat="1">
      <c r="A2886" s="13"/>
      <c r="B2886" s="233"/>
      <c r="C2886" s="234"/>
      <c r="D2886" s="235" t="s">
        <v>191</v>
      </c>
      <c r="E2886" s="236" t="s">
        <v>19</v>
      </c>
      <c r="F2886" s="237" t="s">
        <v>187</v>
      </c>
      <c r="G2886" s="234"/>
      <c r="H2886" s="238">
        <v>4</v>
      </c>
      <c r="I2886" s="239"/>
      <c r="J2886" s="234"/>
      <c r="K2886" s="234"/>
      <c r="L2886" s="240"/>
      <c r="M2886" s="241"/>
      <c r="N2886" s="242"/>
      <c r="O2886" s="242"/>
      <c r="P2886" s="242"/>
      <c r="Q2886" s="242"/>
      <c r="R2886" s="242"/>
      <c r="S2886" s="242"/>
      <c r="T2886" s="243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4" t="s">
        <v>191</v>
      </c>
      <c r="AU2886" s="244" t="s">
        <v>82</v>
      </c>
      <c r="AV2886" s="13" t="s">
        <v>82</v>
      </c>
      <c r="AW2886" s="13" t="s">
        <v>33</v>
      </c>
      <c r="AX2886" s="13" t="s">
        <v>72</v>
      </c>
      <c r="AY2886" s="244" t="s">
        <v>180</v>
      </c>
    </row>
    <row r="2887" s="15" customFormat="1">
      <c r="A2887" s="15"/>
      <c r="B2887" s="255"/>
      <c r="C2887" s="256"/>
      <c r="D2887" s="235" t="s">
        <v>191</v>
      </c>
      <c r="E2887" s="257" t="s">
        <v>19</v>
      </c>
      <c r="F2887" s="258" t="s">
        <v>327</v>
      </c>
      <c r="G2887" s="256"/>
      <c r="H2887" s="259">
        <v>7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191</v>
      </c>
      <c r="AU2887" s="265" t="s">
        <v>82</v>
      </c>
      <c r="AV2887" s="15" t="s">
        <v>187</v>
      </c>
      <c r="AW2887" s="15" t="s">
        <v>33</v>
      </c>
      <c r="AX2887" s="15" t="s">
        <v>80</v>
      </c>
      <c r="AY2887" s="265" t="s">
        <v>180</v>
      </c>
    </row>
    <row r="2888" s="2" customFormat="1" ht="16.5" customHeight="1">
      <c r="A2888" s="40"/>
      <c r="B2888" s="41"/>
      <c r="C2888" s="281" t="s">
        <v>3194</v>
      </c>
      <c r="D2888" s="281" t="s">
        <v>702</v>
      </c>
      <c r="E2888" s="282" t="s">
        <v>3195</v>
      </c>
      <c r="F2888" s="283" t="s">
        <v>3196</v>
      </c>
      <c r="G2888" s="284" t="s">
        <v>195</v>
      </c>
      <c r="H2888" s="285">
        <v>6</v>
      </c>
      <c r="I2888" s="286"/>
      <c r="J2888" s="287">
        <f>ROUND(I2888*H2888,2)</f>
        <v>0</v>
      </c>
      <c r="K2888" s="283" t="s">
        <v>186</v>
      </c>
      <c r="L2888" s="288"/>
      <c r="M2888" s="289" t="s">
        <v>19</v>
      </c>
      <c r="N2888" s="290" t="s">
        <v>43</v>
      </c>
      <c r="O2888" s="86"/>
      <c r="P2888" s="224">
        <f>O2888*H2888</f>
        <v>0</v>
      </c>
      <c r="Q2888" s="224">
        <v>0.0030000000000000001</v>
      </c>
      <c r="R2888" s="224">
        <f>Q2888*H2888</f>
        <v>0.018000000000000002</v>
      </c>
      <c r="S2888" s="224">
        <v>0</v>
      </c>
      <c r="T2888" s="225">
        <f>S2888*H2888</f>
        <v>0</v>
      </c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R2888" s="226" t="s">
        <v>369</v>
      </c>
      <c r="AT2888" s="226" t="s">
        <v>702</v>
      </c>
      <c r="AU2888" s="226" t="s">
        <v>82</v>
      </c>
      <c r="AY2888" s="19" t="s">
        <v>180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19" t="s">
        <v>80</v>
      </c>
      <c r="BK2888" s="227">
        <f>ROUND(I2888*H2888,2)</f>
        <v>0</v>
      </c>
      <c r="BL2888" s="19" t="s">
        <v>270</v>
      </c>
      <c r="BM2888" s="226" t="s">
        <v>3197</v>
      </c>
    </row>
    <row r="2889" s="2" customFormat="1" ht="16.5" customHeight="1">
      <c r="A2889" s="40"/>
      <c r="B2889" s="41"/>
      <c r="C2889" s="281" t="s">
        <v>3198</v>
      </c>
      <c r="D2889" s="281" t="s">
        <v>702</v>
      </c>
      <c r="E2889" s="282" t="s">
        <v>3199</v>
      </c>
      <c r="F2889" s="283" t="s">
        <v>3200</v>
      </c>
      <c r="G2889" s="284" t="s">
        <v>195</v>
      </c>
      <c r="H2889" s="285">
        <v>1</v>
      </c>
      <c r="I2889" s="286"/>
      <c r="J2889" s="287">
        <f>ROUND(I2889*H2889,2)</f>
        <v>0</v>
      </c>
      <c r="K2889" s="283" t="s">
        <v>186</v>
      </c>
      <c r="L2889" s="288"/>
      <c r="M2889" s="289" t="s">
        <v>19</v>
      </c>
      <c r="N2889" s="290" t="s">
        <v>43</v>
      </c>
      <c r="O2889" s="86"/>
      <c r="P2889" s="224">
        <f>O2889*H2889</f>
        <v>0</v>
      </c>
      <c r="Q2889" s="224">
        <v>0.0020200000000000001</v>
      </c>
      <c r="R2889" s="224">
        <f>Q2889*H2889</f>
        <v>0.0020200000000000001</v>
      </c>
      <c r="S2889" s="224">
        <v>0</v>
      </c>
      <c r="T2889" s="225">
        <f>S2889*H2889</f>
        <v>0</v>
      </c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R2889" s="226" t="s">
        <v>369</v>
      </c>
      <c r="AT2889" s="226" t="s">
        <v>702</v>
      </c>
      <c r="AU2889" s="226" t="s">
        <v>82</v>
      </c>
      <c r="AY2889" s="19" t="s">
        <v>180</v>
      </c>
      <c r="BE2889" s="227">
        <f>IF(N2889="základní",J2889,0)</f>
        <v>0</v>
      </c>
      <c r="BF2889" s="227">
        <f>IF(N2889="snížená",J2889,0)</f>
        <v>0</v>
      </c>
      <c r="BG2889" s="227">
        <f>IF(N2889="zákl. přenesená",J2889,0)</f>
        <v>0</v>
      </c>
      <c r="BH2889" s="227">
        <f>IF(N2889="sníž. přenesená",J2889,0)</f>
        <v>0</v>
      </c>
      <c r="BI2889" s="227">
        <f>IF(N2889="nulová",J2889,0)</f>
        <v>0</v>
      </c>
      <c r="BJ2889" s="19" t="s">
        <v>80</v>
      </c>
      <c r="BK2889" s="227">
        <f>ROUND(I2889*H2889,2)</f>
        <v>0</v>
      </c>
      <c r="BL2889" s="19" t="s">
        <v>270</v>
      </c>
      <c r="BM2889" s="226" t="s">
        <v>3201</v>
      </c>
    </row>
    <row r="2890" s="2" customFormat="1" ht="21.75" customHeight="1">
      <c r="A2890" s="40"/>
      <c r="B2890" s="41"/>
      <c r="C2890" s="215" t="s">
        <v>3202</v>
      </c>
      <c r="D2890" s="215" t="s">
        <v>182</v>
      </c>
      <c r="E2890" s="216" t="s">
        <v>3203</v>
      </c>
      <c r="F2890" s="217" t="s">
        <v>3204</v>
      </c>
      <c r="G2890" s="218" t="s">
        <v>185</v>
      </c>
      <c r="H2890" s="219">
        <v>429</v>
      </c>
      <c r="I2890" s="220"/>
      <c r="J2890" s="221">
        <f>ROUND(I2890*H2890,2)</f>
        <v>0</v>
      </c>
      <c r="K2890" s="217" t="s">
        <v>186</v>
      </c>
      <c r="L2890" s="46"/>
      <c r="M2890" s="222" t="s">
        <v>19</v>
      </c>
      <c r="N2890" s="223" t="s">
        <v>43</v>
      </c>
      <c r="O2890" s="86"/>
      <c r="P2890" s="224">
        <f>O2890*H2890</f>
        <v>0</v>
      </c>
      <c r="Q2890" s="224">
        <v>0</v>
      </c>
      <c r="R2890" s="224">
        <f>Q2890*H2890</f>
        <v>0</v>
      </c>
      <c r="S2890" s="224">
        <v>0</v>
      </c>
      <c r="T2890" s="225">
        <f>S2890*H2890</f>
        <v>0</v>
      </c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R2890" s="226" t="s">
        <v>270</v>
      </c>
      <c r="AT2890" s="226" t="s">
        <v>182</v>
      </c>
      <c r="AU2890" s="226" t="s">
        <v>82</v>
      </c>
      <c r="AY2890" s="19" t="s">
        <v>180</v>
      </c>
      <c r="BE2890" s="227">
        <f>IF(N2890="základní",J2890,0)</f>
        <v>0</v>
      </c>
      <c r="BF2890" s="227">
        <f>IF(N2890="snížená",J2890,0)</f>
        <v>0</v>
      </c>
      <c r="BG2890" s="227">
        <f>IF(N2890="zákl. přenesená",J2890,0)</f>
        <v>0</v>
      </c>
      <c r="BH2890" s="227">
        <f>IF(N2890="sníž. přenesená",J2890,0)</f>
        <v>0</v>
      </c>
      <c r="BI2890" s="227">
        <f>IF(N2890="nulová",J2890,0)</f>
        <v>0</v>
      </c>
      <c r="BJ2890" s="19" t="s">
        <v>80</v>
      </c>
      <c r="BK2890" s="227">
        <f>ROUND(I2890*H2890,2)</f>
        <v>0</v>
      </c>
      <c r="BL2890" s="19" t="s">
        <v>270</v>
      </c>
      <c r="BM2890" s="226" t="s">
        <v>3205</v>
      </c>
    </row>
    <row r="2891" s="2" customFormat="1">
      <c r="A2891" s="40"/>
      <c r="B2891" s="41"/>
      <c r="C2891" s="42"/>
      <c r="D2891" s="228" t="s">
        <v>189</v>
      </c>
      <c r="E2891" s="42"/>
      <c r="F2891" s="229" t="s">
        <v>3206</v>
      </c>
      <c r="G2891" s="42"/>
      <c r="H2891" s="42"/>
      <c r="I2891" s="230"/>
      <c r="J2891" s="42"/>
      <c r="K2891" s="42"/>
      <c r="L2891" s="46"/>
      <c r="M2891" s="231"/>
      <c r="N2891" s="232"/>
      <c r="O2891" s="86"/>
      <c r="P2891" s="86"/>
      <c r="Q2891" s="86"/>
      <c r="R2891" s="86"/>
      <c r="S2891" s="86"/>
      <c r="T2891" s="87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T2891" s="19" t="s">
        <v>189</v>
      </c>
      <c r="AU2891" s="19" t="s">
        <v>82</v>
      </c>
    </row>
    <row r="2892" s="14" customFormat="1">
      <c r="A2892" s="14"/>
      <c r="B2892" s="245"/>
      <c r="C2892" s="246"/>
      <c r="D2892" s="235" t="s">
        <v>191</v>
      </c>
      <c r="E2892" s="247" t="s">
        <v>19</v>
      </c>
      <c r="F2892" s="248" t="s">
        <v>3207</v>
      </c>
      <c r="G2892" s="246"/>
      <c r="H2892" s="247" t="s">
        <v>19</v>
      </c>
      <c r="I2892" s="249"/>
      <c r="J2892" s="246"/>
      <c r="K2892" s="246"/>
      <c r="L2892" s="250"/>
      <c r="M2892" s="251"/>
      <c r="N2892" s="252"/>
      <c r="O2892" s="252"/>
      <c r="P2892" s="252"/>
      <c r="Q2892" s="252"/>
      <c r="R2892" s="252"/>
      <c r="S2892" s="252"/>
      <c r="T2892" s="253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4" t="s">
        <v>191</v>
      </c>
      <c r="AU2892" s="254" t="s">
        <v>82</v>
      </c>
      <c r="AV2892" s="14" t="s">
        <v>80</v>
      </c>
      <c r="AW2892" s="14" t="s">
        <v>33</v>
      </c>
      <c r="AX2892" s="14" t="s">
        <v>72</v>
      </c>
      <c r="AY2892" s="254" t="s">
        <v>180</v>
      </c>
    </row>
    <row r="2893" s="13" customFormat="1">
      <c r="A2893" s="13"/>
      <c r="B2893" s="233"/>
      <c r="C2893" s="234"/>
      <c r="D2893" s="235" t="s">
        <v>191</v>
      </c>
      <c r="E2893" s="236" t="s">
        <v>19</v>
      </c>
      <c r="F2893" s="237" t="s">
        <v>3208</v>
      </c>
      <c r="G2893" s="234"/>
      <c r="H2893" s="238">
        <v>429</v>
      </c>
      <c r="I2893" s="239"/>
      <c r="J2893" s="234"/>
      <c r="K2893" s="234"/>
      <c r="L2893" s="240"/>
      <c r="M2893" s="241"/>
      <c r="N2893" s="242"/>
      <c r="O2893" s="242"/>
      <c r="P2893" s="242"/>
      <c r="Q2893" s="242"/>
      <c r="R2893" s="242"/>
      <c r="S2893" s="242"/>
      <c r="T2893" s="24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4" t="s">
        <v>191</v>
      </c>
      <c r="AU2893" s="244" t="s">
        <v>82</v>
      </c>
      <c r="AV2893" s="13" t="s">
        <v>82</v>
      </c>
      <c r="AW2893" s="13" t="s">
        <v>33</v>
      </c>
      <c r="AX2893" s="13" t="s">
        <v>80</v>
      </c>
      <c r="AY2893" s="244" t="s">
        <v>180</v>
      </c>
    </row>
    <row r="2894" s="2" customFormat="1" ht="16.5" customHeight="1">
      <c r="A2894" s="40"/>
      <c r="B2894" s="41"/>
      <c r="C2894" s="281" t="s">
        <v>3209</v>
      </c>
      <c r="D2894" s="281" t="s">
        <v>702</v>
      </c>
      <c r="E2894" s="282" t="s">
        <v>3210</v>
      </c>
      <c r="F2894" s="283" t="s">
        <v>3211</v>
      </c>
      <c r="G2894" s="284" t="s">
        <v>185</v>
      </c>
      <c r="H2894" s="285">
        <v>514.79999999999995</v>
      </c>
      <c r="I2894" s="286"/>
      <c r="J2894" s="287">
        <f>ROUND(I2894*H2894,2)</f>
        <v>0</v>
      </c>
      <c r="K2894" s="283" t="s">
        <v>186</v>
      </c>
      <c r="L2894" s="288"/>
      <c r="M2894" s="289" t="s">
        <v>19</v>
      </c>
      <c r="N2894" s="290" t="s">
        <v>43</v>
      </c>
      <c r="O2894" s="86"/>
      <c r="P2894" s="224">
        <f>O2894*H2894</f>
        <v>0</v>
      </c>
      <c r="Q2894" s="224">
        <v>0.00010000000000000001</v>
      </c>
      <c r="R2894" s="224">
        <f>Q2894*H2894</f>
        <v>0.051479999999999998</v>
      </c>
      <c r="S2894" s="224">
        <v>0</v>
      </c>
      <c r="T2894" s="225">
        <f>S2894*H2894</f>
        <v>0</v>
      </c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R2894" s="226" t="s">
        <v>369</v>
      </c>
      <c r="AT2894" s="226" t="s">
        <v>702</v>
      </c>
      <c r="AU2894" s="226" t="s">
        <v>82</v>
      </c>
      <c r="AY2894" s="19" t="s">
        <v>180</v>
      </c>
      <c r="BE2894" s="227">
        <f>IF(N2894="základní",J2894,0)</f>
        <v>0</v>
      </c>
      <c r="BF2894" s="227">
        <f>IF(N2894="snížená",J2894,0)</f>
        <v>0</v>
      </c>
      <c r="BG2894" s="227">
        <f>IF(N2894="zákl. přenesená",J2894,0)</f>
        <v>0</v>
      </c>
      <c r="BH2894" s="227">
        <f>IF(N2894="sníž. přenesená",J2894,0)</f>
        <v>0</v>
      </c>
      <c r="BI2894" s="227">
        <f>IF(N2894="nulová",J2894,0)</f>
        <v>0</v>
      </c>
      <c r="BJ2894" s="19" t="s">
        <v>80</v>
      </c>
      <c r="BK2894" s="227">
        <f>ROUND(I2894*H2894,2)</f>
        <v>0</v>
      </c>
      <c r="BL2894" s="19" t="s">
        <v>270</v>
      </c>
      <c r="BM2894" s="226" t="s">
        <v>3212</v>
      </c>
    </row>
    <row r="2895" s="13" customFormat="1">
      <c r="A2895" s="13"/>
      <c r="B2895" s="233"/>
      <c r="C2895" s="234"/>
      <c r="D2895" s="235" t="s">
        <v>191</v>
      </c>
      <c r="E2895" s="236" t="s">
        <v>19</v>
      </c>
      <c r="F2895" s="237" t="s">
        <v>3213</v>
      </c>
      <c r="G2895" s="234"/>
      <c r="H2895" s="238">
        <v>514.79999999999995</v>
      </c>
      <c r="I2895" s="239"/>
      <c r="J2895" s="234"/>
      <c r="K2895" s="234"/>
      <c r="L2895" s="240"/>
      <c r="M2895" s="241"/>
      <c r="N2895" s="242"/>
      <c r="O2895" s="242"/>
      <c r="P2895" s="242"/>
      <c r="Q2895" s="242"/>
      <c r="R2895" s="242"/>
      <c r="S2895" s="242"/>
      <c r="T2895" s="24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4" t="s">
        <v>191</v>
      </c>
      <c r="AU2895" s="244" t="s">
        <v>82</v>
      </c>
      <c r="AV2895" s="13" t="s">
        <v>82</v>
      </c>
      <c r="AW2895" s="13" t="s">
        <v>33</v>
      </c>
      <c r="AX2895" s="13" t="s">
        <v>80</v>
      </c>
      <c r="AY2895" s="244" t="s">
        <v>180</v>
      </c>
    </row>
    <row r="2896" s="2" customFormat="1" ht="24.15" customHeight="1">
      <c r="A2896" s="40"/>
      <c r="B2896" s="41"/>
      <c r="C2896" s="215" t="s">
        <v>3214</v>
      </c>
      <c r="D2896" s="215" t="s">
        <v>182</v>
      </c>
      <c r="E2896" s="216" t="s">
        <v>3215</v>
      </c>
      <c r="F2896" s="217" t="s">
        <v>3216</v>
      </c>
      <c r="G2896" s="218" t="s">
        <v>185</v>
      </c>
      <c r="H2896" s="219">
        <v>428.97899999999998</v>
      </c>
      <c r="I2896" s="220"/>
      <c r="J2896" s="221">
        <f>ROUND(I2896*H2896,2)</f>
        <v>0</v>
      </c>
      <c r="K2896" s="217" t="s">
        <v>186</v>
      </c>
      <c r="L2896" s="46"/>
      <c r="M2896" s="222" t="s">
        <v>19</v>
      </c>
      <c r="N2896" s="223" t="s">
        <v>43</v>
      </c>
      <c r="O2896" s="86"/>
      <c r="P2896" s="224">
        <f>O2896*H2896</f>
        <v>0</v>
      </c>
      <c r="Q2896" s="224">
        <v>0</v>
      </c>
      <c r="R2896" s="224">
        <f>Q2896*H2896</f>
        <v>0</v>
      </c>
      <c r="S2896" s="224">
        <v>0</v>
      </c>
      <c r="T2896" s="225">
        <f>S2896*H2896</f>
        <v>0</v>
      </c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R2896" s="226" t="s">
        <v>270</v>
      </c>
      <c r="AT2896" s="226" t="s">
        <v>182</v>
      </c>
      <c r="AU2896" s="226" t="s">
        <v>82</v>
      </c>
      <c r="AY2896" s="19" t="s">
        <v>180</v>
      </c>
      <c r="BE2896" s="227">
        <f>IF(N2896="základní",J2896,0)</f>
        <v>0</v>
      </c>
      <c r="BF2896" s="227">
        <f>IF(N2896="snížená",J2896,0)</f>
        <v>0</v>
      </c>
      <c r="BG2896" s="227">
        <f>IF(N2896="zákl. přenesená",J2896,0)</f>
        <v>0</v>
      </c>
      <c r="BH2896" s="227">
        <f>IF(N2896="sníž. přenesená",J2896,0)</f>
        <v>0</v>
      </c>
      <c r="BI2896" s="227">
        <f>IF(N2896="nulová",J2896,0)</f>
        <v>0</v>
      </c>
      <c r="BJ2896" s="19" t="s">
        <v>80</v>
      </c>
      <c r="BK2896" s="227">
        <f>ROUND(I2896*H2896,2)</f>
        <v>0</v>
      </c>
      <c r="BL2896" s="19" t="s">
        <v>270</v>
      </c>
      <c r="BM2896" s="226" t="s">
        <v>3217</v>
      </c>
    </row>
    <row r="2897" s="2" customFormat="1">
      <c r="A2897" s="40"/>
      <c r="B2897" s="41"/>
      <c r="C2897" s="42"/>
      <c r="D2897" s="228" t="s">
        <v>189</v>
      </c>
      <c r="E2897" s="42"/>
      <c r="F2897" s="229" t="s">
        <v>3218</v>
      </c>
      <c r="G2897" s="42"/>
      <c r="H2897" s="42"/>
      <c r="I2897" s="230"/>
      <c r="J2897" s="42"/>
      <c r="K2897" s="42"/>
      <c r="L2897" s="46"/>
      <c r="M2897" s="231"/>
      <c r="N2897" s="232"/>
      <c r="O2897" s="86"/>
      <c r="P2897" s="86"/>
      <c r="Q2897" s="86"/>
      <c r="R2897" s="86"/>
      <c r="S2897" s="86"/>
      <c r="T2897" s="87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T2897" s="19" t="s">
        <v>189</v>
      </c>
      <c r="AU2897" s="19" t="s">
        <v>82</v>
      </c>
    </row>
    <row r="2898" s="14" customFormat="1">
      <c r="A2898" s="14"/>
      <c r="B2898" s="245"/>
      <c r="C2898" s="246"/>
      <c r="D2898" s="235" t="s">
        <v>191</v>
      </c>
      <c r="E2898" s="247" t="s">
        <v>19</v>
      </c>
      <c r="F2898" s="248" t="s">
        <v>3219</v>
      </c>
      <c r="G2898" s="246"/>
      <c r="H2898" s="247" t="s">
        <v>19</v>
      </c>
      <c r="I2898" s="249"/>
      <c r="J2898" s="246"/>
      <c r="K2898" s="246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191</v>
      </c>
      <c r="AU2898" s="254" t="s">
        <v>82</v>
      </c>
      <c r="AV2898" s="14" t="s">
        <v>80</v>
      </c>
      <c r="AW2898" s="14" t="s">
        <v>33</v>
      </c>
      <c r="AX2898" s="14" t="s">
        <v>72</v>
      </c>
      <c r="AY2898" s="254" t="s">
        <v>180</v>
      </c>
    </row>
    <row r="2899" s="14" customFormat="1">
      <c r="A2899" s="14"/>
      <c r="B2899" s="245"/>
      <c r="C2899" s="246"/>
      <c r="D2899" s="235" t="s">
        <v>191</v>
      </c>
      <c r="E2899" s="247" t="s">
        <v>19</v>
      </c>
      <c r="F2899" s="248" t="s">
        <v>1930</v>
      </c>
      <c r="G2899" s="246"/>
      <c r="H2899" s="247" t="s">
        <v>19</v>
      </c>
      <c r="I2899" s="249"/>
      <c r="J2899" s="246"/>
      <c r="K2899" s="246"/>
      <c r="L2899" s="250"/>
      <c r="M2899" s="251"/>
      <c r="N2899" s="252"/>
      <c r="O2899" s="252"/>
      <c r="P2899" s="252"/>
      <c r="Q2899" s="252"/>
      <c r="R2899" s="252"/>
      <c r="S2899" s="252"/>
      <c r="T2899" s="253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4" t="s">
        <v>191</v>
      </c>
      <c r="AU2899" s="254" t="s">
        <v>82</v>
      </c>
      <c r="AV2899" s="14" t="s">
        <v>80</v>
      </c>
      <c r="AW2899" s="14" t="s">
        <v>33</v>
      </c>
      <c r="AX2899" s="14" t="s">
        <v>72</v>
      </c>
      <c r="AY2899" s="254" t="s">
        <v>180</v>
      </c>
    </row>
    <row r="2900" s="13" customFormat="1">
      <c r="A2900" s="13"/>
      <c r="B2900" s="233"/>
      <c r="C2900" s="234"/>
      <c r="D2900" s="235" t="s">
        <v>191</v>
      </c>
      <c r="E2900" s="236" t="s">
        <v>19</v>
      </c>
      <c r="F2900" s="237" t="s">
        <v>2005</v>
      </c>
      <c r="G2900" s="234"/>
      <c r="H2900" s="238">
        <v>78.986000000000004</v>
      </c>
      <c r="I2900" s="239"/>
      <c r="J2900" s="234"/>
      <c r="K2900" s="234"/>
      <c r="L2900" s="240"/>
      <c r="M2900" s="241"/>
      <c r="N2900" s="242"/>
      <c r="O2900" s="242"/>
      <c r="P2900" s="242"/>
      <c r="Q2900" s="242"/>
      <c r="R2900" s="242"/>
      <c r="S2900" s="242"/>
      <c r="T2900" s="24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4" t="s">
        <v>191</v>
      </c>
      <c r="AU2900" s="244" t="s">
        <v>82</v>
      </c>
      <c r="AV2900" s="13" t="s">
        <v>82</v>
      </c>
      <c r="AW2900" s="13" t="s">
        <v>33</v>
      </c>
      <c r="AX2900" s="13" t="s">
        <v>72</v>
      </c>
      <c r="AY2900" s="244" t="s">
        <v>180</v>
      </c>
    </row>
    <row r="2901" s="13" customFormat="1">
      <c r="A2901" s="13"/>
      <c r="B2901" s="233"/>
      <c r="C2901" s="234"/>
      <c r="D2901" s="235" t="s">
        <v>191</v>
      </c>
      <c r="E2901" s="236" t="s">
        <v>19</v>
      </c>
      <c r="F2901" s="237" t="s">
        <v>1973</v>
      </c>
      <c r="G2901" s="234"/>
      <c r="H2901" s="238">
        <v>26.550000000000001</v>
      </c>
      <c r="I2901" s="239"/>
      <c r="J2901" s="234"/>
      <c r="K2901" s="234"/>
      <c r="L2901" s="240"/>
      <c r="M2901" s="241"/>
      <c r="N2901" s="242"/>
      <c r="O2901" s="242"/>
      <c r="P2901" s="242"/>
      <c r="Q2901" s="242"/>
      <c r="R2901" s="242"/>
      <c r="S2901" s="242"/>
      <c r="T2901" s="243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4" t="s">
        <v>191</v>
      </c>
      <c r="AU2901" s="244" t="s">
        <v>82</v>
      </c>
      <c r="AV2901" s="13" t="s">
        <v>82</v>
      </c>
      <c r="AW2901" s="13" t="s">
        <v>33</v>
      </c>
      <c r="AX2901" s="13" t="s">
        <v>72</v>
      </c>
      <c r="AY2901" s="244" t="s">
        <v>180</v>
      </c>
    </row>
    <row r="2902" s="13" customFormat="1">
      <c r="A2902" s="13"/>
      <c r="B2902" s="233"/>
      <c r="C2902" s="234"/>
      <c r="D2902" s="235" t="s">
        <v>191</v>
      </c>
      <c r="E2902" s="236" t="s">
        <v>19</v>
      </c>
      <c r="F2902" s="237" t="s">
        <v>1974</v>
      </c>
      <c r="G2902" s="234"/>
      <c r="H2902" s="238">
        <v>3.1949999999999998</v>
      </c>
      <c r="I2902" s="239"/>
      <c r="J2902" s="234"/>
      <c r="K2902" s="234"/>
      <c r="L2902" s="240"/>
      <c r="M2902" s="241"/>
      <c r="N2902" s="242"/>
      <c r="O2902" s="242"/>
      <c r="P2902" s="242"/>
      <c r="Q2902" s="242"/>
      <c r="R2902" s="242"/>
      <c r="S2902" s="242"/>
      <c r="T2902" s="24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4" t="s">
        <v>191</v>
      </c>
      <c r="AU2902" s="244" t="s">
        <v>82</v>
      </c>
      <c r="AV2902" s="13" t="s">
        <v>82</v>
      </c>
      <c r="AW2902" s="13" t="s">
        <v>33</v>
      </c>
      <c r="AX2902" s="13" t="s">
        <v>72</v>
      </c>
      <c r="AY2902" s="244" t="s">
        <v>180</v>
      </c>
    </row>
    <row r="2903" s="13" customFormat="1">
      <c r="A2903" s="13"/>
      <c r="B2903" s="233"/>
      <c r="C2903" s="234"/>
      <c r="D2903" s="235" t="s">
        <v>191</v>
      </c>
      <c r="E2903" s="236" t="s">
        <v>19</v>
      </c>
      <c r="F2903" s="237" t="s">
        <v>1975</v>
      </c>
      <c r="G2903" s="234"/>
      <c r="H2903" s="238">
        <v>37.344999999999999</v>
      </c>
      <c r="I2903" s="239"/>
      <c r="J2903" s="234"/>
      <c r="K2903" s="234"/>
      <c r="L2903" s="240"/>
      <c r="M2903" s="241"/>
      <c r="N2903" s="242"/>
      <c r="O2903" s="242"/>
      <c r="P2903" s="242"/>
      <c r="Q2903" s="242"/>
      <c r="R2903" s="242"/>
      <c r="S2903" s="242"/>
      <c r="T2903" s="243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4" t="s">
        <v>191</v>
      </c>
      <c r="AU2903" s="244" t="s">
        <v>82</v>
      </c>
      <c r="AV2903" s="13" t="s">
        <v>82</v>
      </c>
      <c r="AW2903" s="13" t="s">
        <v>33</v>
      </c>
      <c r="AX2903" s="13" t="s">
        <v>72</v>
      </c>
      <c r="AY2903" s="244" t="s">
        <v>180</v>
      </c>
    </row>
    <row r="2904" s="13" customFormat="1">
      <c r="A2904" s="13"/>
      <c r="B2904" s="233"/>
      <c r="C2904" s="234"/>
      <c r="D2904" s="235" t="s">
        <v>191</v>
      </c>
      <c r="E2904" s="236" t="s">
        <v>19</v>
      </c>
      <c r="F2904" s="237" t="s">
        <v>1976</v>
      </c>
      <c r="G2904" s="234"/>
      <c r="H2904" s="238">
        <v>19.765999999999998</v>
      </c>
      <c r="I2904" s="239"/>
      <c r="J2904" s="234"/>
      <c r="K2904" s="234"/>
      <c r="L2904" s="240"/>
      <c r="M2904" s="241"/>
      <c r="N2904" s="242"/>
      <c r="O2904" s="242"/>
      <c r="P2904" s="242"/>
      <c r="Q2904" s="242"/>
      <c r="R2904" s="242"/>
      <c r="S2904" s="242"/>
      <c r="T2904" s="24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4" t="s">
        <v>191</v>
      </c>
      <c r="AU2904" s="244" t="s">
        <v>82</v>
      </c>
      <c r="AV2904" s="13" t="s">
        <v>82</v>
      </c>
      <c r="AW2904" s="13" t="s">
        <v>33</v>
      </c>
      <c r="AX2904" s="13" t="s">
        <v>72</v>
      </c>
      <c r="AY2904" s="244" t="s">
        <v>180</v>
      </c>
    </row>
    <row r="2905" s="13" customFormat="1">
      <c r="A2905" s="13"/>
      <c r="B2905" s="233"/>
      <c r="C2905" s="234"/>
      <c r="D2905" s="235" t="s">
        <v>191</v>
      </c>
      <c r="E2905" s="236" t="s">
        <v>19</v>
      </c>
      <c r="F2905" s="237" t="s">
        <v>1977</v>
      </c>
      <c r="G2905" s="234"/>
      <c r="H2905" s="238">
        <v>15.856999999999999</v>
      </c>
      <c r="I2905" s="239"/>
      <c r="J2905" s="234"/>
      <c r="K2905" s="234"/>
      <c r="L2905" s="240"/>
      <c r="M2905" s="241"/>
      <c r="N2905" s="242"/>
      <c r="O2905" s="242"/>
      <c r="P2905" s="242"/>
      <c r="Q2905" s="242"/>
      <c r="R2905" s="242"/>
      <c r="S2905" s="242"/>
      <c r="T2905" s="243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4" t="s">
        <v>191</v>
      </c>
      <c r="AU2905" s="244" t="s">
        <v>82</v>
      </c>
      <c r="AV2905" s="13" t="s">
        <v>82</v>
      </c>
      <c r="AW2905" s="13" t="s">
        <v>33</v>
      </c>
      <c r="AX2905" s="13" t="s">
        <v>72</v>
      </c>
      <c r="AY2905" s="244" t="s">
        <v>180</v>
      </c>
    </row>
    <row r="2906" s="14" customFormat="1">
      <c r="A2906" s="14"/>
      <c r="B2906" s="245"/>
      <c r="C2906" s="246"/>
      <c r="D2906" s="235" t="s">
        <v>191</v>
      </c>
      <c r="E2906" s="247" t="s">
        <v>19</v>
      </c>
      <c r="F2906" s="248" t="s">
        <v>1932</v>
      </c>
      <c r="G2906" s="246"/>
      <c r="H2906" s="247" t="s">
        <v>19</v>
      </c>
      <c r="I2906" s="249"/>
      <c r="J2906" s="246"/>
      <c r="K2906" s="246"/>
      <c r="L2906" s="250"/>
      <c r="M2906" s="251"/>
      <c r="N2906" s="252"/>
      <c r="O2906" s="252"/>
      <c r="P2906" s="252"/>
      <c r="Q2906" s="252"/>
      <c r="R2906" s="252"/>
      <c r="S2906" s="252"/>
      <c r="T2906" s="253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4" t="s">
        <v>191</v>
      </c>
      <c r="AU2906" s="254" t="s">
        <v>82</v>
      </c>
      <c r="AV2906" s="14" t="s">
        <v>80</v>
      </c>
      <c r="AW2906" s="14" t="s">
        <v>33</v>
      </c>
      <c r="AX2906" s="14" t="s">
        <v>72</v>
      </c>
      <c r="AY2906" s="254" t="s">
        <v>180</v>
      </c>
    </row>
    <row r="2907" s="13" customFormat="1">
      <c r="A2907" s="13"/>
      <c r="B2907" s="233"/>
      <c r="C2907" s="234"/>
      <c r="D2907" s="235" t="s">
        <v>191</v>
      </c>
      <c r="E2907" s="236" t="s">
        <v>19</v>
      </c>
      <c r="F2907" s="237" t="s">
        <v>2027</v>
      </c>
      <c r="G2907" s="234"/>
      <c r="H2907" s="238">
        <v>-1</v>
      </c>
      <c r="I2907" s="239"/>
      <c r="J2907" s="234"/>
      <c r="K2907" s="234"/>
      <c r="L2907" s="240"/>
      <c r="M2907" s="241"/>
      <c r="N2907" s="242"/>
      <c r="O2907" s="242"/>
      <c r="P2907" s="242"/>
      <c r="Q2907" s="242"/>
      <c r="R2907" s="242"/>
      <c r="S2907" s="242"/>
      <c r="T2907" s="243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4" t="s">
        <v>191</v>
      </c>
      <c r="AU2907" s="244" t="s">
        <v>82</v>
      </c>
      <c r="AV2907" s="13" t="s">
        <v>82</v>
      </c>
      <c r="AW2907" s="13" t="s">
        <v>33</v>
      </c>
      <c r="AX2907" s="13" t="s">
        <v>72</v>
      </c>
      <c r="AY2907" s="244" t="s">
        <v>180</v>
      </c>
    </row>
    <row r="2908" s="13" customFormat="1">
      <c r="A2908" s="13"/>
      <c r="B2908" s="233"/>
      <c r="C2908" s="234"/>
      <c r="D2908" s="235" t="s">
        <v>191</v>
      </c>
      <c r="E2908" s="236" t="s">
        <v>19</v>
      </c>
      <c r="F2908" s="237" t="s">
        <v>3220</v>
      </c>
      <c r="G2908" s="234"/>
      <c r="H2908" s="238">
        <v>2.8959999999999999</v>
      </c>
      <c r="I2908" s="239"/>
      <c r="J2908" s="234"/>
      <c r="K2908" s="234"/>
      <c r="L2908" s="240"/>
      <c r="M2908" s="241"/>
      <c r="N2908" s="242"/>
      <c r="O2908" s="242"/>
      <c r="P2908" s="242"/>
      <c r="Q2908" s="242"/>
      <c r="R2908" s="242"/>
      <c r="S2908" s="242"/>
      <c r="T2908" s="24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4" t="s">
        <v>191</v>
      </c>
      <c r="AU2908" s="244" t="s">
        <v>82</v>
      </c>
      <c r="AV2908" s="13" t="s">
        <v>82</v>
      </c>
      <c r="AW2908" s="13" t="s">
        <v>33</v>
      </c>
      <c r="AX2908" s="13" t="s">
        <v>72</v>
      </c>
      <c r="AY2908" s="244" t="s">
        <v>180</v>
      </c>
    </row>
    <row r="2909" s="16" customFormat="1">
      <c r="A2909" s="16"/>
      <c r="B2909" s="266"/>
      <c r="C2909" s="267"/>
      <c r="D2909" s="235" t="s">
        <v>191</v>
      </c>
      <c r="E2909" s="268" t="s">
        <v>19</v>
      </c>
      <c r="F2909" s="269" t="s">
        <v>436</v>
      </c>
      <c r="G2909" s="267"/>
      <c r="H2909" s="270">
        <v>183.595</v>
      </c>
      <c r="I2909" s="271"/>
      <c r="J2909" s="267"/>
      <c r="K2909" s="267"/>
      <c r="L2909" s="272"/>
      <c r="M2909" s="273"/>
      <c r="N2909" s="274"/>
      <c r="O2909" s="274"/>
      <c r="P2909" s="274"/>
      <c r="Q2909" s="274"/>
      <c r="R2909" s="274"/>
      <c r="S2909" s="274"/>
      <c r="T2909" s="275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T2909" s="276" t="s">
        <v>191</v>
      </c>
      <c r="AU2909" s="276" t="s">
        <v>82</v>
      </c>
      <c r="AV2909" s="16" t="s">
        <v>100</v>
      </c>
      <c r="AW2909" s="16" t="s">
        <v>33</v>
      </c>
      <c r="AX2909" s="16" t="s">
        <v>72</v>
      </c>
      <c r="AY2909" s="276" t="s">
        <v>180</v>
      </c>
    </row>
    <row r="2910" s="14" customFormat="1">
      <c r="A2910" s="14"/>
      <c r="B2910" s="245"/>
      <c r="C2910" s="246"/>
      <c r="D2910" s="235" t="s">
        <v>191</v>
      </c>
      <c r="E2910" s="247" t="s">
        <v>19</v>
      </c>
      <c r="F2910" s="248" t="s">
        <v>3221</v>
      </c>
      <c r="G2910" s="246"/>
      <c r="H2910" s="247" t="s">
        <v>19</v>
      </c>
      <c r="I2910" s="249"/>
      <c r="J2910" s="246"/>
      <c r="K2910" s="246"/>
      <c r="L2910" s="250"/>
      <c r="M2910" s="251"/>
      <c r="N2910" s="252"/>
      <c r="O2910" s="252"/>
      <c r="P2910" s="252"/>
      <c r="Q2910" s="252"/>
      <c r="R2910" s="252"/>
      <c r="S2910" s="252"/>
      <c r="T2910" s="253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4" t="s">
        <v>191</v>
      </c>
      <c r="AU2910" s="254" t="s">
        <v>82</v>
      </c>
      <c r="AV2910" s="14" t="s">
        <v>80</v>
      </c>
      <c r="AW2910" s="14" t="s">
        <v>33</v>
      </c>
      <c r="AX2910" s="14" t="s">
        <v>72</v>
      </c>
      <c r="AY2910" s="254" t="s">
        <v>180</v>
      </c>
    </row>
    <row r="2911" s="13" customFormat="1">
      <c r="A2911" s="13"/>
      <c r="B2911" s="233"/>
      <c r="C2911" s="234"/>
      <c r="D2911" s="235" t="s">
        <v>191</v>
      </c>
      <c r="E2911" s="236" t="s">
        <v>19</v>
      </c>
      <c r="F2911" s="237" t="s">
        <v>1986</v>
      </c>
      <c r="G2911" s="234"/>
      <c r="H2911" s="238">
        <v>75.084999999999994</v>
      </c>
      <c r="I2911" s="239"/>
      <c r="J2911" s="234"/>
      <c r="K2911" s="234"/>
      <c r="L2911" s="240"/>
      <c r="M2911" s="241"/>
      <c r="N2911" s="242"/>
      <c r="O2911" s="242"/>
      <c r="P2911" s="242"/>
      <c r="Q2911" s="242"/>
      <c r="R2911" s="242"/>
      <c r="S2911" s="242"/>
      <c r="T2911" s="24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4" t="s">
        <v>191</v>
      </c>
      <c r="AU2911" s="244" t="s">
        <v>82</v>
      </c>
      <c r="AV2911" s="13" t="s">
        <v>82</v>
      </c>
      <c r="AW2911" s="13" t="s">
        <v>33</v>
      </c>
      <c r="AX2911" s="13" t="s">
        <v>72</v>
      </c>
      <c r="AY2911" s="244" t="s">
        <v>180</v>
      </c>
    </row>
    <row r="2912" s="13" customFormat="1">
      <c r="A2912" s="13"/>
      <c r="B2912" s="233"/>
      <c r="C2912" s="234"/>
      <c r="D2912" s="235" t="s">
        <v>191</v>
      </c>
      <c r="E2912" s="236" t="s">
        <v>19</v>
      </c>
      <c r="F2912" s="237" t="s">
        <v>1987</v>
      </c>
      <c r="G2912" s="234"/>
      <c r="H2912" s="238">
        <v>5.7409999999999997</v>
      </c>
      <c r="I2912" s="239"/>
      <c r="J2912" s="234"/>
      <c r="K2912" s="234"/>
      <c r="L2912" s="240"/>
      <c r="M2912" s="241"/>
      <c r="N2912" s="242"/>
      <c r="O2912" s="242"/>
      <c r="P2912" s="242"/>
      <c r="Q2912" s="242"/>
      <c r="R2912" s="242"/>
      <c r="S2912" s="242"/>
      <c r="T2912" s="24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4" t="s">
        <v>191</v>
      </c>
      <c r="AU2912" s="244" t="s">
        <v>82</v>
      </c>
      <c r="AV2912" s="13" t="s">
        <v>82</v>
      </c>
      <c r="AW2912" s="13" t="s">
        <v>33</v>
      </c>
      <c r="AX2912" s="13" t="s">
        <v>72</v>
      </c>
      <c r="AY2912" s="244" t="s">
        <v>180</v>
      </c>
    </row>
    <row r="2913" s="13" customFormat="1">
      <c r="A2913" s="13"/>
      <c r="B2913" s="233"/>
      <c r="C2913" s="234"/>
      <c r="D2913" s="235" t="s">
        <v>191</v>
      </c>
      <c r="E2913" s="236" t="s">
        <v>19</v>
      </c>
      <c r="F2913" s="237" t="s">
        <v>1988</v>
      </c>
      <c r="G2913" s="234"/>
      <c r="H2913" s="238">
        <v>38.274999999999999</v>
      </c>
      <c r="I2913" s="239"/>
      <c r="J2913" s="234"/>
      <c r="K2913" s="234"/>
      <c r="L2913" s="240"/>
      <c r="M2913" s="241"/>
      <c r="N2913" s="242"/>
      <c r="O2913" s="242"/>
      <c r="P2913" s="242"/>
      <c r="Q2913" s="242"/>
      <c r="R2913" s="242"/>
      <c r="S2913" s="242"/>
      <c r="T2913" s="24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4" t="s">
        <v>191</v>
      </c>
      <c r="AU2913" s="244" t="s">
        <v>82</v>
      </c>
      <c r="AV2913" s="13" t="s">
        <v>82</v>
      </c>
      <c r="AW2913" s="13" t="s">
        <v>33</v>
      </c>
      <c r="AX2913" s="13" t="s">
        <v>72</v>
      </c>
      <c r="AY2913" s="244" t="s">
        <v>180</v>
      </c>
    </row>
    <row r="2914" s="13" customFormat="1">
      <c r="A2914" s="13"/>
      <c r="B2914" s="233"/>
      <c r="C2914" s="234"/>
      <c r="D2914" s="235" t="s">
        <v>191</v>
      </c>
      <c r="E2914" s="236" t="s">
        <v>19</v>
      </c>
      <c r="F2914" s="237" t="s">
        <v>1989</v>
      </c>
      <c r="G2914" s="234"/>
      <c r="H2914" s="238">
        <v>31.981000000000002</v>
      </c>
      <c r="I2914" s="239"/>
      <c r="J2914" s="234"/>
      <c r="K2914" s="234"/>
      <c r="L2914" s="240"/>
      <c r="M2914" s="241"/>
      <c r="N2914" s="242"/>
      <c r="O2914" s="242"/>
      <c r="P2914" s="242"/>
      <c r="Q2914" s="242"/>
      <c r="R2914" s="242"/>
      <c r="S2914" s="242"/>
      <c r="T2914" s="24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4" t="s">
        <v>191</v>
      </c>
      <c r="AU2914" s="244" t="s">
        <v>82</v>
      </c>
      <c r="AV2914" s="13" t="s">
        <v>82</v>
      </c>
      <c r="AW2914" s="13" t="s">
        <v>33</v>
      </c>
      <c r="AX2914" s="13" t="s">
        <v>72</v>
      </c>
      <c r="AY2914" s="244" t="s">
        <v>180</v>
      </c>
    </row>
    <row r="2915" s="13" customFormat="1">
      <c r="A2915" s="13"/>
      <c r="B2915" s="233"/>
      <c r="C2915" s="234"/>
      <c r="D2915" s="235" t="s">
        <v>191</v>
      </c>
      <c r="E2915" s="236" t="s">
        <v>19</v>
      </c>
      <c r="F2915" s="237" t="s">
        <v>1990</v>
      </c>
      <c r="G2915" s="234"/>
      <c r="H2915" s="238">
        <v>3.9740000000000002</v>
      </c>
      <c r="I2915" s="239"/>
      <c r="J2915" s="234"/>
      <c r="K2915" s="234"/>
      <c r="L2915" s="240"/>
      <c r="M2915" s="241"/>
      <c r="N2915" s="242"/>
      <c r="O2915" s="242"/>
      <c r="P2915" s="242"/>
      <c r="Q2915" s="242"/>
      <c r="R2915" s="242"/>
      <c r="S2915" s="242"/>
      <c r="T2915" s="24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4" t="s">
        <v>191</v>
      </c>
      <c r="AU2915" s="244" t="s">
        <v>82</v>
      </c>
      <c r="AV2915" s="13" t="s">
        <v>82</v>
      </c>
      <c r="AW2915" s="13" t="s">
        <v>33</v>
      </c>
      <c r="AX2915" s="13" t="s">
        <v>72</v>
      </c>
      <c r="AY2915" s="244" t="s">
        <v>180</v>
      </c>
    </row>
    <row r="2916" s="13" customFormat="1">
      <c r="A2916" s="13"/>
      <c r="B2916" s="233"/>
      <c r="C2916" s="234"/>
      <c r="D2916" s="235" t="s">
        <v>191</v>
      </c>
      <c r="E2916" s="236" t="s">
        <v>19</v>
      </c>
      <c r="F2916" s="237" t="s">
        <v>1991</v>
      </c>
      <c r="G2916" s="234"/>
      <c r="H2916" s="238">
        <v>38.338000000000001</v>
      </c>
      <c r="I2916" s="239"/>
      <c r="J2916" s="234"/>
      <c r="K2916" s="234"/>
      <c r="L2916" s="240"/>
      <c r="M2916" s="241"/>
      <c r="N2916" s="242"/>
      <c r="O2916" s="242"/>
      <c r="P2916" s="242"/>
      <c r="Q2916" s="242"/>
      <c r="R2916" s="242"/>
      <c r="S2916" s="242"/>
      <c r="T2916" s="243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4" t="s">
        <v>191</v>
      </c>
      <c r="AU2916" s="244" t="s">
        <v>82</v>
      </c>
      <c r="AV2916" s="13" t="s">
        <v>82</v>
      </c>
      <c r="AW2916" s="13" t="s">
        <v>33</v>
      </c>
      <c r="AX2916" s="13" t="s">
        <v>72</v>
      </c>
      <c r="AY2916" s="244" t="s">
        <v>180</v>
      </c>
    </row>
    <row r="2917" s="14" customFormat="1">
      <c r="A2917" s="14"/>
      <c r="B2917" s="245"/>
      <c r="C2917" s="246"/>
      <c r="D2917" s="235" t="s">
        <v>191</v>
      </c>
      <c r="E2917" s="247" t="s">
        <v>19</v>
      </c>
      <c r="F2917" s="248" t="s">
        <v>900</v>
      </c>
      <c r="G2917" s="246"/>
      <c r="H2917" s="247" t="s">
        <v>19</v>
      </c>
      <c r="I2917" s="249"/>
      <c r="J2917" s="246"/>
      <c r="K2917" s="246"/>
      <c r="L2917" s="250"/>
      <c r="M2917" s="251"/>
      <c r="N2917" s="252"/>
      <c r="O2917" s="252"/>
      <c r="P2917" s="252"/>
      <c r="Q2917" s="252"/>
      <c r="R2917" s="252"/>
      <c r="S2917" s="252"/>
      <c r="T2917" s="253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4" t="s">
        <v>191</v>
      </c>
      <c r="AU2917" s="254" t="s">
        <v>82</v>
      </c>
      <c r="AV2917" s="14" t="s">
        <v>80</v>
      </c>
      <c r="AW2917" s="14" t="s">
        <v>33</v>
      </c>
      <c r="AX2917" s="14" t="s">
        <v>72</v>
      </c>
      <c r="AY2917" s="254" t="s">
        <v>180</v>
      </c>
    </row>
    <row r="2918" s="13" customFormat="1">
      <c r="A2918" s="13"/>
      <c r="B2918" s="233"/>
      <c r="C2918" s="234"/>
      <c r="D2918" s="235" t="s">
        <v>191</v>
      </c>
      <c r="E2918" s="236" t="s">
        <v>19</v>
      </c>
      <c r="F2918" s="237" t="s">
        <v>1992</v>
      </c>
      <c r="G2918" s="234"/>
      <c r="H2918" s="238">
        <v>7.3920000000000003</v>
      </c>
      <c r="I2918" s="239"/>
      <c r="J2918" s="234"/>
      <c r="K2918" s="234"/>
      <c r="L2918" s="240"/>
      <c r="M2918" s="241"/>
      <c r="N2918" s="242"/>
      <c r="O2918" s="242"/>
      <c r="P2918" s="242"/>
      <c r="Q2918" s="242"/>
      <c r="R2918" s="242"/>
      <c r="S2918" s="242"/>
      <c r="T2918" s="243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4" t="s">
        <v>191</v>
      </c>
      <c r="AU2918" s="244" t="s">
        <v>82</v>
      </c>
      <c r="AV2918" s="13" t="s">
        <v>82</v>
      </c>
      <c r="AW2918" s="13" t="s">
        <v>33</v>
      </c>
      <c r="AX2918" s="13" t="s">
        <v>72</v>
      </c>
      <c r="AY2918" s="244" t="s">
        <v>180</v>
      </c>
    </row>
    <row r="2919" s="13" customFormat="1">
      <c r="A2919" s="13"/>
      <c r="B2919" s="233"/>
      <c r="C2919" s="234"/>
      <c r="D2919" s="235" t="s">
        <v>191</v>
      </c>
      <c r="E2919" s="236" t="s">
        <v>19</v>
      </c>
      <c r="F2919" s="237" t="s">
        <v>1993</v>
      </c>
      <c r="G2919" s="234"/>
      <c r="H2919" s="238">
        <v>8.4000000000000004</v>
      </c>
      <c r="I2919" s="239"/>
      <c r="J2919" s="234"/>
      <c r="K2919" s="234"/>
      <c r="L2919" s="240"/>
      <c r="M2919" s="241"/>
      <c r="N2919" s="242"/>
      <c r="O2919" s="242"/>
      <c r="P2919" s="242"/>
      <c r="Q2919" s="242"/>
      <c r="R2919" s="242"/>
      <c r="S2919" s="242"/>
      <c r="T2919" s="24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4" t="s">
        <v>191</v>
      </c>
      <c r="AU2919" s="244" t="s">
        <v>82</v>
      </c>
      <c r="AV2919" s="13" t="s">
        <v>82</v>
      </c>
      <c r="AW2919" s="13" t="s">
        <v>33</v>
      </c>
      <c r="AX2919" s="13" t="s">
        <v>72</v>
      </c>
      <c r="AY2919" s="244" t="s">
        <v>180</v>
      </c>
    </row>
    <row r="2920" s="13" customFormat="1">
      <c r="A2920" s="13"/>
      <c r="B2920" s="233"/>
      <c r="C2920" s="234"/>
      <c r="D2920" s="235" t="s">
        <v>191</v>
      </c>
      <c r="E2920" s="236" t="s">
        <v>19</v>
      </c>
      <c r="F2920" s="237" t="s">
        <v>1994</v>
      </c>
      <c r="G2920" s="234"/>
      <c r="H2920" s="238">
        <v>5.3899999999999997</v>
      </c>
      <c r="I2920" s="239"/>
      <c r="J2920" s="234"/>
      <c r="K2920" s="234"/>
      <c r="L2920" s="240"/>
      <c r="M2920" s="241"/>
      <c r="N2920" s="242"/>
      <c r="O2920" s="242"/>
      <c r="P2920" s="242"/>
      <c r="Q2920" s="242"/>
      <c r="R2920" s="242"/>
      <c r="S2920" s="242"/>
      <c r="T2920" s="243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4" t="s">
        <v>191</v>
      </c>
      <c r="AU2920" s="244" t="s">
        <v>82</v>
      </c>
      <c r="AV2920" s="13" t="s">
        <v>82</v>
      </c>
      <c r="AW2920" s="13" t="s">
        <v>33</v>
      </c>
      <c r="AX2920" s="13" t="s">
        <v>72</v>
      </c>
      <c r="AY2920" s="244" t="s">
        <v>180</v>
      </c>
    </row>
    <row r="2921" s="13" customFormat="1">
      <c r="A2921" s="13"/>
      <c r="B2921" s="233"/>
      <c r="C2921" s="234"/>
      <c r="D2921" s="235" t="s">
        <v>191</v>
      </c>
      <c r="E2921" s="236" t="s">
        <v>19</v>
      </c>
      <c r="F2921" s="237" t="s">
        <v>1995</v>
      </c>
      <c r="G2921" s="234"/>
      <c r="H2921" s="238">
        <v>3.3799999999999999</v>
      </c>
      <c r="I2921" s="239"/>
      <c r="J2921" s="234"/>
      <c r="K2921" s="234"/>
      <c r="L2921" s="240"/>
      <c r="M2921" s="241"/>
      <c r="N2921" s="242"/>
      <c r="O2921" s="242"/>
      <c r="P2921" s="242"/>
      <c r="Q2921" s="242"/>
      <c r="R2921" s="242"/>
      <c r="S2921" s="242"/>
      <c r="T2921" s="24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4" t="s">
        <v>191</v>
      </c>
      <c r="AU2921" s="244" t="s">
        <v>82</v>
      </c>
      <c r="AV2921" s="13" t="s">
        <v>82</v>
      </c>
      <c r="AW2921" s="13" t="s">
        <v>33</v>
      </c>
      <c r="AX2921" s="13" t="s">
        <v>72</v>
      </c>
      <c r="AY2921" s="244" t="s">
        <v>180</v>
      </c>
    </row>
    <row r="2922" s="14" customFormat="1">
      <c r="A2922" s="14"/>
      <c r="B2922" s="245"/>
      <c r="C2922" s="246"/>
      <c r="D2922" s="235" t="s">
        <v>191</v>
      </c>
      <c r="E2922" s="247" t="s">
        <v>19</v>
      </c>
      <c r="F2922" s="248" t="s">
        <v>1923</v>
      </c>
      <c r="G2922" s="246"/>
      <c r="H2922" s="247" t="s">
        <v>19</v>
      </c>
      <c r="I2922" s="249"/>
      <c r="J2922" s="246"/>
      <c r="K2922" s="246"/>
      <c r="L2922" s="250"/>
      <c r="M2922" s="251"/>
      <c r="N2922" s="252"/>
      <c r="O2922" s="252"/>
      <c r="P2922" s="252"/>
      <c r="Q2922" s="252"/>
      <c r="R2922" s="252"/>
      <c r="S2922" s="252"/>
      <c r="T2922" s="253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4" t="s">
        <v>191</v>
      </c>
      <c r="AU2922" s="254" t="s">
        <v>82</v>
      </c>
      <c r="AV2922" s="14" t="s">
        <v>80</v>
      </c>
      <c r="AW2922" s="14" t="s">
        <v>33</v>
      </c>
      <c r="AX2922" s="14" t="s">
        <v>72</v>
      </c>
      <c r="AY2922" s="254" t="s">
        <v>180</v>
      </c>
    </row>
    <row r="2923" s="13" customFormat="1">
      <c r="A2923" s="13"/>
      <c r="B2923" s="233"/>
      <c r="C2923" s="234"/>
      <c r="D2923" s="235" t="s">
        <v>191</v>
      </c>
      <c r="E2923" s="236" t="s">
        <v>19</v>
      </c>
      <c r="F2923" s="237" t="s">
        <v>1996</v>
      </c>
      <c r="G2923" s="234"/>
      <c r="H2923" s="238">
        <v>28.75</v>
      </c>
      <c r="I2923" s="239"/>
      <c r="J2923" s="234"/>
      <c r="K2923" s="234"/>
      <c r="L2923" s="240"/>
      <c r="M2923" s="241"/>
      <c r="N2923" s="242"/>
      <c r="O2923" s="242"/>
      <c r="P2923" s="242"/>
      <c r="Q2923" s="242"/>
      <c r="R2923" s="242"/>
      <c r="S2923" s="242"/>
      <c r="T2923" s="24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4" t="s">
        <v>191</v>
      </c>
      <c r="AU2923" s="244" t="s">
        <v>82</v>
      </c>
      <c r="AV2923" s="13" t="s">
        <v>82</v>
      </c>
      <c r="AW2923" s="13" t="s">
        <v>33</v>
      </c>
      <c r="AX2923" s="13" t="s">
        <v>72</v>
      </c>
      <c r="AY2923" s="244" t="s">
        <v>180</v>
      </c>
    </row>
    <row r="2924" s="13" customFormat="1">
      <c r="A2924" s="13"/>
      <c r="B2924" s="233"/>
      <c r="C2924" s="234"/>
      <c r="D2924" s="235" t="s">
        <v>191</v>
      </c>
      <c r="E2924" s="236" t="s">
        <v>19</v>
      </c>
      <c r="F2924" s="237" t="s">
        <v>1997</v>
      </c>
      <c r="G2924" s="234"/>
      <c r="H2924" s="238">
        <v>-3.641</v>
      </c>
      <c r="I2924" s="239"/>
      <c r="J2924" s="234"/>
      <c r="K2924" s="234"/>
      <c r="L2924" s="240"/>
      <c r="M2924" s="241"/>
      <c r="N2924" s="242"/>
      <c r="O2924" s="242"/>
      <c r="P2924" s="242"/>
      <c r="Q2924" s="242"/>
      <c r="R2924" s="242"/>
      <c r="S2924" s="242"/>
      <c r="T2924" s="24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4" t="s">
        <v>191</v>
      </c>
      <c r="AU2924" s="244" t="s">
        <v>82</v>
      </c>
      <c r="AV2924" s="13" t="s">
        <v>82</v>
      </c>
      <c r="AW2924" s="13" t="s">
        <v>33</v>
      </c>
      <c r="AX2924" s="13" t="s">
        <v>72</v>
      </c>
      <c r="AY2924" s="244" t="s">
        <v>180</v>
      </c>
    </row>
    <row r="2925" s="14" customFormat="1">
      <c r="A2925" s="14"/>
      <c r="B2925" s="245"/>
      <c r="C2925" s="246"/>
      <c r="D2925" s="235" t="s">
        <v>191</v>
      </c>
      <c r="E2925" s="247" t="s">
        <v>19</v>
      </c>
      <c r="F2925" s="248" t="s">
        <v>1932</v>
      </c>
      <c r="G2925" s="246"/>
      <c r="H2925" s="247" t="s">
        <v>19</v>
      </c>
      <c r="I2925" s="249"/>
      <c r="J2925" s="246"/>
      <c r="K2925" s="246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191</v>
      </c>
      <c r="AU2925" s="254" t="s">
        <v>82</v>
      </c>
      <c r="AV2925" s="14" t="s">
        <v>80</v>
      </c>
      <c r="AW2925" s="14" t="s">
        <v>33</v>
      </c>
      <c r="AX2925" s="14" t="s">
        <v>72</v>
      </c>
      <c r="AY2925" s="254" t="s">
        <v>180</v>
      </c>
    </row>
    <row r="2926" s="13" customFormat="1">
      <c r="A2926" s="13"/>
      <c r="B2926" s="233"/>
      <c r="C2926" s="234"/>
      <c r="D2926" s="235" t="s">
        <v>191</v>
      </c>
      <c r="E2926" s="236" t="s">
        <v>19</v>
      </c>
      <c r="F2926" s="237" t="s">
        <v>3146</v>
      </c>
      <c r="G2926" s="234"/>
      <c r="H2926" s="238">
        <v>-1.766</v>
      </c>
      <c r="I2926" s="239"/>
      <c r="J2926" s="234"/>
      <c r="K2926" s="234"/>
      <c r="L2926" s="240"/>
      <c r="M2926" s="241"/>
      <c r="N2926" s="242"/>
      <c r="O2926" s="242"/>
      <c r="P2926" s="242"/>
      <c r="Q2926" s="242"/>
      <c r="R2926" s="242"/>
      <c r="S2926" s="242"/>
      <c r="T2926" s="24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4" t="s">
        <v>191</v>
      </c>
      <c r="AU2926" s="244" t="s">
        <v>82</v>
      </c>
      <c r="AV2926" s="13" t="s">
        <v>82</v>
      </c>
      <c r="AW2926" s="13" t="s">
        <v>33</v>
      </c>
      <c r="AX2926" s="13" t="s">
        <v>72</v>
      </c>
      <c r="AY2926" s="244" t="s">
        <v>180</v>
      </c>
    </row>
    <row r="2927" s="13" customFormat="1">
      <c r="A2927" s="13"/>
      <c r="B2927" s="233"/>
      <c r="C2927" s="234"/>
      <c r="D2927" s="235" t="s">
        <v>191</v>
      </c>
      <c r="E2927" s="236" t="s">
        <v>19</v>
      </c>
      <c r="F2927" s="237" t="s">
        <v>3222</v>
      </c>
      <c r="G2927" s="234"/>
      <c r="H2927" s="238">
        <v>4.085</v>
      </c>
      <c r="I2927" s="239"/>
      <c r="J2927" s="234"/>
      <c r="K2927" s="234"/>
      <c r="L2927" s="240"/>
      <c r="M2927" s="241"/>
      <c r="N2927" s="242"/>
      <c r="O2927" s="242"/>
      <c r="P2927" s="242"/>
      <c r="Q2927" s="242"/>
      <c r="R2927" s="242"/>
      <c r="S2927" s="242"/>
      <c r="T2927" s="24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4" t="s">
        <v>191</v>
      </c>
      <c r="AU2927" s="244" t="s">
        <v>82</v>
      </c>
      <c r="AV2927" s="13" t="s">
        <v>82</v>
      </c>
      <c r="AW2927" s="13" t="s">
        <v>33</v>
      </c>
      <c r="AX2927" s="13" t="s">
        <v>72</v>
      </c>
      <c r="AY2927" s="244" t="s">
        <v>180</v>
      </c>
    </row>
    <row r="2928" s="16" customFormat="1">
      <c r="A2928" s="16"/>
      <c r="B2928" s="266"/>
      <c r="C2928" s="267"/>
      <c r="D2928" s="235" t="s">
        <v>191</v>
      </c>
      <c r="E2928" s="268" t="s">
        <v>19</v>
      </c>
      <c r="F2928" s="269" t="s">
        <v>436</v>
      </c>
      <c r="G2928" s="267"/>
      <c r="H2928" s="270">
        <v>245.38399999999999</v>
      </c>
      <c r="I2928" s="271"/>
      <c r="J2928" s="267"/>
      <c r="K2928" s="267"/>
      <c r="L2928" s="272"/>
      <c r="M2928" s="273"/>
      <c r="N2928" s="274"/>
      <c r="O2928" s="274"/>
      <c r="P2928" s="274"/>
      <c r="Q2928" s="274"/>
      <c r="R2928" s="274"/>
      <c r="S2928" s="274"/>
      <c r="T2928" s="275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T2928" s="276" t="s">
        <v>191</v>
      </c>
      <c r="AU2928" s="276" t="s">
        <v>82</v>
      </c>
      <c r="AV2928" s="16" t="s">
        <v>100</v>
      </c>
      <c r="AW2928" s="16" t="s">
        <v>33</v>
      </c>
      <c r="AX2928" s="16" t="s">
        <v>72</v>
      </c>
      <c r="AY2928" s="276" t="s">
        <v>180</v>
      </c>
    </row>
    <row r="2929" s="15" customFormat="1">
      <c r="A2929" s="15"/>
      <c r="B2929" s="255"/>
      <c r="C2929" s="256"/>
      <c r="D2929" s="235" t="s">
        <v>191</v>
      </c>
      <c r="E2929" s="257" t="s">
        <v>19</v>
      </c>
      <c r="F2929" s="258" t="s">
        <v>327</v>
      </c>
      <c r="G2929" s="256"/>
      <c r="H2929" s="259">
        <v>428.97899999999998</v>
      </c>
      <c r="I2929" s="260"/>
      <c r="J2929" s="256"/>
      <c r="K2929" s="256"/>
      <c r="L2929" s="261"/>
      <c r="M2929" s="262"/>
      <c r="N2929" s="263"/>
      <c r="O2929" s="263"/>
      <c r="P2929" s="263"/>
      <c r="Q2929" s="263"/>
      <c r="R2929" s="263"/>
      <c r="S2929" s="263"/>
      <c r="T2929" s="264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T2929" s="265" t="s">
        <v>191</v>
      </c>
      <c r="AU2929" s="265" t="s">
        <v>82</v>
      </c>
      <c r="AV2929" s="15" t="s">
        <v>187</v>
      </c>
      <c r="AW2929" s="15" t="s">
        <v>33</v>
      </c>
      <c r="AX2929" s="15" t="s">
        <v>80</v>
      </c>
      <c r="AY2929" s="265" t="s">
        <v>180</v>
      </c>
    </row>
    <row r="2930" s="2" customFormat="1" ht="24.15" customHeight="1">
      <c r="A2930" s="40"/>
      <c r="B2930" s="41"/>
      <c r="C2930" s="281" t="s">
        <v>3223</v>
      </c>
      <c r="D2930" s="281" t="s">
        <v>702</v>
      </c>
      <c r="E2930" s="282" t="s">
        <v>3224</v>
      </c>
      <c r="F2930" s="283" t="s">
        <v>3225</v>
      </c>
      <c r="G2930" s="284" t="s">
        <v>185</v>
      </c>
      <c r="H2930" s="285">
        <v>472.97300000000001</v>
      </c>
      <c r="I2930" s="286"/>
      <c r="J2930" s="287">
        <f>ROUND(I2930*H2930,2)</f>
        <v>0</v>
      </c>
      <c r="K2930" s="283" t="s">
        <v>186</v>
      </c>
      <c r="L2930" s="288"/>
      <c r="M2930" s="289" t="s">
        <v>19</v>
      </c>
      <c r="N2930" s="290" t="s">
        <v>43</v>
      </c>
      <c r="O2930" s="86"/>
      <c r="P2930" s="224">
        <f>O2930*H2930</f>
        <v>0</v>
      </c>
      <c r="Q2930" s="224">
        <v>0.0013500000000000001</v>
      </c>
      <c r="R2930" s="224">
        <f>Q2930*H2930</f>
        <v>0.6385135500000001</v>
      </c>
      <c r="S2930" s="224">
        <v>0</v>
      </c>
      <c r="T2930" s="225">
        <f>S2930*H2930</f>
        <v>0</v>
      </c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R2930" s="226" t="s">
        <v>369</v>
      </c>
      <c r="AT2930" s="226" t="s">
        <v>702</v>
      </c>
      <c r="AU2930" s="226" t="s">
        <v>82</v>
      </c>
      <c r="AY2930" s="19" t="s">
        <v>180</v>
      </c>
      <c r="BE2930" s="227">
        <f>IF(N2930="základní",J2930,0)</f>
        <v>0</v>
      </c>
      <c r="BF2930" s="227">
        <f>IF(N2930="snížená",J2930,0)</f>
        <v>0</v>
      </c>
      <c r="BG2930" s="227">
        <f>IF(N2930="zákl. přenesená",J2930,0)</f>
        <v>0</v>
      </c>
      <c r="BH2930" s="227">
        <f>IF(N2930="sníž. přenesená",J2930,0)</f>
        <v>0</v>
      </c>
      <c r="BI2930" s="227">
        <f>IF(N2930="nulová",J2930,0)</f>
        <v>0</v>
      </c>
      <c r="BJ2930" s="19" t="s">
        <v>80</v>
      </c>
      <c r="BK2930" s="227">
        <f>ROUND(I2930*H2930,2)</f>
        <v>0</v>
      </c>
      <c r="BL2930" s="19" t="s">
        <v>270</v>
      </c>
      <c r="BM2930" s="226" t="s">
        <v>3226</v>
      </c>
    </row>
    <row r="2931" s="13" customFormat="1">
      <c r="A2931" s="13"/>
      <c r="B2931" s="233"/>
      <c r="C2931" s="234"/>
      <c r="D2931" s="235" t="s">
        <v>191</v>
      </c>
      <c r="E2931" s="234"/>
      <c r="F2931" s="237" t="s">
        <v>3227</v>
      </c>
      <c r="G2931" s="234"/>
      <c r="H2931" s="238">
        <v>472.97300000000001</v>
      </c>
      <c r="I2931" s="239"/>
      <c r="J2931" s="234"/>
      <c r="K2931" s="234"/>
      <c r="L2931" s="240"/>
      <c r="M2931" s="241"/>
      <c r="N2931" s="242"/>
      <c r="O2931" s="242"/>
      <c r="P2931" s="242"/>
      <c r="Q2931" s="242"/>
      <c r="R2931" s="242"/>
      <c r="S2931" s="242"/>
      <c r="T2931" s="243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4" t="s">
        <v>191</v>
      </c>
      <c r="AU2931" s="244" t="s">
        <v>82</v>
      </c>
      <c r="AV2931" s="13" t="s">
        <v>82</v>
      </c>
      <c r="AW2931" s="13" t="s">
        <v>4</v>
      </c>
      <c r="AX2931" s="13" t="s">
        <v>80</v>
      </c>
      <c r="AY2931" s="244" t="s">
        <v>180</v>
      </c>
    </row>
    <row r="2932" s="2" customFormat="1" ht="21.75" customHeight="1">
      <c r="A2932" s="40"/>
      <c r="B2932" s="41"/>
      <c r="C2932" s="215" t="s">
        <v>3228</v>
      </c>
      <c r="D2932" s="215" t="s">
        <v>182</v>
      </c>
      <c r="E2932" s="216" t="s">
        <v>3229</v>
      </c>
      <c r="F2932" s="217" t="s">
        <v>3230</v>
      </c>
      <c r="G2932" s="218" t="s">
        <v>185</v>
      </c>
      <c r="H2932" s="219">
        <v>429</v>
      </c>
      <c r="I2932" s="220"/>
      <c r="J2932" s="221">
        <f>ROUND(I2932*H2932,2)</f>
        <v>0</v>
      </c>
      <c r="K2932" s="217" t="s">
        <v>186</v>
      </c>
      <c r="L2932" s="46"/>
      <c r="M2932" s="222" t="s">
        <v>19</v>
      </c>
      <c r="N2932" s="223" t="s">
        <v>43</v>
      </c>
      <c r="O2932" s="86"/>
      <c r="P2932" s="224">
        <f>O2932*H2932</f>
        <v>0</v>
      </c>
      <c r="Q2932" s="224">
        <v>0</v>
      </c>
      <c r="R2932" s="224">
        <f>Q2932*H2932</f>
        <v>0</v>
      </c>
      <c r="S2932" s="224">
        <v>0</v>
      </c>
      <c r="T2932" s="225">
        <f>S2932*H2932</f>
        <v>0</v>
      </c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R2932" s="226" t="s">
        <v>270</v>
      </c>
      <c r="AT2932" s="226" t="s">
        <v>182</v>
      </c>
      <c r="AU2932" s="226" t="s">
        <v>82</v>
      </c>
      <c r="AY2932" s="19" t="s">
        <v>180</v>
      </c>
      <c r="BE2932" s="227">
        <f>IF(N2932="základní",J2932,0)</f>
        <v>0</v>
      </c>
      <c r="BF2932" s="227">
        <f>IF(N2932="snížená",J2932,0)</f>
        <v>0</v>
      </c>
      <c r="BG2932" s="227">
        <f>IF(N2932="zákl. přenesená",J2932,0)</f>
        <v>0</v>
      </c>
      <c r="BH2932" s="227">
        <f>IF(N2932="sníž. přenesená",J2932,0)</f>
        <v>0</v>
      </c>
      <c r="BI2932" s="227">
        <f>IF(N2932="nulová",J2932,0)</f>
        <v>0</v>
      </c>
      <c r="BJ2932" s="19" t="s">
        <v>80</v>
      </c>
      <c r="BK2932" s="227">
        <f>ROUND(I2932*H2932,2)</f>
        <v>0</v>
      </c>
      <c r="BL2932" s="19" t="s">
        <v>270</v>
      </c>
      <c r="BM2932" s="226" t="s">
        <v>3231</v>
      </c>
    </row>
    <row r="2933" s="2" customFormat="1">
      <c r="A2933" s="40"/>
      <c r="B2933" s="41"/>
      <c r="C2933" s="42"/>
      <c r="D2933" s="228" t="s">
        <v>189</v>
      </c>
      <c r="E2933" s="42"/>
      <c r="F2933" s="229" t="s">
        <v>3232</v>
      </c>
      <c r="G2933" s="42"/>
      <c r="H2933" s="42"/>
      <c r="I2933" s="230"/>
      <c r="J2933" s="42"/>
      <c r="K2933" s="42"/>
      <c r="L2933" s="46"/>
      <c r="M2933" s="231"/>
      <c r="N2933" s="232"/>
      <c r="O2933" s="86"/>
      <c r="P2933" s="86"/>
      <c r="Q2933" s="86"/>
      <c r="R2933" s="86"/>
      <c r="S2933" s="86"/>
      <c r="T2933" s="87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T2933" s="19" t="s">
        <v>189</v>
      </c>
      <c r="AU2933" s="19" t="s">
        <v>82</v>
      </c>
    </row>
    <row r="2934" s="14" customFormat="1">
      <c r="A2934" s="14"/>
      <c r="B2934" s="245"/>
      <c r="C2934" s="246"/>
      <c r="D2934" s="235" t="s">
        <v>191</v>
      </c>
      <c r="E2934" s="247" t="s">
        <v>19</v>
      </c>
      <c r="F2934" s="248" t="s">
        <v>3207</v>
      </c>
      <c r="G2934" s="246"/>
      <c r="H2934" s="247" t="s">
        <v>19</v>
      </c>
      <c r="I2934" s="249"/>
      <c r="J2934" s="246"/>
      <c r="K2934" s="246"/>
      <c r="L2934" s="250"/>
      <c r="M2934" s="251"/>
      <c r="N2934" s="252"/>
      <c r="O2934" s="252"/>
      <c r="P2934" s="252"/>
      <c r="Q2934" s="252"/>
      <c r="R2934" s="252"/>
      <c r="S2934" s="252"/>
      <c r="T2934" s="253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4" t="s">
        <v>191</v>
      </c>
      <c r="AU2934" s="254" t="s">
        <v>82</v>
      </c>
      <c r="AV2934" s="14" t="s">
        <v>80</v>
      </c>
      <c r="AW2934" s="14" t="s">
        <v>33</v>
      </c>
      <c r="AX2934" s="14" t="s">
        <v>72</v>
      </c>
      <c r="AY2934" s="254" t="s">
        <v>180</v>
      </c>
    </row>
    <row r="2935" s="13" customFormat="1">
      <c r="A2935" s="13"/>
      <c r="B2935" s="233"/>
      <c r="C2935" s="234"/>
      <c r="D2935" s="235" t="s">
        <v>191</v>
      </c>
      <c r="E2935" s="236" t="s">
        <v>19</v>
      </c>
      <c r="F2935" s="237" t="s">
        <v>3208</v>
      </c>
      <c r="G2935" s="234"/>
      <c r="H2935" s="238">
        <v>429</v>
      </c>
      <c r="I2935" s="239"/>
      <c r="J2935" s="234"/>
      <c r="K2935" s="234"/>
      <c r="L2935" s="240"/>
      <c r="M2935" s="241"/>
      <c r="N2935" s="242"/>
      <c r="O2935" s="242"/>
      <c r="P2935" s="242"/>
      <c r="Q2935" s="242"/>
      <c r="R2935" s="242"/>
      <c r="S2935" s="242"/>
      <c r="T2935" s="24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4" t="s">
        <v>191</v>
      </c>
      <c r="AU2935" s="244" t="s">
        <v>82</v>
      </c>
      <c r="AV2935" s="13" t="s">
        <v>82</v>
      </c>
      <c r="AW2935" s="13" t="s">
        <v>33</v>
      </c>
      <c r="AX2935" s="13" t="s">
        <v>80</v>
      </c>
      <c r="AY2935" s="244" t="s">
        <v>180</v>
      </c>
    </row>
    <row r="2936" s="2" customFormat="1" ht="16.5" customHeight="1">
      <c r="A2936" s="40"/>
      <c r="B2936" s="41"/>
      <c r="C2936" s="281" t="s">
        <v>3233</v>
      </c>
      <c r="D2936" s="281" t="s">
        <v>702</v>
      </c>
      <c r="E2936" s="282" t="s">
        <v>3234</v>
      </c>
      <c r="F2936" s="283" t="s">
        <v>3235</v>
      </c>
      <c r="G2936" s="284" t="s">
        <v>185</v>
      </c>
      <c r="H2936" s="285">
        <v>471.89999999999998</v>
      </c>
      <c r="I2936" s="286"/>
      <c r="J2936" s="287">
        <f>ROUND(I2936*H2936,2)</f>
        <v>0</v>
      </c>
      <c r="K2936" s="283" t="s">
        <v>186</v>
      </c>
      <c r="L2936" s="288"/>
      <c r="M2936" s="289" t="s">
        <v>19</v>
      </c>
      <c r="N2936" s="290" t="s">
        <v>43</v>
      </c>
      <c r="O2936" s="86"/>
      <c r="P2936" s="224">
        <f>O2936*H2936</f>
        <v>0</v>
      </c>
      <c r="Q2936" s="224">
        <v>0.00010000000000000001</v>
      </c>
      <c r="R2936" s="224">
        <f>Q2936*H2936</f>
        <v>0.047190000000000003</v>
      </c>
      <c r="S2936" s="224">
        <v>0</v>
      </c>
      <c r="T2936" s="225">
        <f>S2936*H2936</f>
        <v>0</v>
      </c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R2936" s="226" t="s">
        <v>369</v>
      </c>
      <c r="AT2936" s="226" t="s">
        <v>702</v>
      </c>
      <c r="AU2936" s="226" t="s">
        <v>82</v>
      </c>
      <c r="AY2936" s="19" t="s">
        <v>180</v>
      </c>
      <c r="BE2936" s="227">
        <f>IF(N2936="základní",J2936,0)</f>
        <v>0</v>
      </c>
      <c r="BF2936" s="227">
        <f>IF(N2936="snížená",J2936,0)</f>
        <v>0</v>
      </c>
      <c r="BG2936" s="227">
        <f>IF(N2936="zákl. přenesená",J2936,0)</f>
        <v>0</v>
      </c>
      <c r="BH2936" s="227">
        <f>IF(N2936="sníž. přenesená",J2936,0)</f>
        <v>0</v>
      </c>
      <c r="BI2936" s="227">
        <f>IF(N2936="nulová",J2936,0)</f>
        <v>0</v>
      </c>
      <c r="BJ2936" s="19" t="s">
        <v>80</v>
      </c>
      <c r="BK2936" s="227">
        <f>ROUND(I2936*H2936,2)</f>
        <v>0</v>
      </c>
      <c r="BL2936" s="19" t="s">
        <v>270</v>
      </c>
      <c r="BM2936" s="226" t="s">
        <v>3236</v>
      </c>
    </row>
    <row r="2937" s="13" customFormat="1">
      <c r="A2937" s="13"/>
      <c r="B2937" s="233"/>
      <c r="C2937" s="234"/>
      <c r="D2937" s="235" t="s">
        <v>191</v>
      </c>
      <c r="E2937" s="234"/>
      <c r="F2937" s="237" t="s">
        <v>3237</v>
      </c>
      <c r="G2937" s="234"/>
      <c r="H2937" s="238">
        <v>471.89999999999998</v>
      </c>
      <c r="I2937" s="239"/>
      <c r="J2937" s="234"/>
      <c r="K2937" s="234"/>
      <c r="L2937" s="240"/>
      <c r="M2937" s="241"/>
      <c r="N2937" s="242"/>
      <c r="O2937" s="242"/>
      <c r="P2937" s="242"/>
      <c r="Q2937" s="242"/>
      <c r="R2937" s="242"/>
      <c r="S2937" s="242"/>
      <c r="T2937" s="243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4" t="s">
        <v>191</v>
      </c>
      <c r="AU2937" s="244" t="s">
        <v>82</v>
      </c>
      <c r="AV2937" s="13" t="s">
        <v>82</v>
      </c>
      <c r="AW2937" s="13" t="s">
        <v>4</v>
      </c>
      <c r="AX2937" s="13" t="s">
        <v>80</v>
      </c>
      <c r="AY2937" s="244" t="s">
        <v>180</v>
      </c>
    </row>
    <row r="2938" s="2" customFormat="1" ht="21.75" customHeight="1">
      <c r="A2938" s="40"/>
      <c r="B2938" s="41"/>
      <c r="C2938" s="215" t="s">
        <v>3238</v>
      </c>
      <c r="D2938" s="215" t="s">
        <v>182</v>
      </c>
      <c r="E2938" s="216" t="s">
        <v>3239</v>
      </c>
      <c r="F2938" s="217" t="s">
        <v>3240</v>
      </c>
      <c r="G2938" s="218" t="s">
        <v>185</v>
      </c>
      <c r="H2938" s="219">
        <v>352.94</v>
      </c>
      <c r="I2938" s="220"/>
      <c r="J2938" s="221">
        <f>ROUND(I2938*H2938,2)</f>
        <v>0</v>
      </c>
      <c r="K2938" s="217" t="s">
        <v>186</v>
      </c>
      <c r="L2938" s="46"/>
      <c r="M2938" s="222" t="s">
        <v>19</v>
      </c>
      <c r="N2938" s="223" t="s">
        <v>43</v>
      </c>
      <c r="O2938" s="86"/>
      <c r="P2938" s="224">
        <f>O2938*H2938</f>
        <v>0</v>
      </c>
      <c r="Q2938" s="224">
        <v>0</v>
      </c>
      <c r="R2938" s="224">
        <f>Q2938*H2938</f>
        <v>0</v>
      </c>
      <c r="S2938" s="224">
        <v>0</v>
      </c>
      <c r="T2938" s="225">
        <f>S2938*H2938</f>
        <v>0</v>
      </c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R2938" s="226" t="s">
        <v>270</v>
      </c>
      <c r="AT2938" s="226" t="s">
        <v>182</v>
      </c>
      <c r="AU2938" s="226" t="s">
        <v>82</v>
      </c>
      <c r="AY2938" s="19" t="s">
        <v>180</v>
      </c>
      <c r="BE2938" s="227">
        <f>IF(N2938="základní",J2938,0)</f>
        <v>0</v>
      </c>
      <c r="BF2938" s="227">
        <f>IF(N2938="snížená",J2938,0)</f>
        <v>0</v>
      </c>
      <c r="BG2938" s="227">
        <f>IF(N2938="zákl. přenesená",J2938,0)</f>
        <v>0</v>
      </c>
      <c r="BH2938" s="227">
        <f>IF(N2938="sníž. přenesená",J2938,0)</f>
        <v>0</v>
      </c>
      <c r="BI2938" s="227">
        <f>IF(N2938="nulová",J2938,0)</f>
        <v>0</v>
      </c>
      <c r="BJ2938" s="19" t="s">
        <v>80</v>
      </c>
      <c r="BK2938" s="227">
        <f>ROUND(I2938*H2938,2)</f>
        <v>0</v>
      </c>
      <c r="BL2938" s="19" t="s">
        <v>270</v>
      </c>
      <c r="BM2938" s="226" t="s">
        <v>3241</v>
      </c>
    </row>
    <row r="2939" s="2" customFormat="1">
      <c r="A2939" s="40"/>
      <c r="B2939" s="41"/>
      <c r="C2939" s="42"/>
      <c r="D2939" s="228" t="s">
        <v>189</v>
      </c>
      <c r="E2939" s="42"/>
      <c r="F2939" s="229" t="s">
        <v>3242</v>
      </c>
      <c r="G2939" s="42"/>
      <c r="H2939" s="42"/>
      <c r="I2939" s="230"/>
      <c r="J2939" s="42"/>
      <c r="K2939" s="42"/>
      <c r="L2939" s="46"/>
      <c r="M2939" s="231"/>
      <c r="N2939" s="232"/>
      <c r="O2939" s="86"/>
      <c r="P2939" s="86"/>
      <c r="Q2939" s="86"/>
      <c r="R2939" s="86"/>
      <c r="S2939" s="86"/>
      <c r="T2939" s="87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T2939" s="19" t="s">
        <v>189</v>
      </c>
      <c r="AU2939" s="19" t="s">
        <v>82</v>
      </c>
    </row>
    <row r="2940" s="14" customFormat="1">
      <c r="A2940" s="14"/>
      <c r="B2940" s="245"/>
      <c r="C2940" s="246"/>
      <c r="D2940" s="235" t="s">
        <v>191</v>
      </c>
      <c r="E2940" s="247" t="s">
        <v>19</v>
      </c>
      <c r="F2940" s="248" t="s">
        <v>3243</v>
      </c>
      <c r="G2940" s="246"/>
      <c r="H2940" s="247" t="s">
        <v>19</v>
      </c>
      <c r="I2940" s="249"/>
      <c r="J2940" s="246"/>
      <c r="K2940" s="246"/>
      <c r="L2940" s="250"/>
      <c r="M2940" s="251"/>
      <c r="N2940" s="252"/>
      <c r="O2940" s="252"/>
      <c r="P2940" s="252"/>
      <c r="Q2940" s="252"/>
      <c r="R2940" s="252"/>
      <c r="S2940" s="252"/>
      <c r="T2940" s="253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4" t="s">
        <v>191</v>
      </c>
      <c r="AU2940" s="254" t="s">
        <v>82</v>
      </c>
      <c r="AV2940" s="14" t="s">
        <v>80</v>
      </c>
      <c r="AW2940" s="14" t="s">
        <v>33</v>
      </c>
      <c r="AX2940" s="14" t="s">
        <v>72</v>
      </c>
      <c r="AY2940" s="254" t="s">
        <v>180</v>
      </c>
    </row>
    <row r="2941" s="13" customFormat="1">
      <c r="A2941" s="13"/>
      <c r="B2941" s="233"/>
      <c r="C2941" s="234"/>
      <c r="D2941" s="235" t="s">
        <v>191</v>
      </c>
      <c r="E2941" s="236" t="s">
        <v>19</v>
      </c>
      <c r="F2941" s="237" t="s">
        <v>3208</v>
      </c>
      <c r="G2941" s="234"/>
      <c r="H2941" s="238">
        <v>429</v>
      </c>
      <c r="I2941" s="239"/>
      <c r="J2941" s="234"/>
      <c r="K2941" s="234"/>
      <c r="L2941" s="240"/>
      <c r="M2941" s="241"/>
      <c r="N2941" s="242"/>
      <c r="O2941" s="242"/>
      <c r="P2941" s="242"/>
      <c r="Q2941" s="242"/>
      <c r="R2941" s="242"/>
      <c r="S2941" s="242"/>
      <c r="T2941" s="24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4" t="s">
        <v>191</v>
      </c>
      <c r="AU2941" s="244" t="s">
        <v>82</v>
      </c>
      <c r="AV2941" s="13" t="s">
        <v>82</v>
      </c>
      <c r="AW2941" s="13" t="s">
        <v>33</v>
      </c>
      <c r="AX2941" s="13" t="s">
        <v>72</v>
      </c>
      <c r="AY2941" s="244" t="s">
        <v>180</v>
      </c>
    </row>
    <row r="2942" s="14" customFormat="1">
      <c r="A2942" s="14"/>
      <c r="B2942" s="245"/>
      <c r="C2942" s="246"/>
      <c r="D2942" s="235" t="s">
        <v>191</v>
      </c>
      <c r="E2942" s="247" t="s">
        <v>19</v>
      </c>
      <c r="F2942" s="248" t="s">
        <v>3244</v>
      </c>
      <c r="G2942" s="246"/>
      <c r="H2942" s="247" t="s">
        <v>19</v>
      </c>
      <c r="I2942" s="249"/>
      <c r="J2942" s="246"/>
      <c r="K2942" s="246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191</v>
      </c>
      <c r="AU2942" s="254" t="s">
        <v>82</v>
      </c>
      <c r="AV2942" s="14" t="s">
        <v>80</v>
      </c>
      <c r="AW2942" s="14" t="s">
        <v>33</v>
      </c>
      <c r="AX2942" s="14" t="s">
        <v>72</v>
      </c>
      <c r="AY2942" s="254" t="s">
        <v>180</v>
      </c>
    </row>
    <row r="2943" s="13" customFormat="1">
      <c r="A2943" s="13"/>
      <c r="B2943" s="233"/>
      <c r="C2943" s="234"/>
      <c r="D2943" s="235" t="s">
        <v>191</v>
      </c>
      <c r="E2943" s="236" t="s">
        <v>19</v>
      </c>
      <c r="F2943" s="237" t="s">
        <v>3245</v>
      </c>
      <c r="G2943" s="234"/>
      <c r="H2943" s="238">
        <v>-76.060000000000002</v>
      </c>
      <c r="I2943" s="239"/>
      <c r="J2943" s="234"/>
      <c r="K2943" s="234"/>
      <c r="L2943" s="240"/>
      <c r="M2943" s="241"/>
      <c r="N2943" s="242"/>
      <c r="O2943" s="242"/>
      <c r="P2943" s="242"/>
      <c r="Q2943" s="242"/>
      <c r="R2943" s="242"/>
      <c r="S2943" s="242"/>
      <c r="T2943" s="24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4" t="s">
        <v>191</v>
      </c>
      <c r="AU2943" s="244" t="s">
        <v>82</v>
      </c>
      <c r="AV2943" s="13" t="s">
        <v>82</v>
      </c>
      <c r="AW2943" s="13" t="s">
        <v>33</v>
      </c>
      <c r="AX2943" s="13" t="s">
        <v>72</v>
      </c>
      <c r="AY2943" s="244" t="s">
        <v>180</v>
      </c>
    </row>
    <row r="2944" s="15" customFormat="1">
      <c r="A2944" s="15"/>
      <c r="B2944" s="255"/>
      <c r="C2944" s="256"/>
      <c r="D2944" s="235" t="s">
        <v>191</v>
      </c>
      <c r="E2944" s="257" t="s">
        <v>19</v>
      </c>
      <c r="F2944" s="258" t="s">
        <v>327</v>
      </c>
      <c r="G2944" s="256"/>
      <c r="H2944" s="259">
        <v>352.94</v>
      </c>
      <c r="I2944" s="260"/>
      <c r="J2944" s="256"/>
      <c r="K2944" s="256"/>
      <c r="L2944" s="261"/>
      <c r="M2944" s="262"/>
      <c r="N2944" s="263"/>
      <c r="O2944" s="263"/>
      <c r="P2944" s="263"/>
      <c r="Q2944" s="263"/>
      <c r="R2944" s="263"/>
      <c r="S2944" s="263"/>
      <c r="T2944" s="264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65" t="s">
        <v>191</v>
      </c>
      <c r="AU2944" s="265" t="s">
        <v>82</v>
      </c>
      <c r="AV2944" s="15" t="s">
        <v>187</v>
      </c>
      <c r="AW2944" s="15" t="s">
        <v>33</v>
      </c>
      <c r="AX2944" s="15" t="s">
        <v>80</v>
      </c>
      <c r="AY2944" s="265" t="s">
        <v>180</v>
      </c>
    </row>
    <row r="2945" s="2" customFormat="1" ht="16.5" customHeight="1">
      <c r="A2945" s="40"/>
      <c r="B2945" s="41"/>
      <c r="C2945" s="281" t="s">
        <v>3246</v>
      </c>
      <c r="D2945" s="281" t="s">
        <v>702</v>
      </c>
      <c r="E2945" s="282" t="s">
        <v>3247</v>
      </c>
      <c r="F2945" s="283" t="s">
        <v>3248</v>
      </c>
      <c r="G2945" s="284" t="s">
        <v>240</v>
      </c>
      <c r="H2945" s="285">
        <v>70.599999999999994</v>
      </c>
      <c r="I2945" s="286"/>
      <c r="J2945" s="287">
        <f>ROUND(I2945*H2945,2)</f>
        <v>0</v>
      </c>
      <c r="K2945" s="283" t="s">
        <v>186</v>
      </c>
      <c r="L2945" s="288"/>
      <c r="M2945" s="289" t="s">
        <v>19</v>
      </c>
      <c r="N2945" s="290" t="s">
        <v>43</v>
      </c>
      <c r="O2945" s="86"/>
      <c r="P2945" s="224">
        <f>O2945*H2945</f>
        <v>0</v>
      </c>
      <c r="Q2945" s="224">
        <v>0.51000000000000001</v>
      </c>
      <c r="R2945" s="224">
        <f>Q2945*H2945</f>
        <v>36.006</v>
      </c>
      <c r="S2945" s="224">
        <v>0</v>
      </c>
      <c r="T2945" s="225">
        <f>S2945*H2945</f>
        <v>0</v>
      </c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R2945" s="226" t="s">
        <v>369</v>
      </c>
      <c r="AT2945" s="226" t="s">
        <v>702</v>
      </c>
      <c r="AU2945" s="226" t="s">
        <v>82</v>
      </c>
      <c r="AY2945" s="19" t="s">
        <v>180</v>
      </c>
      <c r="BE2945" s="227">
        <f>IF(N2945="základní",J2945,0)</f>
        <v>0</v>
      </c>
      <c r="BF2945" s="227">
        <f>IF(N2945="snížená",J2945,0)</f>
        <v>0</v>
      </c>
      <c r="BG2945" s="227">
        <f>IF(N2945="zákl. přenesená",J2945,0)</f>
        <v>0</v>
      </c>
      <c r="BH2945" s="227">
        <f>IF(N2945="sníž. přenesená",J2945,0)</f>
        <v>0</v>
      </c>
      <c r="BI2945" s="227">
        <f>IF(N2945="nulová",J2945,0)</f>
        <v>0</v>
      </c>
      <c r="BJ2945" s="19" t="s">
        <v>80</v>
      </c>
      <c r="BK2945" s="227">
        <f>ROUND(I2945*H2945,2)</f>
        <v>0</v>
      </c>
      <c r="BL2945" s="19" t="s">
        <v>270</v>
      </c>
      <c r="BM2945" s="226" t="s">
        <v>3249</v>
      </c>
    </row>
    <row r="2946" s="13" customFormat="1">
      <c r="A2946" s="13"/>
      <c r="B2946" s="233"/>
      <c r="C2946" s="234"/>
      <c r="D2946" s="235" t="s">
        <v>191</v>
      </c>
      <c r="E2946" s="236" t="s">
        <v>19</v>
      </c>
      <c r="F2946" s="237" t="s">
        <v>3250</v>
      </c>
      <c r="G2946" s="234"/>
      <c r="H2946" s="238">
        <v>70.599999999999994</v>
      </c>
      <c r="I2946" s="239"/>
      <c r="J2946" s="234"/>
      <c r="K2946" s="234"/>
      <c r="L2946" s="240"/>
      <c r="M2946" s="241"/>
      <c r="N2946" s="242"/>
      <c r="O2946" s="242"/>
      <c r="P2946" s="242"/>
      <c r="Q2946" s="242"/>
      <c r="R2946" s="242"/>
      <c r="S2946" s="242"/>
      <c r="T2946" s="243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4" t="s">
        <v>191</v>
      </c>
      <c r="AU2946" s="244" t="s">
        <v>82</v>
      </c>
      <c r="AV2946" s="13" t="s">
        <v>82</v>
      </c>
      <c r="AW2946" s="13" t="s">
        <v>33</v>
      </c>
      <c r="AX2946" s="13" t="s">
        <v>80</v>
      </c>
      <c r="AY2946" s="244" t="s">
        <v>180</v>
      </c>
    </row>
    <row r="2947" s="2" customFormat="1" ht="16.5" customHeight="1">
      <c r="A2947" s="40"/>
      <c r="B2947" s="41"/>
      <c r="C2947" s="215" t="s">
        <v>3251</v>
      </c>
      <c r="D2947" s="215" t="s">
        <v>182</v>
      </c>
      <c r="E2947" s="216" t="s">
        <v>3252</v>
      </c>
      <c r="F2947" s="217" t="s">
        <v>3253</v>
      </c>
      <c r="G2947" s="218" t="s">
        <v>185</v>
      </c>
      <c r="H2947" s="219">
        <v>353</v>
      </c>
      <c r="I2947" s="220"/>
      <c r="J2947" s="221">
        <f>ROUND(I2947*H2947,2)</f>
        <v>0</v>
      </c>
      <c r="K2947" s="217" t="s">
        <v>186</v>
      </c>
      <c r="L2947" s="46"/>
      <c r="M2947" s="222" t="s">
        <v>19</v>
      </c>
      <c r="N2947" s="223" t="s">
        <v>43</v>
      </c>
      <c r="O2947" s="86"/>
      <c r="P2947" s="224">
        <f>O2947*H2947</f>
        <v>0</v>
      </c>
      <c r="Q2947" s="224">
        <v>0</v>
      </c>
      <c r="R2947" s="224">
        <f>Q2947*H2947</f>
        <v>0</v>
      </c>
      <c r="S2947" s="224">
        <v>0</v>
      </c>
      <c r="T2947" s="225">
        <f>S2947*H2947</f>
        <v>0</v>
      </c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R2947" s="226" t="s">
        <v>187</v>
      </c>
      <c r="AT2947" s="226" t="s">
        <v>182</v>
      </c>
      <c r="AU2947" s="226" t="s">
        <v>82</v>
      </c>
      <c r="AY2947" s="19" t="s">
        <v>180</v>
      </c>
      <c r="BE2947" s="227">
        <f>IF(N2947="základní",J2947,0)</f>
        <v>0</v>
      </c>
      <c r="BF2947" s="227">
        <f>IF(N2947="snížená",J2947,0)</f>
        <v>0</v>
      </c>
      <c r="BG2947" s="227">
        <f>IF(N2947="zákl. přenesená",J2947,0)</f>
        <v>0</v>
      </c>
      <c r="BH2947" s="227">
        <f>IF(N2947="sníž. přenesená",J2947,0)</f>
        <v>0</v>
      </c>
      <c r="BI2947" s="227">
        <f>IF(N2947="nulová",J2947,0)</f>
        <v>0</v>
      </c>
      <c r="BJ2947" s="19" t="s">
        <v>80</v>
      </c>
      <c r="BK2947" s="227">
        <f>ROUND(I2947*H2947,2)</f>
        <v>0</v>
      </c>
      <c r="BL2947" s="19" t="s">
        <v>187</v>
      </c>
      <c r="BM2947" s="226" t="s">
        <v>3254</v>
      </c>
    </row>
    <row r="2948" s="2" customFormat="1">
      <c r="A2948" s="40"/>
      <c r="B2948" s="41"/>
      <c r="C2948" s="42"/>
      <c r="D2948" s="228" t="s">
        <v>189</v>
      </c>
      <c r="E2948" s="42"/>
      <c r="F2948" s="229" t="s">
        <v>3255</v>
      </c>
      <c r="G2948" s="42"/>
      <c r="H2948" s="42"/>
      <c r="I2948" s="230"/>
      <c r="J2948" s="42"/>
      <c r="K2948" s="42"/>
      <c r="L2948" s="46"/>
      <c r="M2948" s="231"/>
      <c r="N2948" s="232"/>
      <c r="O2948" s="86"/>
      <c r="P2948" s="86"/>
      <c r="Q2948" s="86"/>
      <c r="R2948" s="86"/>
      <c r="S2948" s="86"/>
      <c r="T2948" s="87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T2948" s="19" t="s">
        <v>189</v>
      </c>
      <c r="AU2948" s="19" t="s">
        <v>82</v>
      </c>
    </row>
    <row r="2949" s="2" customFormat="1" ht="16.5" customHeight="1">
      <c r="A2949" s="40"/>
      <c r="B2949" s="41"/>
      <c r="C2949" s="281" t="s">
        <v>3256</v>
      </c>
      <c r="D2949" s="281" t="s">
        <v>702</v>
      </c>
      <c r="E2949" s="282" t="s">
        <v>3257</v>
      </c>
      <c r="F2949" s="283" t="s">
        <v>3258</v>
      </c>
      <c r="G2949" s="284" t="s">
        <v>185</v>
      </c>
      <c r="H2949" s="285">
        <v>353</v>
      </c>
      <c r="I2949" s="286"/>
      <c r="J2949" s="287">
        <f>ROUND(I2949*H2949,2)</f>
        <v>0</v>
      </c>
      <c r="K2949" s="283" t="s">
        <v>186</v>
      </c>
      <c r="L2949" s="288"/>
      <c r="M2949" s="289" t="s">
        <v>19</v>
      </c>
      <c r="N2949" s="290" t="s">
        <v>43</v>
      </c>
      <c r="O2949" s="86"/>
      <c r="P2949" s="224">
        <f>O2949*H2949</f>
        <v>0</v>
      </c>
      <c r="Q2949" s="224">
        <v>5.0000000000000002E-05</v>
      </c>
      <c r="R2949" s="224">
        <f>Q2949*H2949</f>
        <v>0.017650000000000002</v>
      </c>
      <c r="S2949" s="224">
        <v>0</v>
      </c>
      <c r="T2949" s="225">
        <f>S2949*H2949</f>
        <v>0</v>
      </c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R2949" s="226" t="s">
        <v>224</v>
      </c>
      <c r="AT2949" s="226" t="s">
        <v>702</v>
      </c>
      <c r="AU2949" s="226" t="s">
        <v>82</v>
      </c>
      <c r="AY2949" s="19" t="s">
        <v>180</v>
      </c>
      <c r="BE2949" s="227">
        <f>IF(N2949="základní",J2949,0)</f>
        <v>0</v>
      </c>
      <c r="BF2949" s="227">
        <f>IF(N2949="snížená",J2949,0)</f>
        <v>0</v>
      </c>
      <c r="BG2949" s="227">
        <f>IF(N2949="zákl. přenesená",J2949,0)</f>
        <v>0</v>
      </c>
      <c r="BH2949" s="227">
        <f>IF(N2949="sníž. přenesená",J2949,0)</f>
        <v>0</v>
      </c>
      <c r="BI2949" s="227">
        <f>IF(N2949="nulová",J2949,0)</f>
        <v>0</v>
      </c>
      <c r="BJ2949" s="19" t="s">
        <v>80</v>
      </c>
      <c r="BK2949" s="227">
        <f>ROUND(I2949*H2949,2)</f>
        <v>0</v>
      </c>
      <c r="BL2949" s="19" t="s">
        <v>187</v>
      </c>
      <c r="BM2949" s="226" t="s">
        <v>3259</v>
      </c>
    </row>
    <row r="2950" s="2" customFormat="1" ht="24.15" customHeight="1">
      <c r="A2950" s="40"/>
      <c r="B2950" s="41"/>
      <c r="C2950" s="215" t="s">
        <v>3260</v>
      </c>
      <c r="D2950" s="215" t="s">
        <v>182</v>
      </c>
      <c r="E2950" s="216" t="s">
        <v>3261</v>
      </c>
      <c r="F2950" s="217" t="s">
        <v>3262</v>
      </c>
      <c r="G2950" s="218" t="s">
        <v>240</v>
      </c>
      <c r="H2950" s="219">
        <v>3.8029999999999999</v>
      </c>
      <c r="I2950" s="220"/>
      <c r="J2950" s="221">
        <f>ROUND(I2950*H2950,2)</f>
        <v>0</v>
      </c>
      <c r="K2950" s="217" t="s">
        <v>186</v>
      </c>
      <c r="L2950" s="46"/>
      <c r="M2950" s="222" t="s">
        <v>19</v>
      </c>
      <c r="N2950" s="223" t="s">
        <v>43</v>
      </c>
      <c r="O2950" s="86"/>
      <c r="P2950" s="224">
        <f>O2950*H2950</f>
        <v>0</v>
      </c>
      <c r="Q2950" s="224">
        <v>0</v>
      </c>
      <c r="R2950" s="224">
        <f>Q2950*H2950</f>
        <v>0</v>
      </c>
      <c r="S2950" s="224">
        <v>0</v>
      </c>
      <c r="T2950" s="225">
        <f>S2950*H2950</f>
        <v>0</v>
      </c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R2950" s="226" t="s">
        <v>270</v>
      </c>
      <c r="AT2950" s="226" t="s">
        <v>182</v>
      </c>
      <c r="AU2950" s="226" t="s">
        <v>82</v>
      </c>
      <c r="AY2950" s="19" t="s">
        <v>180</v>
      </c>
      <c r="BE2950" s="227">
        <f>IF(N2950="základní",J2950,0)</f>
        <v>0</v>
      </c>
      <c r="BF2950" s="227">
        <f>IF(N2950="snížená",J2950,0)</f>
        <v>0</v>
      </c>
      <c r="BG2950" s="227">
        <f>IF(N2950="zákl. přenesená",J2950,0)</f>
        <v>0</v>
      </c>
      <c r="BH2950" s="227">
        <f>IF(N2950="sníž. přenesená",J2950,0)</f>
        <v>0</v>
      </c>
      <c r="BI2950" s="227">
        <f>IF(N2950="nulová",J2950,0)</f>
        <v>0</v>
      </c>
      <c r="BJ2950" s="19" t="s">
        <v>80</v>
      </c>
      <c r="BK2950" s="227">
        <f>ROUND(I2950*H2950,2)</f>
        <v>0</v>
      </c>
      <c r="BL2950" s="19" t="s">
        <v>270</v>
      </c>
      <c r="BM2950" s="226" t="s">
        <v>3263</v>
      </c>
    </row>
    <row r="2951" s="2" customFormat="1">
      <c r="A2951" s="40"/>
      <c r="B2951" s="41"/>
      <c r="C2951" s="42"/>
      <c r="D2951" s="228" t="s">
        <v>189</v>
      </c>
      <c r="E2951" s="42"/>
      <c r="F2951" s="229" t="s">
        <v>3264</v>
      </c>
      <c r="G2951" s="42"/>
      <c r="H2951" s="42"/>
      <c r="I2951" s="230"/>
      <c r="J2951" s="42"/>
      <c r="K2951" s="42"/>
      <c r="L2951" s="46"/>
      <c r="M2951" s="231"/>
      <c r="N2951" s="232"/>
      <c r="O2951" s="86"/>
      <c r="P2951" s="86"/>
      <c r="Q2951" s="86"/>
      <c r="R2951" s="86"/>
      <c r="S2951" s="86"/>
      <c r="T2951" s="87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T2951" s="19" t="s">
        <v>189</v>
      </c>
      <c r="AU2951" s="19" t="s">
        <v>82</v>
      </c>
    </row>
    <row r="2952" s="14" customFormat="1">
      <c r="A2952" s="14"/>
      <c r="B2952" s="245"/>
      <c r="C2952" s="246"/>
      <c r="D2952" s="235" t="s">
        <v>191</v>
      </c>
      <c r="E2952" s="247" t="s">
        <v>19</v>
      </c>
      <c r="F2952" s="248" t="s">
        <v>578</v>
      </c>
      <c r="G2952" s="246"/>
      <c r="H2952" s="247" t="s">
        <v>19</v>
      </c>
      <c r="I2952" s="249"/>
      <c r="J2952" s="246"/>
      <c r="K2952" s="246"/>
      <c r="L2952" s="250"/>
      <c r="M2952" s="251"/>
      <c r="N2952" s="252"/>
      <c r="O2952" s="252"/>
      <c r="P2952" s="252"/>
      <c r="Q2952" s="252"/>
      <c r="R2952" s="252"/>
      <c r="S2952" s="252"/>
      <c r="T2952" s="253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4" t="s">
        <v>191</v>
      </c>
      <c r="AU2952" s="254" t="s">
        <v>82</v>
      </c>
      <c r="AV2952" s="14" t="s">
        <v>80</v>
      </c>
      <c r="AW2952" s="14" t="s">
        <v>33</v>
      </c>
      <c r="AX2952" s="14" t="s">
        <v>72</v>
      </c>
      <c r="AY2952" s="254" t="s">
        <v>180</v>
      </c>
    </row>
    <row r="2953" s="13" customFormat="1">
      <c r="A2953" s="13"/>
      <c r="B2953" s="233"/>
      <c r="C2953" s="234"/>
      <c r="D2953" s="235" t="s">
        <v>191</v>
      </c>
      <c r="E2953" s="236" t="s">
        <v>19</v>
      </c>
      <c r="F2953" s="237" t="s">
        <v>3265</v>
      </c>
      <c r="G2953" s="234"/>
      <c r="H2953" s="238">
        <v>1.3049999999999999</v>
      </c>
      <c r="I2953" s="239"/>
      <c r="J2953" s="234"/>
      <c r="K2953" s="234"/>
      <c r="L2953" s="240"/>
      <c r="M2953" s="241"/>
      <c r="N2953" s="242"/>
      <c r="O2953" s="242"/>
      <c r="P2953" s="242"/>
      <c r="Q2953" s="242"/>
      <c r="R2953" s="242"/>
      <c r="S2953" s="242"/>
      <c r="T2953" s="24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4" t="s">
        <v>191</v>
      </c>
      <c r="AU2953" s="244" t="s">
        <v>82</v>
      </c>
      <c r="AV2953" s="13" t="s">
        <v>82</v>
      </c>
      <c r="AW2953" s="13" t="s">
        <v>33</v>
      </c>
      <c r="AX2953" s="13" t="s">
        <v>72</v>
      </c>
      <c r="AY2953" s="244" t="s">
        <v>180</v>
      </c>
    </row>
    <row r="2954" s="13" customFormat="1">
      <c r="A2954" s="13"/>
      <c r="B2954" s="233"/>
      <c r="C2954" s="234"/>
      <c r="D2954" s="235" t="s">
        <v>191</v>
      </c>
      <c r="E2954" s="236" t="s">
        <v>19</v>
      </c>
      <c r="F2954" s="237" t="s">
        <v>3266</v>
      </c>
      <c r="G2954" s="234"/>
      <c r="H2954" s="238">
        <v>0.59999999999999998</v>
      </c>
      <c r="I2954" s="239"/>
      <c r="J2954" s="234"/>
      <c r="K2954" s="234"/>
      <c r="L2954" s="240"/>
      <c r="M2954" s="241"/>
      <c r="N2954" s="242"/>
      <c r="O2954" s="242"/>
      <c r="P2954" s="242"/>
      <c r="Q2954" s="242"/>
      <c r="R2954" s="242"/>
      <c r="S2954" s="242"/>
      <c r="T2954" s="24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4" t="s">
        <v>191</v>
      </c>
      <c r="AU2954" s="244" t="s">
        <v>82</v>
      </c>
      <c r="AV2954" s="13" t="s">
        <v>82</v>
      </c>
      <c r="AW2954" s="13" t="s">
        <v>33</v>
      </c>
      <c r="AX2954" s="13" t="s">
        <v>72</v>
      </c>
      <c r="AY2954" s="244" t="s">
        <v>180</v>
      </c>
    </row>
    <row r="2955" s="13" customFormat="1">
      <c r="A2955" s="13"/>
      <c r="B2955" s="233"/>
      <c r="C2955" s="234"/>
      <c r="D2955" s="235" t="s">
        <v>191</v>
      </c>
      <c r="E2955" s="236" t="s">
        <v>19</v>
      </c>
      <c r="F2955" s="237" t="s">
        <v>3267</v>
      </c>
      <c r="G2955" s="234"/>
      <c r="H2955" s="238">
        <v>0.021000000000000001</v>
      </c>
      <c r="I2955" s="239"/>
      <c r="J2955" s="234"/>
      <c r="K2955" s="234"/>
      <c r="L2955" s="240"/>
      <c r="M2955" s="241"/>
      <c r="N2955" s="242"/>
      <c r="O2955" s="242"/>
      <c r="P2955" s="242"/>
      <c r="Q2955" s="242"/>
      <c r="R2955" s="242"/>
      <c r="S2955" s="242"/>
      <c r="T2955" s="24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4" t="s">
        <v>191</v>
      </c>
      <c r="AU2955" s="244" t="s">
        <v>82</v>
      </c>
      <c r="AV2955" s="13" t="s">
        <v>82</v>
      </c>
      <c r="AW2955" s="13" t="s">
        <v>33</v>
      </c>
      <c r="AX2955" s="13" t="s">
        <v>72</v>
      </c>
      <c r="AY2955" s="244" t="s">
        <v>180</v>
      </c>
    </row>
    <row r="2956" s="16" customFormat="1">
      <c r="A2956" s="16"/>
      <c r="B2956" s="266"/>
      <c r="C2956" s="267"/>
      <c r="D2956" s="235" t="s">
        <v>191</v>
      </c>
      <c r="E2956" s="268" t="s">
        <v>19</v>
      </c>
      <c r="F2956" s="269" t="s">
        <v>436</v>
      </c>
      <c r="G2956" s="267"/>
      <c r="H2956" s="270">
        <v>1.9259999999999999</v>
      </c>
      <c r="I2956" s="271"/>
      <c r="J2956" s="267"/>
      <c r="K2956" s="267"/>
      <c r="L2956" s="272"/>
      <c r="M2956" s="273"/>
      <c r="N2956" s="274"/>
      <c r="O2956" s="274"/>
      <c r="P2956" s="274"/>
      <c r="Q2956" s="274"/>
      <c r="R2956" s="274"/>
      <c r="S2956" s="274"/>
      <c r="T2956" s="275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T2956" s="276" t="s">
        <v>191</v>
      </c>
      <c r="AU2956" s="276" t="s">
        <v>82</v>
      </c>
      <c r="AV2956" s="16" t="s">
        <v>100</v>
      </c>
      <c r="AW2956" s="16" t="s">
        <v>33</v>
      </c>
      <c r="AX2956" s="16" t="s">
        <v>72</v>
      </c>
      <c r="AY2956" s="276" t="s">
        <v>180</v>
      </c>
    </row>
    <row r="2957" s="14" customFormat="1">
      <c r="A2957" s="14"/>
      <c r="B2957" s="245"/>
      <c r="C2957" s="246"/>
      <c r="D2957" s="235" t="s">
        <v>191</v>
      </c>
      <c r="E2957" s="247" t="s">
        <v>19</v>
      </c>
      <c r="F2957" s="248" t="s">
        <v>797</v>
      </c>
      <c r="G2957" s="246"/>
      <c r="H2957" s="247" t="s">
        <v>19</v>
      </c>
      <c r="I2957" s="249"/>
      <c r="J2957" s="246"/>
      <c r="K2957" s="246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191</v>
      </c>
      <c r="AU2957" s="254" t="s">
        <v>82</v>
      </c>
      <c r="AV2957" s="14" t="s">
        <v>80</v>
      </c>
      <c r="AW2957" s="14" t="s">
        <v>33</v>
      </c>
      <c r="AX2957" s="14" t="s">
        <v>72</v>
      </c>
      <c r="AY2957" s="254" t="s">
        <v>180</v>
      </c>
    </row>
    <row r="2958" s="13" customFormat="1">
      <c r="A2958" s="13"/>
      <c r="B2958" s="233"/>
      <c r="C2958" s="234"/>
      <c r="D2958" s="235" t="s">
        <v>191</v>
      </c>
      <c r="E2958" s="236" t="s">
        <v>19</v>
      </c>
      <c r="F2958" s="237" t="s">
        <v>3268</v>
      </c>
      <c r="G2958" s="234"/>
      <c r="H2958" s="238">
        <v>0.89300000000000002</v>
      </c>
      <c r="I2958" s="239"/>
      <c r="J2958" s="234"/>
      <c r="K2958" s="234"/>
      <c r="L2958" s="240"/>
      <c r="M2958" s="241"/>
      <c r="N2958" s="242"/>
      <c r="O2958" s="242"/>
      <c r="P2958" s="242"/>
      <c r="Q2958" s="242"/>
      <c r="R2958" s="242"/>
      <c r="S2958" s="242"/>
      <c r="T2958" s="243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4" t="s">
        <v>191</v>
      </c>
      <c r="AU2958" s="244" t="s">
        <v>82</v>
      </c>
      <c r="AV2958" s="13" t="s">
        <v>82</v>
      </c>
      <c r="AW2958" s="13" t="s">
        <v>33</v>
      </c>
      <c r="AX2958" s="13" t="s">
        <v>72</v>
      </c>
      <c r="AY2958" s="244" t="s">
        <v>180</v>
      </c>
    </row>
    <row r="2959" s="13" customFormat="1">
      <c r="A2959" s="13"/>
      <c r="B2959" s="233"/>
      <c r="C2959" s="234"/>
      <c r="D2959" s="235" t="s">
        <v>191</v>
      </c>
      <c r="E2959" s="236" t="s">
        <v>19</v>
      </c>
      <c r="F2959" s="237" t="s">
        <v>3269</v>
      </c>
      <c r="G2959" s="234"/>
      <c r="H2959" s="238">
        <v>0.66700000000000004</v>
      </c>
      <c r="I2959" s="239"/>
      <c r="J2959" s="234"/>
      <c r="K2959" s="234"/>
      <c r="L2959" s="240"/>
      <c r="M2959" s="241"/>
      <c r="N2959" s="242"/>
      <c r="O2959" s="242"/>
      <c r="P2959" s="242"/>
      <c r="Q2959" s="242"/>
      <c r="R2959" s="242"/>
      <c r="S2959" s="242"/>
      <c r="T2959" s="24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4" t="s">
        <v>191</v>
      </c>
      <c r="AU2959" s="244" t="s">
        <v>82</v>
      </c>
      <c r="AV2959" s="13" t="s">
        <v>82</v>
      </c>
      <c r="AW2959" s="13" t="s">
        <v>33</v>
      </c>
      <c r="AX2959" s="13" t="s">
        <v>72</v>
      </c>
      <c r="AY2959" s="244" t="s">
        <v>180</v>
      </c>
    </row>
    <row r="2960" s="13" customFormat="1">
      <c r="A2960" s="13"/>
      <c r="B2960" s="233"/>
      <c r="C2960" s="234"/>
      <c r="D2960" s="235" t="s">
        <v>191</v>
      </c>
      <c r="E2960" s="236" t="s">
        <v>19</v>
      </c>
      <c r="F2960" s="237" t="s">
        <v>3270</v>
      </c>
      <c r="G2960" s="234"/>
      <c r="H2960" s="238">
        <v>0.23699999999999999</v>
      </c>
      <c r="I2960" s="239"/>
      <c r="J2960" s="234"/>
      <c r="K2960" s="234"/>
      <c r="L2960" s="240"/>
      <c r="M2960" s="241"/>
      <c r="N2960" s="242"/>
      <c r="O2960" s="242"/>
      <c r="P2960" s="242"/>
      <c r="Q2960" s="242"/>
      <c r="R2960" s="242"/>
      <c r="S2960" s="242"/>
      <c r="T2960" s="24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4" t="s">
        <v>191</v>
      </c>
      <c r="AU2960" s="244" t="s">
        <v>82</v>
      </c>
      <c r="AV2960" s="13" t="s">
        <v>82</v>
      </c>
      <c r="AW2960" s="13" t="s">
        <v>33</v>
      </c>
      <c r="AX2960" s="13" t="s">
        <v>72</v>
      </c>
      <c r="AY2960" s="244" t="s">
        <v>180</v>
      </c>
    </row>
    <row r="2961" s="13" customFormat="1">
      <c r="A2961" s="13"/>
      <c r="B2961" s="233"/>
      <c r="C2961" s="234"/>
      <c r="D2961" s="235" t="s">
        <v>191</v>
      </c>
      <c r="E2961" s="236" t="s">
        <v>19</v>
      </c>
      <c r="F2961" s="237" t="s">
        <v>3271</v>
      </c>
      <c r="G2961" s="234"/>
      <c r="H2961" s="238">
        <v>0.080000000000000002</v>
      </c>
      <c r="I2961" s="239"/>
      <c r="J2961" s="234"/>
      <c r="K2961" s="234"/>
      <c r="L2961" s="240"/>
      <c r="M2961" s="241"/>
      <c r="N2961" s="242"/>
      <c r="O2961" s="242"/>
      <c r="P2961" s="242"/>
      <c r="Q2961" s="242"/>
      <c r="R2961" s="242"/>
      <c r="S2961" s="242"/>
      <c r="T2961" s="24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4" t="s">
        <v>191</v>
      </c>
      <c r="AU2961" s="244" t="s">
        <v>82</v>
      </c>
      <c r="AV2961" s="13" t="s">
        <v>82</v>
      </c>
      <c r="AW2961" s="13" t="s">
        <v>33</v>
      </c>
      <c r="AX2961" s="13" t="s">
        <v>72</v>
      </c>
      <c r="AY2961" s="244" t="s">
        <v>180</v>
      </c>
    </row>
    <row r="2962" s="16" customFormat="1">
      <c r="A2962" s="16"/>
      <c r="B2962" s="266"/>
      <c r="C2962" s="267"/>
      <c r="D2962" s="235" t="s">
        <v>191</v>
      </c>
      <c r="E2962" s="268" t="s">
        <v>19</v>
      </c>
      <c r="F2962" s="269" t="s">
        <v>436</v>
      </c>
      <c r="G2962" s="267"/>
      <c r="H2962" s="270">
        <v>1.877</v>
      </c>
      <c r="I2962" s="271"/>
      <c r="J2962" s="267"/>
      <c r="K2962" s="267"/>
      <c r="L2962" s="272"/>
      <c r="M2962" s="273"/>
      <c r="N2962" s="274"/>
      <c r="O2962" s="274"/>
      <c r="P2962" s="274"/>
      <c r="Q2962" s="274"/>
      <c r="R2962" s="274"/>
      <c r="S2962" s="274"/>
      <c r="T2962" s="275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T2962" s="276" t="s">
        <v>191</v>
      </c>
      <c r="AU2962" s="276" t="s">
        <v>82</v>
      </c>
      <c r="AV2962" s="16" t="s">
        <v>100</v>
      </c>
      <c r="AW2962" s="16" t="s">
        <v>33</v>
      </c>
      <c r="AX2962" s="16" t="s">
        <v>72</v>
      </c>
      <c r="AY2962" s="276" t="s">
        <v>180</v>
      </c>
    </row>
    <row r="2963" s="15" customFormat="1">
      <c r="A2963" s="15"/>
      <c r="B2963" s="255"/>
      <c r="C2963" s="256"/>
      <c r="D2963" s="235" t="s">
        <v>191</v>
      </c>
      <c r="E2963" s="257" t="s">
        <v>19</v>
      </c>
      <c r="F2963" s="258" t="s">
        <v>327</v>
      </c>
      <c r="G2963" s="256"/>
      <c r="H2963" s="259">
        <v>3.8029999999999999</v>
      </c>
      <c r="I2963" s="260"/>
      <c r="J2963" s="256"/>
      <c r="K2963" s="256"/>
      <c r="L2963" s="261"/>
      <c r="M2963" s="262"/>
      <c r="N2963" s="263"/>
      <c r="O2963" s="263"/>
      <c r="P2963" s="263"/>
      <c r="Q2963" s="263"/>
      <c r="R2963" s="263"/>
      <c r="S2963" s="263"/>
      <c r="T2963" s="264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65" t="s">
        <v>191</v>
      </c>
      <c r="AU2963" s="265" t="s">
        <v>82</v>
      </c>
      <c r="AV2963" s="15" t="s">
        <v>187</v>
      </c>
      <c r="AW2963" s="15" t="s">
        <v>33</v>
      </c>
      <c r="AX2963" s="15" t="s">
        <v>80</v>
      </c>
      <c r="AY2963" s="265" t="s">
        <v>180</v>
      </c>
    </row>
    <row r="2964" s="2" customFormat="1" ht="16.5" customHeight="1">
      <c r="A2964" s="40"/>
      <c r="B2964" s="41"/>
      <c r="C2964" s="281" t="s">
        <v>3272</v>
      </c>
      <c r="D2964" s="281" t="s">
        <v>702</v>
      </c>
      <c r="E2964" s="282" t="s">
        <v>3273</v>
      </c>
      <c r="F2964" s="283" t="s">
        <v>3274</v>
      </c>
      <c r="G2964" s="284" t="s">
        <v>340</v>
      </c>
      <c r="H2964" s="285">
        <v>7.6059999999999999</v>
      </c>
      <c r="I2964" s="286"/>
      <c r="J2964" s="287">
        <f>ROUND(I2964*H2964,2)</f>
        <v>0</v>
      </c>
      <c r="K2964" s="283" t="s">
        <v>186</v>
      </c>
      <c r="L2964" s="288"/>
      <c r="M2964" s="289" t="s">
        <v>19</v>
      </c>
      <c r="N2964" s="290" t="s">
        <v>43</v>
      </c>
      <c r="O2964" s="86"/>
      <c r="P2964" s="224">
        <f>O2964*H2964</f>
        <v>0</v>
      </c>
      <c r="Q2964" s="224">
        <v>1</v>
      </c>
      <c r="R2964" s="224">
        <f>Q2964*H2964</f>
        <v>7.6059999999999999</v>
      </c>
      <c r="S2964" s="224">
        <v>0</v>
      </c>
      <c r="T2964" s="225">
        <f>S2964*H2964</f>
        <v>0</v>
      </c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R2964" s="226" t="s">
        <v>369</v>
      </c>
      <c r="AT2964" s="226" t="s">
        <v>702</v>
      </c>
      <c r="AU2964" s="226" t="s">
        <v>82</v>
      </c>
      <c r="AY2964" s="19" t="s">
        <v>180</v>
      </c>
      <c r="BE2964" s="227">
        <f>IF(N2964="základní",J2964,0)</f>
        <v>0</v>
      </c>
      <c r="BF2964" s="227">
        <f>IF(N2964="snížená",J2964,0)</f>
        <v>0</v>
      </c>
      <c r="BG2964" s="227">
        <f>IF(N2964="zákl. přenesená",J2964,0)</f>
        <v>0</v>
      </c>
      <c r="BH2964" s="227">
        <f>IF(N2964="sníž. přenesená",J2964,0)</f>
        <v>0</v>
      </c>
      <c r="BI2964" s="227">
        <f>IF(N2964="nulová",J2964,0)</f>
        <v>0</v>
      </c>
      <c r="BJ2964" s="19" t="s">
        <v>80</v>
      </c>
      <c r="BK2964" s="227">
        <f>ROUND(I2964*H2964,2)</f>
        <v>0</v>
      </c>
      <c r="BL2964" s="19" t="s">
        <v>270</v>
      </c>
      <c r="BM2964" s="226" t="s">
        <v>3275</v>
      </c>
    </row>
    <row r="2965" s="13" customFormat="1">
      <c r="A2965" s="13"/>
      <c r="B2965" s="233"/>
      <c r="C2965" s="234"/>
      <c r="D2965" s="235" t="s">
        <v>191</v>
      </c>
      <c r="E2965" s="236" t="s">
        <v>19</v>
      </c>
      <c r="F2965" s="237" t="s">
        <v>3276</v>
      </c>
      <c r="G2965" s="234"/>
      <c r="H2965" s="238">
        <v>7.6059999999999999</v>
      </c>
      <c r="I2965" s="239"/>
      <c r="J2965" s="234"/>
      <c r="K2965" s="234"/>
      <c r="L2965" s="240"/>
      <c r="M2965" s="241"/>
      <c r="N2965" s="242"/>
      <c r="O2965" s="242"/>
      <c r="P2965" s="242"/>
      <c r="Q2965" s="242"/>
      <c r="R2965" s="242"/>
      <c r="S2965" s="242"/>
      <c r="T2965" s="24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4" t="s">
        <v>191</v>
      </c>
      <c r="AU2965" s="244" t="s">
        <v>82</v>
      </c>
      <c r="AV2965" s="13" t="s">
        <v>82</v>
      </c>
      <c r="AW2965" s="13" t="s">
        <v>33</v>
      </c>
      <c r="AX2965" s="13" t="s">
        <v>80</v>
      </c>
      <c r="AY2965" s="244" t="s">
        <v>180</v>
      </c>
    </row>
    <row r="2966" s="2" customFormat="1" ht="16.5" customHeight="1">
      <c r="A2966" s="40"/>
      <c r="B2966" s="41"/>
      <c r="C2966" s="215" t="s">
        <v>3277</v>
      </c>
      <c r="D2966" s="215" t="s">
        <v>182</v>
      </c>
      <c r="E2966" s="216" t="s">
        <v>3278</v>
      </c>
      <c r="F2966" s="217" t="s">
        <v>3279</v>
      </c>
      <c r="G2966" s="218" t="s">
        <v>227</v>
      </c>
      <c r="H2966" s="219">
        <v>136.49500000000001</v>
      </c>
      <c r="I2966" s="220"/>
      <c r="J2966" s="221">
        <f>ROUND(I2966*H2966,2)</f>
        <v>0</v>
      </c>
      <c r="K2966" s="217" t="s">
        <v>186</v>
      </c>
      <c r="L2966" s="46"/>
      <c r="M2966" s="222" t="s">
        <v>19</v>
      </c>
      <c r="N2966" s="223" t="s">
        <v>43</v>
      </c>
      <c r="O2966" s="86"/>
      <c r="P2966" s="224">
        <f>O2966*H2966</f>
        <v>0</v>
      </c>
      <c r="Q2966" s="224">
        <v>0</v>
      </c>
      <c r="R2966" s="224">
        <f>Q2966*H2966</f>
        <v>0</v>
      </c>
      <c r="S2966" s="224">
        <v>0</v>
      </c>
      <c r="T2966" s="225">
        <f>S2966*H2966</f>
        <v>0</v>
      </c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R2966" s="226" t="s">
        <v>270</v>
      </c>
      <c r="AT2966" s="226" t="s">
        <v>182</v>
      </c>
      <c r="AU2966" s="226" t="s">
        <v>82</v>
      </c>
      <c r="AY2966" s="19" t="s">
        <v>180</v>
      </c>
      <c r="BE2966" s="227">
        <f>IF(N2966="základní",J2966,0)</f>
        <v>0</v>
      </c>
      <c r="BF2966" s="227">
        <f>IF(N2966="snížená",J2966,0)</f>
        <v>0</v>
      </c>
      <c r="BG2966" s="227">
        <f>IF(N2966="zákl. přenesená",J2966,0)</f>
        <v>0</v>
      </c>
      <c r="BH2966" s="227">
        <f>IF(N2966="sníž. přenesená",J2966,0)</f>
        <v>0</v>
      </c>
      <c r="BI2966" s="227">
        <f>IF(N2966="nulová",J2966,0)</f>
        <v>0</v>
      </c>
      <c r="BJ2966" s="19" t="s">
        <v>80</v>
      </c>
      <c r="BK2966" s="227">
        <f>ROUND(I2966*H2966,2)</f>
        <v>0</v>
      </c>
      <c r="BL2966" s="19" t="s">
        <v>270</v>
      </c>
      <c r="BM2966" s="226" t="s">
        <v>3280</v>
      </c>
    </row>
    <row r="2967" s="2" customFormat="1">
      <c r="A2967" s="40"/>
      <c r="B2967" s="41"/>
      <c r="C2967" s="42"/>
      <c r="D2967" s="228" t="s">
        <v>189</v>
      </c>
      <c r="E2967" s="42"/>
      <c r="F2967" s="229" t="s">
        <v>3281</v>
      </c>
      <c r="G2967" s="42"/>
      <c r="H2967" s="42"/>
      <c r="I2967" s="230"/>
      <c r="J2967" s="42"/>
      <c r="K2967" s="42"/>
      <c r="L2967" s="46"/>
      <c r="M2967" s="231"/>
      <c r="N2967" s="232"/>
      <c r="O2967" s="86"/>
      <c r="P2967" s="86"/>
      <c r="Q2967" s="86"/>
      <c r="R2967" s="86"/>
      <c r="S2967" s="86"/>
      <c r="T2967" s="87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T2967" s="19" t="s">
        <v>189</v>
      </c>
      <c r="AU2967" s="19" t="s">
        <v>82</v>
      </c>
    </row>
    <row r="2968" s="14" customFormat="1">
      <c r="A2968" s="14"/>
      <c r="B2968" s="245"/>
      <c r="C2968" s="246"/>
      <c r="D2968" s="235" t="s">
        <v>191</v>
      </c>
      <c r="E2968" s="247" t="s">
        <v>19</v>
      </c>
      <c r="F2968" s="248" t="s">
        <v>578</v>
      </c>
      <c r="G2968" s="246"/>
      <c r="H2968" s="247" t="s">
        <v>19</v>
      </c>
      <c r="I2968" s="249"/>
      <c r="J2968" s="246"/>
      <c r="K2968" s="246"/>
      <c r="L2968" s="250"/>
      <c r="M2968" s="251"/>
      <c r="N2968" s="252"/>
      <c r="O2968" s="252"/>
      <c r="P2968" s="252"/>
      <c r="Q2968" s="252"/>
      <c r="R2968" s="252"/>
      <c r="S2968" s="252"/>
      <c r="T2968" s="253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4" t="s">
        <v>191</v>
      </c>
      <c r="AU2968" s="254" t="s">
        <v>82</v>
      </c>
      <c r="AV2968" s="14" t="s">
        <v>80</v>
      </c>
      <c r="AW2968" s="14" t="s">
        <v>33</v>
      </c>
      <c r="AX2968" s="14" t="s">
        <v>72</v>
      </c>
      <c r="AY2968" s="254" t="s">
        <v>180</v>
      </c>
    </row>
    <row r="2969" s="13" customFormat="1">
      <c r="A2969" s="13"/>
      <c r="B2969" s="233"/>
      <c r="C2969" s="234"/>
      <c r="D2969" s="235" t="s">
        <v>191</v>
      </c>
      <c r="E2969" s="236" t="s">
        <v>19</v>
      </c>
      <c r="F2969" s="237" t="s">
        <v>3282</v>
      </c>
      <c r="G2969" s="234"/>
      <c r="H2969" s="238">
        <v>51.719999999999999</v>
      </c>
      <c r="I2969" s="239"/>
      <c r="J2969" s="234"/>
      <c r="K2969" s="234"/>
      <c r="L2969" s="240"/>
      <c r="M2969" s="241"/>
      <c r="N2969" s="242"/>
      <c r="O2969" s="242"/>
      <c r="P2969" s="242"/>
      <c r="Q2969" s="242"/>
      <c r="R2969" s="242"/>
      <c r="S2969" s="242"/>
      <c r="T2969" s="243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4" t="s">
        <v>191</v>
      </c>
      <c r="AU2969" s="244" t="s">
        <v>82</v>
      </c>
      <c r="AV2969" s="13" t="s">
        <v>82</v>
      </c>
      <c r="AW2969" s="13" t="s">
        <v>33</v>
      </c>
      <c r="AX2969" s="13" t="s">
        <v>72</v>
      </c>
      <c r="AY2969" s="244" t="s">
        <v>180</v>
      </c>
    </row>
    <row r="2970" s="13" customFormat="1">
      <c r="A2970" s="13"/>
      <c r="B2970" s="233"/>
      <c r="C2970" s="234"/>
      <c r="D2970" s="235" t="s">
        <v>191</v>
      </c>
      <c r="E2970" s="236" t="s">
        <v>19</v>
      </c>
      <c r="F2970" s="237" t="s">
        <v>3283</v>
      </c>
      <c r="G2970" s="234"/>
      <c r="H2970" s="238">
        <v>7.2000000000000002</v>
      </c>
      <c r="I2970" s="239"/>
      <c r="J2970" s="234"/>
      <c r="K2970" s="234"/>
      <c r="L2970" s="240"/>
      <c r="M2970" s="241"/>
      <c r="N2970" s="242"/>
      <c r="O2970" s="242"/>
      <c r="P2970" s="242"/>
      <c r="Q2970" s="242"/>
      <c r="R2970" s="242"/>
      <c r="S2970" s="242"/>
      <c r="T2970" s="24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4" t="s">
        <v>191</v>
      </c>
      <c r="AU2970" s="244" t="s">
        <v>82</v>
      </c>
      <c r="AV2970" s="13" t="s">
        <v>82</v>
      </c>
      <c r="AW2970" s="13" t="s">
        <v>33</v>
      </c>
      <c r="AX2970" s="13" t="s">
        <v>72</v>
      </c>
      <c r="AY2970" s="244" t="s">
        <v>180</v>
      </c>
    </row>
    <row r="2971" s="16" customFormat="1">
      <c r="A2971" s="16"/>
      <c r="B2971" s="266"/>
      <c r="C2971" s="267"/>
      <c r="D2971" s="235" t="s">
        <v>191</v>
      </c>
      <c r="E2971" s="268" t="s">
        <v>19</v>
      </c>
      <c r="F2971" s="269" t="s">
        <v>436</v>
      </c>
      <c r="G2971" s="267"/>
      <c r="H2971" s="270">
        <v>58.920000000000002</v>
      </c>
      <c r="I2971" s="271"/>
      <c r="J2971" s="267"/>
      <c r="K2971" s="267"/>
      <c r="L2971" s="272"/>
      <c r="M2971" s="273"/>
      <c r="N2971" s="274"/>
      <c r="O2971" s="274"/>
      <c r="P2971" s="274"/>
      <c r="Q2971" s="274"/>
      <c r="R2971" s="274"/>
      <c r="S2971" s="274"/>
      <c r="T2971" s="275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T2971" s="276" t="s">
        <v>191</v>
      </c>
      <c r="AU2971" s="276" t="s">
        <v>82</v>
      </c>
      <c r="AV2971" s="16" t="s">
        <v>100</v>
      </c>
      <c r="AW2971" s="16" t="s">
        <v>33</v>
      </c>
      <c r="AX2971" s="16" t="s">
        <v>72</v>
      </c>
      <c r="AY2971" s="276" t="s">
        <v>180</v>
      </c>
    </row>
    <row r="2972" s="14" customFormat="1">
      <c r="A2972" s="14"/>
      <c r="B2972" s="245"/>
      <c r="C2972" s="246"/>
      <c r="D2972" s="235" t="s">
        <v>191</v>
      </c>
      <c r="E2972" s="247" t="s">
        <v>19</v>
      </c>
      <c r="F2972" s="248" t="s">
        <v>797</v>
      </c>
      <c r="G2972" s="246"/>
      <c r="H2972" s="247" t="s">
        <v>19</v>
      </c>
      <c r="I2972" s="249"/>
      <c r="J2972" s="246"/>
      <c r="K2972" s="246"/>
      <c r="L2972" s="250"/>
      <c r="M2972" s="251"/>
      <c r="N2972" s="252"/>
      <c r="O2972" s="252"/>
      <c r="P2972" s="252"/>
      <c r="Q2972" s="252"/>
      <c r="R2972" s="252"/>
      <c r="S2972" s="252"/>
      <c r="T2972" s="253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4" t="s">
        <v>191</v>
      </c>
      <c r="AU2972" s="254" t="s">
        <v>82</v>
      </c>
      <c r="AV2972" s="14" t="s">
        <v>80</v>
      </c>
      <c r="AW2972" s="14" t="s">
        <v>33</v>
      </c>
      <c r="AX2972" s="14" t="s">
        <v>72</v>
      </c>
      <c r="AY2972" s="254" t="s">
        <v>180</v>
      </c>
    </row>
    <row r="2973" s="13" customFormat="1">
      <c r="A2973" s="13"/>
      <c r="B2973" s="233"/>
      <c r="C2973" s="234"/>
      <c r="D2973" s="235" t="s">
        <v>191</v>
      </c>
      <c r="E2973" s="236" t="s">
        <v>19</v>
      </c>
      <c r="F2973" s="237" t="s">
        <v>3284</v>
      </c>
      <c r="G2973" s="234"/>
      <c r="H2973" s="238">
        <v>43.295000000000002</v>
      </c>
      <c r="I2973" s="239"/>
      <c r="J2973" s="234"/>
      <c r="K2973" s="234"/>
      <c r="L2973" s="240"/>
      <c r="M2973" s="241"/>
      <c r="N2973" s="242"/>
      <c r="O2973" s="242"/>
      <c r="P2973" s="242"/>
      <c r="Q2973" s="242"/>
      <c r="R2973" s="242"/>
      <c r="S2973" s="242"/>
      <c r="T2973" s="24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4" t="s">
        <v>191</v>
      </c>
      <c r="AU2973" s="244" t="s">
        <v>82</v>
      </c>
      <c r="AV2973" s="13" t="s">
        <v>82</v>
      </c>
      <c r="AW2973" s="13" t="s">
        <v>33</v>
      </c>
      <c r="AX2973" s="13" t="s">
        <v>72</v>
      </c>
      <c r="AY2973" s="244" t="s">
        <v>180</v>
      </c>
    </row>
    <row r="2974" s="13" customFormat="1">
      <c r="A2974" s="13"/>
      <c r="B2974" s="233"/>
      <c r="C2974" s="234"/>
      <c r="D2974" s="235" t="s">
        <v>191</v>
      </c>
      <c r="E2974" s="236" t="s">
        <v>19</v>
      </c>
      <c r="F2974" s="237" t="s">
        <v>3285</v>
      </c>
      <c r="G2974" s="234"/>
      <c r="H2974" s="238">
        <v>34.280000000000001</v>
      </c>
      <c r="I2974" s="239"/>
      <c r="J2974" s="234"/>
      <c r="K2974" s="234"/>
      <c r="L2974" s="240"/>
      <c r="M2974" s="241"/>
      <c r="N2974" s="242"/>
      <c r="O2974" s="242"/>
      <c r="P2974" s="242"/>
      <c r="Q2974" s="242"/>
      <c r="R2974" s="242"/>
      <c r="S2974" s="242"/>
      <c r="T2974" s="243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4" t="s">
        <v>191</v>
      </c>
      <c r="AU2974" s="244" t="s">
        <v>82</v>
      </c>
      <c r="AV2974" s="13" t="s">
        <v>82</v>
      </c>
      <c r="AW2974" s="13" t="s">
        <v>33</v>
      </c>
      <c r="AX2974" s="13" t="s">
        <v>72</v>
      </c>
      <c r="AY2974" s="244" t="s">
        <v>180</v>
      </c>
    </row>
    <row r="2975" s="16" customFormat="1">
      <c r="A2975" s="16"/>
      <c r="B2975" s="266"/>
      <c r="C2975" s="267"/>
      <c r="D2975" s="235" t="s">
        <v>191</v>
      </c>
      <c r="E2975" s="268" t="s">
        <v>19</v>
      </c>
      <c r="F2975" s="269" t="s">
        <v>436</v>
      </c>
      <c r="G2975" s="267"/>
      <c r="H2975" s="270">
        <v>77.575000000000003</v>
      </c>
      <c r="I2975" s="271"/>
      <c r="J2975" s="267"/>
      <c r="K2975" s="267"/>
      <c r="L2975" s="272"/>
      <c r="M2975" s="273"/>
      <c r="N2975" s="274"/>
      <c r="O2975" s="274"/>
      <c r="P2975" s="274"/>
      <c r="Q2975" s="274"/>
      <c r="R2975" s="274"/>
      <c r="S2975" s="274"/>
      <c r="T2975" s="275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T2975" s="276" t="s">
        <v>191</v>
      </c>
      <c r="AU2975" s="276" t="s">
        <v>82</v>
      </c>
      <c r="AV2975" s="16" t="s">
        <v>100</v>
      </c>
      <c r="AW2975" s="16" t="s">
        <v>33</v>
      </c>
      <c r="AX2975" s="16" t="s">
        <v>72</v>
      </c>
      <c r="AY2975" s="276" t="s">
        <v>180</v>
      </c>
    </row>
    <row r="2976" s="15" customFormat="1">
      <c r="A2976" s="15"/>
      <c r="B2976" s="255"/>
      <c r="C2976" s="256"/>
      <c r="D2976" s="235" t="s">
        <v>191</v>
      </c>
      <c r="E2976" s="257" t="s">
        <v>19</v>
      </c>
      <c r="F2976" s="258" t="s">
        <v>327</v>
      </c>
      <c r="G2976" s="256"/>
      <c r="H2976" s="259">
        <v>136.49500000000001</v>
      </c>
      <c r="I2976" s="260"/>
      <c r="J2976" s="256"/>
      <c r="K2976" s="256"/>
      <c r="L2976" s="261"/>
      <c r="M2976" s="262"/>
      <c r="N2976" s="263"/>
      <c r="O2976" s="263"/>
      <c r="P2976" s="263"/>
      <c r="Q2976" s="263"/>
      <c r="R2976" s="263"/>
      <c r="S2976" s="263"/>
      <c r="T2976" s="264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65" t="s">
        <v>191</v>
      </c>
      <c r="AU2976" s="265" t="s">
        <v>82</v>
      </c>
      <c r="AV2976" s="15" t="s">
        <v>187</v>
      </c>
      <c r="AW2976" s="15" t="s">
        <v>33</v>
      </c>
      <c r="AX2976" s="15" t="s">
        <v>80</v>
      </c>
      <c r="AY2976" s="265" t="s">
        <v>180</v>
      </c>
    </row>
    <row r="2977" s="2" customFormat="1" ht="16.5" customHeight="1">
      <c r="A2977" s="40"/>
      <c r="B2977" s="41"/>
      <c r="C2977" s="281" t="s">
        <v>3286</v>
      </c>
      <c r="D2977" s="281" t="s">
        <v>702</v>
      </c>
      <c r="E2977" s="282" t="s">
        <v>3287</v>
      </c>
      <c r="F2977" s="283" t="s">
        <v>3288</v>
      </c>
      <c r="G2977" s="284" t="s">
        <v>227</v>
      </c>
      <c r="H2977" s="285">
        <v>139.22499999999999</v>
      </c>
      <c r="I2977" s="286"/>
      <c r="J2977" s="287">
        <f>ROUND(I2977*H2977,2)</f>
        <v>0</v>
      </c>
      <c r="K2977" s="283" t="s">
        <v>186</v>
      </c>
      <c r="L2977" s="288"/>
      <c r="M2977" s="289" t="s">
        <v>19</v>
      </c>
      <c r="N2977" s="290" t="s">
        <v>43</v>
      </c>
      <c r="O2977" s="86"/>
      <c r="P2977" s="224">
        <f>O2977*H2977</f>
        <v>0</v>
      </c>
      <c r="Q2977" s="224">
        <v>0.00050000000000000001</v>
      </c>
      <c r="R2977" s="224">
        <f>Q2977*H2977</f>
        <v>0.069612499999999994</v>
      </c>
      <c r="S2977" s="224">
        <v>0</v>
      </c>
      <c r="T2977" s="225">
        <f>S2977*H2977</f>
        <v>0</v>
      </c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R2977" s="226" t="s">
        <v>369</v>
      </c>
      <c r="AT2977" s="226" t="s">
        <v>702</v>
      </c>
      <c r="AU2977" s="226" t="s">
        <v>82</v>
      </c>
      <c r="AY2977" s="19" t="s">
        <v>180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19" t="s">
        <v>80</v>
      </c>
      <c r="BK2977" s="227">
        <f>ROUND(I2977*H2977,2)</f>
        <v>0</v>
      </c>
      <c r="BL2977" s="19" t="s">
        <v>270</v>
      </c>
      <c r="BM2977" s="226" t="s">
        <v>3289</v>
      </c>
    </row>
    <row r="2978" s="13" customFormat="1">
      <c r="A2978" s="13"/>
      <c r="B2978" s="233"/>
      <c r="C2978" s="234"/>
      <c r="D2978" s="235" t="s">
        <v>191</v>
      </c>
      <c r="E2978" s="234"/>
      <c r="F2978" s="237" t="s">
        <v>3290</v>
      </c>
      <c r="G2978" s="234"/>
      <c r="H2978" s="238">
        <v>139.22499999999999</v>
      </c>
      <c r="I2978" s="239"/>
      <c r="J2978" s="234"/>
      <c r="K2978" s="234"/>
      <c r="L2978" s="240"/>
      <c r="M2978" s="241"/>
      <c r="N2978" s="242"/>
      <c r="O2978" s="242"/>
      <c r="P2978" s="242"/>
      <c r="Q2978" s="242"/>
      <c r="R2978" s="242"/>
      <c r="S2978" s="242"/>
      <c r="T2978" s="243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4" t="s">
        <v>191</v>
      </c>
      <c r="AU2978" s="244" t="s">
        <v>82</v>
      </c>
      <c r="AV2978" s="13" t="s">
        <v>82</v>
      </c>
      <c r="AW2978" s="13" t="s">
        <v>4</v>
      </c>
      <c r="AX2978" s="13" t="s">
        <v>80</v>
      </c>
      <c r="AY2978" s="244" t="s">
        <v>180</v>
      </c>
    </row>
    <row r="2979" s="2" customFormat="1" ht="24.15" customHeight="1">
      <c r="A2979" s="40"/>
      <c r="B2979" s="41"/>
      <c r="C2979" s="215" t="s">
        <v>3291</v>
      </c>
      <c r="D2979" s="215" t="s">
        <v>182</v>
      </c>
      <c r="E2979" s="216" t="s">
        <v>3292</v>
      </c>
      <c r="F2979" s="217" t="s">
        <v>3293</v>
      </c>
      <c r="G2979" s="218" t="s">
        <v>195</v>
      </c>
      <c r="H2979" s="219">
        <v>5</v>
      </c>
      <c r="I2979" s="220"/>
      <c r="J2979" s="221">
        <f>ROUND(I2979*H2979,2)</f>
        <v>0</v>
      </c>
      <c r="K2979" s="217" t="s">
        <v>186</v>
      </c>
      <c r="L2979" s="46"/>
      <c r="M2979" s="222" t="s">
        <v>19</v>
      </c>
      <c r="N2979" s="223" t="s">
        <v>43</v>
      </c>
      <c r="O2979" s="86"/>
      <c r="P2979" s="224">
        <f>O2979*H2979</f>
        <v>0</v>
      </c>
      <c r="Q2979" s="224">
        <v>6.9999999999999994E-05</v>
      </c>
      <c r="R2979" s="224">
        <f>Q2979*H2979</f>
        <v>0.00034999999999999994</v>
      </c>
      <c r="S2979" s="224">
        <v>0</v>
      </c>
      <c r="T2979" s="225">
        <f>S2979*H2979</f>
        <v>0</v>
      </c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R2979" s="226" t="s">
        <v>270</v>
      </c>
      <c r="AT2979" s="226" t="s">
        <v>182</v>
      </c>
      <c r="AU2979" s="226" t="s">
        <v>82</v>
      </c>
      <c r="AY2979" s="19" t="s">
        <v>180</v>
      </c>
      <c r="BE2979" s="227">
        <f>IF(N2979="základní",J2979,0)</f>
        <v>0</v>
      </c>
      <c r="BF2979" s="227">
        <f>IF(N2979="snížená",J2979,0)</f>
        <v>0</v>
      </c>
      <c r="BG2979" s="227">
        <f>IF(N2979="zákl. přenesená",J2979,0)</f>
        <v>0</v>
      </c>
      <c r="BH2979" s="227">
        <f>IF(N2979="sníž. přenesená",J2979,0)</f>
        <v>0</v>
      </c>
      <c r="BI2979" s="227">
        <f>IF(N2979="nulová",J2979,0)</f>
        <v>0</v>
      </c>
      <c r="BJ2979" s="19" t="s">
        <v>80</v>
      </c>
      <c r="BK2979" s="227">
        <f>ROUND(I2979*H2979,2)</f>
        <v>0</v>
      </c>
      <c r="BL2979" s="19" t="s">
        <v>270</v>
      </c>
      <c r="BM2979" s="226" t="s">
        <v>3294</v>
      </c>
    </row>
    <row r="2980" s="2" customFormat="1">
      <c r="A2980" s="40"/>
      <c r="B2980" s="41"/>
      <c r="C2980" s="42"/>
      <c r="D2980" s="228" t="s">
        <v>189</v>
      </c>
      <c r="E2980" s="42"/>
      <c r="F2980" s="229" t="s">
        <v>3295</v>
      </c>
      <c r="G2980" s="42"/>
      <c r="H2980" s="42"/>
      <c r="I2980" s="230"/>
      <c r="J2980" s="42"/>
      <c r="K2980" s="42"/>
      <c r="L2980" s="46"/>
      <c r="M2980" s="231"/>
      <c r="N2980" s="232"/>
      <c r="O2980" s="86"/>
      <c r="P2980" s="86"/>
      <c r="Q2980" s="86"/>
      <c r="R2980" s="86"/>
      <c r="S2980" s="86"/>
      <c r="T2980" s="87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T2980" s="19" t="s">
        <v>189</v>
      </c>
      <c r="AU2980" s="19" t="s">
        <v>82</v>
      </c>
    </row>
    <row r="2981" s="14" customFormat="1">
      <c r="A2981" s="14"/>
      <c r="B2981" s="245"/>
      <c r="C2981" s="246"/>
      <c r="D2981" s="235" t="s">
        <v>191</v>
      </c>
      <c r="E2981" s="247" t="s">
        <v>19</v>
      </c>
      <c r="F2981" s="248" t="s">
        <v>3296</v>
      </c>
      <c r="G2981" s="246"/>
      <c r="H2981" s="247" t="s">
        <v>19</v>
      </c>
      <c r="I2981" s="249"/>
      <c r="J2981" s="246"/>
      <c r="K2981" s="246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191</v>
      </c>
      <c r="AU2981" s="254" t="s">
        <v>82</v>
      </c>
      <c r="AV2981" s="14" t="s">
        <v>80</v>
      </c>
      <c r="AW2981" s="14" t="s">
        <v>33</v>
      </c>
      <c r="AX2981" s="14" t="s">
        <v>72</v>
      </c>
      <c r="AY2981" s="254" t="s">
        <v>180</v>
      </c>
    </row>
    <row r="2982" s="13" customFormat="1">
      <c r="A2982" s="13"/>
      <c r="B2982" s="233"/>
      <c r="C2982" s="234"/>
      <c r="D2982" s="235" t="s">
        <v>191</v>
      </c>
      <c r="E2982" s="236" t="s">
        <v>19</v>
      </c>
      <c r="F2982" s="237" t="s">
        <v>3297</v>
      </c>
      <c r="G2982" s="234"/>
      <c r="H2982" s="238">
        <v>5</v>
      </c>
      <c r="I2982" s="239"/>
      <c r="J2982" s="234"/>
      <c r="K2982" s="234"/>
      <c r="L2982" s="240"/>
      <c r="M2982" s="241"/>
      <c r="N2982" s="242"/>
      <c r="O2982" s="242"/>
      <c r="P2982" s="242"/>
      <c r="Q2982" s="242"/>
      <c r="R2982" s="242"/>
      <c r="S2982" s="242"/>
      <c r="T2982" s="243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4" t="s">
        <v>191</v>
      </c>
      <c r="AU2982" s="244" t="s">
        <v>82</v>
      </c>
      <c r="AV2982" s="13" t="s">
        <v>82</v>
      </c>
      <c r="AW2982" s="13" t="s">
        <v>33</v>
      </c>
      <c r="AX2982" s="13" t="s">
        <v>80</v>
      </c>
      <c r="AY2982" s="244" t="s">
        <v>180</v>
      </c>
    </row>
    <row r="2983" s="2" customFormat="1" ht="16.5" customHeight="1">
      <c r="A2983" s="40"/>
      <c r="B2983" s="41"/>
      <c r="C2983" s="281" t="s">
        <v>2612</v>
      </c>
      <c r="D2983" s="281" t="s">
        <v>702</v>
      </c>
      <c r="E2983" s="282" t="s">
        <v>3298</v>
      </c>
      <c r="F2983" s="283" t="s">
        <v>3299</v>
      </c>
      <c r="G2983" s="284" t="s">
        <v>195</v>
      </c>
      <c r="H2983" s="285">
        <v>5</v>
      </c>
      <c r="I2983" s="286"/>
      <c r="J2983" s="287">
        <f>ROUND(I2983*H2983,2)</f>
        <v>0</v>
      </c>
      <c r="K2983" s="283" t="s">
        <v>186</v>
      </c>
      <c r="L2983" s="288"/>
      <c r="M2983" s="289" t="s">
        <v>19</v>
      </c>
      <c r="N2983" s="290" t="s">
        <v>43</v>
      </c>
      <c r="O2983" s="86"/>
      <c r="P2983" s="224">
        <f>O2983*H2983</f>
        <v>0</v>
      </c>
      <c r="Q2983" s="224">
        <v>0.00164</v>
      </c>
      <c r="R2983" s="224">
        <f>Q2983*H2983</f>
        <v>0.008199999999999999</v>
      </c>
      <c r="S2983" s="224">
        <v>0</v>
      </c>
      <c r="T2983" s="225">
        <f>S2983*H2983</f>
        <v>0</v>
      </c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R2983" s="226" t="s">
        <v>369</v>
      </c>
      <c r="AT2983" s="226" t="s">
        <v>702</v>
      </c>
      <c r="AU2983" s="226" t="s">
        <v>82</v>
      </c>
      <c r="AY2983" s="19" t="s">
        <v>180</v>
      </c>
      <c r="BE2983" s="227">
        <f>IF(N2983="základní",J2983,0)</f>
        <v>0</v>
      </c>
      <c r="BF2983" s="227">
        <f>IF(N2983="snížená",J2983,0)</f>
        <v>0</v>
      </c>
      <c r="BG2983" s="227">
        <f>IF(N2983="zákl. přenesená",J2983,0)</f>
        <v>0</v>
      </c>
      <c r="BH2983" s="227">
        <f>IF(N2983="sníž. přenesená",J2983,0)</f>
        <v>0</v>
      </c>
      <c r="BI2983" s="227">
        <f>IF(N2983="nulová",J2983,0)</f>
        <v>0</v>
      </c>
      <c r="BJ2983" s="19" t="s">
        <v>80</v>
      </c>
      <c r="BK2983" s="227">
        <f>ROUND(I2983*H2983,2)</f>
        <v>0</v>
      </c>
      <c r="BL2983" s="19" t="s">
        <v>270</v>
      </c>
      <c r="BM2983" s="226" t="s">
        <v>3300</v>
      </c>
    </row>
    <row r="2984" s="2" customFormat="1" ht="24.15" customHeight="1">
      <c r="A2984" s="40"/>
      <c r="B2984" s="41"/>
      <c r="C2984" s="215" t="s">
        <v>3301</v>
      </c>
      <c r="D2984" s="215" t="s">
        <v>182</v>
      </c>
      <c r="E2984" s="216" t="s">
        <v>3302</v>
      </c>
      <c r="F2984" s="217" t="s">
        <v>3303</v>
      </c>
      <c r="G2984" s="218" t="s">
        <v>195</v>
      </c>
      <c r="H2984" s="219">
        <v>5</v>
      </c>
      <c r="I2984" s="220"/>
      <c r="J2984" s="221">
        <f>ROUND(I2984*H2984,2)</f>
        <v>0</v>
      </c>
      <c r="K2984" s="217" t="s">
        <v>186</v>
      </c>
      <c r="L2984" s="46"/>
      <c r="M2984" s="222" t="s">
        <v>19</v>
      </c>
      <c r="N2984" s="223" t="s">
        <v>43</v>
      </c>
      <c r="O2984" s="86"/>
      <c r="P2984" s="224">
        <f>O2984*H2984</f>
        <v>0</v>
      </c>
      <c r="Q2984" s="224">
        <v>0</v>
      </c>
      <c r="R2984" s="224">
        <f>Q2984*H2984</f>
        <v>0</v>
      </c>
      <c r="S2984" s="224">
        <v>0</v>
      </c>
      <c r="T2984" s="225">
        <f>S2984*H2984</f>
        <v>0</v>
      </c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R2984" s="226" t="s">
        <v>270</v>
      </c>
      <c r="AT2984" s="226" t="s">
        <v>182</v>
      </c>
      <c r="AU2984" s="226" t="s">
        <v>82</v>
      </c>
      <c r="AY2984" s="19" t="s">
        <v>180</v>
      </c>
      <c r="BE2984" s="227">
        <f>IF(N2984="základní",J2984,0)</f>
        <v>0</v>
      </c>
      <c r="BF2984" s="227">
        <f>IF(N2984="snížená",J2984,0)</f>
        <v>0</v>
      </c>
      <c r="BG2984" s="227">
        <f>IF(N2984="zákl. přenesená",J2984,0)</f>
        <v>0</v>
      </c>
      <c r="BH2984" s="227">
        <f>IF(N2984="sníž. přenesená",J2984,0)</f>
        <v>0</v>
      </c>
      <c r="BI2984" s="227">
        <f>IF(N2984="nulová",J2984,0)</f>
        <v>0</v>
      </c>
      <c r="BJ2984" s="19" t="s">
        <v>80</v>
      </c>
      <c r="BK2984" s="227">
        <f>ROUND(I2984*H2984,2)</f>
        <v>0</v>
      </c>
      <c r="BL2984" s="19" t="s">
        <v>270</v>
      </c>
      <c r="BM2984" s="226" t="s">
        <v>3304</v>
      </c>
    </row>
    <row r="2985" s="2" customFormat="1">
      <c r="A2985" s="40"/>
      <c r="B2985" s="41"/>
      <c r="C2985" s="42"/>
      <c r="D2985" s="228" t="s">
        <v>189</v>
      </c>
      <c r="E2985" s="42"/>
      <c r="F2985" s="229" t="s">
        <v>3305</v>
      </c>
      <c r="G2985" s="42"/>
      <c r="H2985" s="42"/>
      <c r="I2985" s="230"/>
      <c r="J2985" s="42"/>
      <c r="K2985" s="42"/>
      <c r="L2985" s="46"/>
      <c r="M2985" s="231"/>
      <c r="N2985" s="232"/>
      <c r="O2985" s="86"/>
      <c r="P2985" s="86"/>
      <c r="Q2985" s="86"/>
      <c r="R2985" s="86"/>
      <c r="S2985" s="86"/>
      <c r="T2985" s="87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T2985" s="19" t="s">
        <v>189</v>
      </c>
      <c r="AU2985" s="19" t="s">
        <v>82</v>
      </c>
    </row>
    <row r="2986" s="2" customFormat="1" ht="16.5" customHeight="1">
      <c r="A2986" s="40"/>
      <c r="B2986" s="41"/>
      <c r="C2986" s="281" t="s">
        <v>3306</v>
      </c>
      <c r="D2986" s="281" t="s">
        <v>702</v>
      </c>
      <c r="E2986" s="282" t="s">
        <v>3307</v>
      </c>
      <c r="F2986" s="283" t="s">
        <v>3308</v>
      </c>
      <c r="G2986" s="284" t="s">
        <v>195</v>
      </c>
      <c r="H2986" s="285">
        <v>5</v>
      </c>
      <c r="I2986" s="286"/>
      <c r="J2986" s="287">
        <f>ROUND(I2986*H2986,2)</f>
        <v>0</v>
      </c>
      <c r="K2986" s="283" t="s">
        <v>186</v>
      </c>
      <c r="L2986" s="288"/>
      <c r="M2986" s="289" t="s">
        <v>19</v>
      </c>
      <c r="N2986" s="290" t="s">
        <v>43</v>
      </c>
      <c r="O2986" s="86"/>
      <c r="P2986" s="224">
        <f>O2986*H2986</f>
        <v>0</v>
      </c>
      <c r="Q2986" s="224">
        <v>0.00032000000000000003</v>
      </c>
      <c r="R2986" s="224">
        <f>Q2986*H2986</f>
        <v>0.0016000000000000001</v>
      </c>
      <c r="S2986" s="224">
        <v>0</v>
      </c>
      <c r="T2986" s="225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26" t="s">
        <v>369</v>
      </c>
      <c r="AT2986" s="226" t="s">
        <v>702</v>
      </c>
      <c r="AU2986" s="226" t="s">
        <v>82</v>
      </c>
      <c r="AY2986" s="19" t="s">
        <v>180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19" t="s">
        <v>80</v>
      </c>
      <c r="BK2986" s="227">
        <f>ROUND(I2986*H2986,2)</f>
        <v>0</v>
      </c>
      <c r="BL2986" s="19" t="s">
        <v>270</v>
      </c>
      <c r="BM2986" s="226" t="s">
        <v>3309</v>
      </c>
    </row>
    <row r="2987" s="2" customFormat="1" ht="24.15" customHeight="1">
      <c r="A2987" s="40"/>
      <c r="B2987" s="41"/>
      <c r="C2987" s="215" t="s">
        <v>3310</v>
      </c>
      <c r="D2987" s="215" t="s">
        <v>182</v>
      </c>
      <c r="E2987" s="216" t="s">
        <v>3311</v>
      </c>
      <c r="F2987" s="217" t="s">
        <v>3312</v>
      </c>
      <c r="G2987" s="218" t="s">
        <v>195</v>
      </c>
      <c r="H2987" s="219">
        <v>5</v>
      </c>
      <c r="I2987" s="220"/>
      <c r="J2987" s="221">
        <f>ROUND(I2987*H2987,2)</f>
        <v>0</v>
      </c>
      <c r="K2987" s="217" t="s">
        <v>186</v>
      </c>
      <c r="L2987" s="46"/>
      <c r="M2987" s="222" t="s">
        <v>19</v>
      </c>
      <c r="N2987" s="223" t="s">
        <v>43</v>
      </c>
      <c r="O2987" s="86"/>
      <c r="P2987" s="224">
        <f>O2987*H2987</f>
        <v>0</v>
      </c>
      <c r="Q2987" s="224">
        <v>0.00010000000000000001</v>
      </c>
      <c r="R2987" s="224">
        <f>Q2987*H2987</f>
        <v>0.00050000000000000001</v>
      </c>
      <c r="S2987" s="224">
        <v>0</v>
      </c>
      <c r="T2987" s="225">
        <f>S2987*H2987</f>
        <v>0</v>
      </c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R2987" s="226" t="s">
        <v>270</v>
      </c>
      <c r="AT2987" s="226" t="s">
        <v>182</v>
      </c>
      <c r="AU2987" s="226" t="s">
        <v>82</v>
      </c>
      <c r="AY2987" s="19" t="s">
        <v>180</v>
      </c>
      <c r="BE2987" s="227">
        <f>IF(N2987="základní",J2987,0)</f>
        <v>0</v>
      </c>
      <c r="BF2987" s="227">
        <f>IF(N2987="snížená",J2987,0)</f>
        <v>0</v>
      </c>
      <c r="BG2987" s="227">
        <f>IF(N2987="zákl. přenesená",J2987,0)</f>
        <v>0</v>
      </c>
      <c r="BH2987" s="227">
        <f>IF(N2987="sníž. přenesená",J2987,0)</f>
        <v>0</v>
      </c>
      <c r="BI2987" s="227">
        <f>IF(N2987="nulová",J2987,0)</f>
        <v>0</v>
      </c>
      <c r="BJ2987" s="19" t="s">
        <v>80</v>
      </c>
      <c r="BK2987" s="227">
        <f>ROUND(I2987*H2987,2)</f>
        <v>0</v>
      </c>
      <c r="BL2987" s="19" t="s">
        <v>270</v>
      </c>
      <c r="BM2987" s="226" t="s">
        <v>3313</v>
      </c>
    </row>
    <row r="2988" s="2" customFormat="1">
      <c r="A2988" s="40"/>
      <c r="B2988" s="41"/>
      <c r="C2988" s="42"/>
      <c r="D2988" s="228" t="s">
        <v>189</v>
      </c>
      <c r="E2988" s="42"/>
      <c r="F2988" s="229" t="s">
        <v>3314</v>
      </c>
      <c r="G2988" s="42"/>
      <c r="H2988" s="42"/>
      <c r="I2988" s="230"/>
      <c r="J2988" s="42"/>
      <c r="K2988" s="42"/>
      <c r="L2988" s="46"/>
      <c r="M2988" s="231"/>
      <c r="N2988" s="232"/>
      <c r="O2988" s="86"/>
      <c r="P2988" s="86"/>
      <c r="Q2988" s="86"/>
      <c r="R2988" s="86"/>
      <c r="S2988" s="86"/>
      <c r="T2988" s="87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T2988" s="19" t="s">
        <v>189</v>
      </c>
      <c r="AU2988" s="19" t="s">
        <v>82</v>
      </c>
    </row>
    <row r="2989" s="14" customFormat="1">
      <c r="A2989" s="14"/>
      <c r="B2989" s="245"/>
      <c r="C2989" s="246"/>
      <c r="D2989" s="235" t="s">
        <v>191</v>
      </c>
      <c r="E2989" s="247" t="s">
        <v>19</v>
      </c>
      <c r="F2989" s="248" t="s">
        <v>3296</v>
      </c>
      <c r="G2989" s="246"/>
      <c r="H2989" s="247" t="s">
        <v>19</v>
      </c>
      <c r="I2989" s="249"/>
      <c r="J2989" s="246"/>
      <c r="K2989" s="246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191</v>
      </c>
      <c r="AU2989" s="254" t="s">
        <v>82</v>
      </c>
      <c r="AV2989" s="14" t="s">
        <v>80</v>
      </c>
      <c r="AW2989" s="14" t="s">
        <v>33</v>
      </c>
      <c r="AX2989" s="14" t="s">
        <v>72</v>
      </c>
      <c r="AY2989" s="254" t="s">
        <v>180</v>
      </c>
    </row>
    <row r="2990" s="13" customFormat="1">
      <c r="A2990" s="13"/>
      <c r="B2990" s="233"/>
      <c r="C2990" s="234"/>
      <c r="D2990" s="235" t="s">
        <v>191</v>
      </c>
      <c r="E2990" s="236" t="s">
        <v>19</v>
      </c>
      <c r="F2990" s="237" t="s">
        <v>3297</v>
      </c>
      <c r="G2990" s="234"/>
      <c r="H2990" s="238">
        <v>5</v>
      </c>
      <c r="I2990" s="239"/>
      <c r="J2990" s="234"/>
      <c r="K2990" s="234"/>
      <c r="L2990" s="240"/>
      <c r="M2990" s="241"/>
      <c r="N2990" s="242"/>
      <c r="O2990" s="242"/>
      <c r="P2990" s="242"/>
      <c r="Q2990" s="242"/>
      <c r="R2990" s="242"/>
      <c r="S2990" s="242"/>
      <c r="T2990" s="243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4" t="s">
        <v>191</v>
      </c>
      <c r="AU2990" s="244" t="s">
        <v>82</v>
      </c>
      <c r="AV2990" s="13" t="s">
        <v>82</v>
      </c>
      <c r="AW2990" s="13" t="s">
        <v>33</v>
      </c>
      <c r="AX2990" s="13" t="s">
        <v>80</v>
      </c>
      <c r="AY2990" s="244" t="s">
        <v>180</v>
      </c>
    </row>
    <row r="2991" s="2" customFormat="1" ht="16.5" customHeight="1">
      <c r="A2991" s="40"/>
      <c r="B2991" s="41"/>
      <c r="C2991" s="281" t="s">
        <v>3315</v>
      </c>
      <c r="D2991" s="281" t="s">
        <v>702</v>
      </c>
      <c r="E2991" s="282" t="s">
        <v>3316</v>
      </c>
      <c r="F2991" s="283" t="s">
        <v>3317</v>
      </c>
      <c r="G2991" s="284" t="s">
        <v>195</v>
      </c>
      <c r="H2991" s="285">
        <v>5</v>
      </c>
      <c r="I2991" s="286"/>
      <c r="J2991" s="287">
        <f>ROUND(I2991*H2991,2)</f>
        <v>0</v>
      </c>
      <c r="K2991" s="283" t="s">
        <v>19</v>
      </c>
      <c r="L2991" s="288"/>
      <c r="M2991" s="289" t="s">
        <v>19</v>
      </c>
      <c r="N2991" s="290" t="s">
        <v>43</v>
      </c>
      <c r="O2991" s="86"/>
      <c r="P2991" s="224">
        <f>O2991*H2991</f>
        <v>0</v>
      </c>
      <c r="Q2991" s="224">
        <v>0.00164</v>
      </c>
      <c r="R2991" s="224">
        <f>Q2991*H2991</f>
        <v>0.008199999999999999</v>
      </c>
      <c r="S2991" s="224">
        <v>0</v>
      </c>
      <c r="T2991" s="225">
        <f>S2991*H2991</f>
        <v>0</v>
      </c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R2991" s="226" t="s">
        <v>369</v>
      </c>
      <c r="AT2991" s="226" t="s">
        <v>702</v>
      </c>
      <c r="AU2991" s="226" t="s">
        <v>82</v>
      </c>
      <c r="AY2991" s="19" t="s">
        <v>180</v>
      </c>
      <c r="BE2991" s="227">
        <f>IF(N2991="základní",J2991,0)</f>
        <v>0</v>
      </c>
      <c r="BF2991" s="227">
        <f>IF(N2991="snížená",J2991,0)</f>
        <v>0</v>
      </c>
      <c r="BG2991" s="227">
        <f>IF(N2991="zákl. přenesená",J2991,0)</f>
        <v>0</v>
      </c>
      <c r="BH2991" s="227">
        <f>IF(N2991="sníž. přenesená",J2991,0)</f>
        <v>0</v>
      </c>
      <c r="BI2991" s="227">
        <f>IF(N2991="nulová",J2991,0)</f>
        <v>0</v>
      </c>
      <c r="BJ2991" s="19" t="s">
        <v>80</v>
      </c>
      <c r="BK2991" s="227">
        <f>ROUND(I2991*H2991,2)</f>
        <v>0</v>
      </c>
      <c r="BL2991" s="19" t="s">
        <v>270</v>
      </c>
      <c r="BM2991" s="226" t="s">
        <v>3318</v>
      </c>
    </row>
    <row r="2992" s="2" customFormat="1" ht="16.5" customHeight="1">
      <c r="A2992" s="40"/>
      <c r="B2992" s="41"/>
      <c r="C2992" s="215" t="s">
        <v>3319</v>
      </c>
      <c r="D2992" s="215" t="s">
        <v>182</v>
      </c>
      <c r="E2992" s="216" t="s">
        <v>3320</v>
      </c>
      <c r="F2992" s="217" t="s">
        <v>3321</v>
      </c>
      <c r="G2992" s="218" t="s">
        <v>359</v>
      </c>
      <c r="H2992" s="219">
        <v>5</v>
      </c>
      <c r="I2992" s="220"/>
      <c r="J2992" s="221">
        <f>ROUND(I2992*H2992,2)</f>
        <v>0</v>
      </c>
      <c r="K2992" s="217" t="s">
        <v>19</v>
      </c>
      <c r="L2992" s="46"/>
      <c r="M2992" s="222" t="s">
        <v>19</v>
      </c>
      <c r="N2992" s="223" t="s">
        <v>43</v>
      </c>
      <c r="O2992" s="86"/>
      <c r="P2992" s="224">
        <f>O2992*H2992</f>
        <v>0</v>
      </c>
      <c r="Q2992" s="224">
        <v>0</v>
      </c>
      <c r="R2992" s="224">
        <f>Q2992*H2992</f>
        <v>0</v>
      </c>
      <c r="S2992" s="224">
        <v>0</v>
      </c>
      <c r="T2992" s="225">
        <f>S2992*H2992</f>
        <v>0</v>
      </c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R2992" s="226" t="s">
        <v>270</v>
      </c>
      <c r="AT2992" s="226" t="s">
        <v>182</v>
      </c>
      <c r="AU2992" s="226" t="s">
        <v>82</v>
      </c>
      <c r="AY2992" s="19" t="s">
        <v>180</v>
      </c>
      <c r="BE2992" s="227">
        <f>IF(N2992="základní",J2992,0)</f>
        <v>0</v>
      </c>
      <c r="BF2992" s="227">
        <f>IF(N2992="snížená",J2992,0)</f>
        <v>0</v>
      </c>
      <c r="BG2992" s="227">
        <f>IF(N2992="zákl. přenesená",J2992,0)</f>
        <v>0</v>
      </c>
      <c r="BH2992" s="227">
        <f>IF(N2992="sníž. přenesená",J2992,0)</f>
        <v>0</v>
      </c>
      <c r="BI2992" s="227">
        <f>IF(N2992="nulová",J2992,0)</f>
        <v>0</v>
      </c>
      <c r="BJ2992" s="19" t="s">
        <v>80</v>
      </c>
      <c r="BK2992" s="227">
        <f>ROUND(I2992*H2992,2)</f>
        <v>0</v>
      </c>
      <c r="BL2992" s="19" t="s">
        <v>270</v>
      </c>
      <c r="BM2992" s="226" t="s">
        <v>3322</v>
      </c>
    </row>
    <row r="2993" s="14" customFormat="1">
      <c r="A2993" s="14"/>
      <c r="B2993" s="245"/>
      <c r="C2993" s="246"/>
      <c r="D2993" s="235" t="s">
        <v>191</v>
      </c>
      <c r="E2993" s="247" t="s">
        <v>19</v>
      </c>
      <c r="F2993" s="248" t="s">
        <v>3296</v>
      </c>
      <c r="G2993" s="246"/>
      <c r="H2993" s="247" t="s">
        <v>19</v>
      </c>
      <c r="I2993" s="249"/>
      <c r="J2993" s="246"/>
      <c r="K2993" s="246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191</v>
      </c>
      <c r="AU2993" s="254" t="s">
        <v>82</v>
      </c>
      <c r="AV2993" s="14" t="s">
        <v>80</v>
      </c>
      <c r="AW2993" s="14" t="s">
        <v>33</v>
      </c>
      <c r="AX2993" s="14" t="s">
        <v>72</v>
      </c>
      <c r="AY2993" s="254" t="s">
        <v>180</v>
      </c>
    </row>
    <row r="2994" s="13" customFormat="1">
      <c r="A2994" s="13"/>
      <c r="B2994" s="233"/>
      <c r="C2994" s="234"/>
      <c r="D2994" s="235" t="s">
        <v>191</v>
      </c>
      <c r="E2994" s="236" t="s">
        <v>19</v>
      </c>
      <c r="F2994" s="237" t="s">
        <v>3297</v>
      </c>
      <c r="G2994" s="234"/>
      <c r="H2994" s="238">
        <v>5</v>
      </c>
      <c r="I2994" s="239"/>
      <c r="J2994" s="234"/>
      <c r="K2994" s="234"/>
      <c r="L2994" s="240"/>
      <c r="M2994" s="241"/>
      <c r="N2994" s="242"/>
      <c r="O2994" s="242"/>
      <c r="P2994" s="242"/>
      <c r="Q2994" s="242"/>
      <c r="R2994" s="242"/>
      <c r="S2994" s="242"/>
      <c r="T2994" s="243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4" t="s">
        <v>191</v>
      </c>
      <c r="AU2994" s="244" t="s">
        <v>82</v>
      </c>
      <c r="AV2994" s="13" t="s">
        <v>82</v>
      </c>
      <c r="AW2994" s="13" t="s">
        <v>33</v>
      </c>
      <c r="AX2994" s="13" t="s">
        <v>80</v>
      </c>
      <c r="AY2994" s="244" t="s">
        <v>180</v>
      </c>
    </row>
    <row r="2995" s="2" customFormat="1" ht="24.15" customHeight="1">
      <c r="A2995" s="40"/>
      <c r="B2995" s="41"/>
      <c r="C2995" s="215" t="s">
        <v>3323</v>
      </c>
      <c r="D2995" s="215" t="s">
        <v>182</v>
      </c>
      <c r="E2995" s="216" t="s">
        <v>3324</v>
      </c>
      <c r="F2995" s="217" t="s">
        <v>3325</v>
      </c>
      <c r="G2995" s="218" t="s">
        <v>3129</v>
      </c>
      <c r="H2995" s="292"/>
      <c r="I2995" s="220"/>
      <c r="J2995" s="221">
        <f>ROUND(I2995*H2995,2)</f>
        <v>0</v>
      </c>
      <c r="K2995" s="217" t="s">
        <v>186</v>
      </c>
      <c r="L2995" s="46"/>
      <c r="M2995" s="222" t="s">
        <v>19</v>
      </c>
      <c r="N2995" s="223" t="s">
        <v>43</v>
      </c>
      <c r="O2995" s="86"/>
      <c r="P2995" s="224">
        <f>O2995*H2995</f>
        <v>0</v>
      </c>
      <c r="Q2995" s="224">
        <v>0</v>
      </c>
      <c r="R2995" s="224">
        <f>Q2995*H2995</f>
        <v>0</v>
      </c>
      <c r="S2995" s="224">
        <v>0</v>
      </c>
      <c r="T2995" s="225">
        <f>S2995*H2995</f>
        <v>0</v>
      </c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R2995" s="226" t="s">
        <v>270</v>
      </c>
      <c r="AT2995" s="226" t="s">
        <v>182</v>
      </c>
      <c r="AU2995" s="226" t="s">
        <v>82</v>
      </c>
      <c r="AY2995" s="19" t="s">
        <v>180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19" t="s">
        <v>80</v>
      </c>
      <c r="BK2995" s="227">
        <f>ROUND(I2995*H2995,2)</f>
        <v>0</v>
      </c>
      <c r="BL2995" s="19" t="s">
        <v>270</v>
      </c>
      <c r="BM2995" s="226" t="s">
        <v>3326</v>
      </c>
    </row>
    <row r="2996" s="2" customFormat="1">
      <c r="A2996" s="40"/>
      <c r="B2996" s="41"/>
      <c r="C2996" s="42"/>
      <c r="D2996" s="228" t="s">
        <v>189</v>
      </c>
      <c r="E2996" s="42"/>
      <c r="F2996" s="229" t="s">
        <v>3327</v>
      </c>
      <c r="G2996" s="42"/>
      <c r="H2996" s="42"/>
      <c r="I2996" s="230"/>
      <c r="J2996" s="42"/>
      <c r="K2996" s="42"/>
      <c r="L2996" s="46"/>
      <c r="M2996" s="231"/>
      <c r="N2996" s="232"/>
      <c r="O2996" s="86"/>
      <c r="P2996" s="86"/>
      <c r="Q2996" s="86"/>
      <c r="R2996" s="86"/>
      <c r="S2996" s="86"/>
      <c r="T2996" s="87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T2996" s="19" t="s">
        <v>189</v>
      </c>
      <c r="AU2996" s="19" t="s">
        <v>82</v>
      </c>
    </row>
    <row r="2997" s="12" customFormat="1" ht="22.8" customHeight="1">
      <c r="A2997" s="12"/>
      <c r="B2997" s="199"/>
      <c r="C2997" s="200"/>
      <c r="D2997" s="201" t="s">
        <v>71</v>
      </c>
      <c r="E2997" s="213" t="s">
        <v>3328</v>
      </c>
      <c r="F2997" s="213" t="s">
        <v>3329</v>
      </c>
      <c r="G2997" s="200"/>
      <c r="H2997" s="200"/>
      <c r="I2997" s="203"/>
      <c r="J2997" s="214">
        <f>BK2997</f>
        <v>0</v>
      </c>
      <c r="K2997" s="200"/>
      <c r="L2997" s="205"/>
      <c r="M2997" s="206"/>
      <c r="N2997" s="207"/>
      <c r="O2997" s="207"/>
      <c r="P2997" s="208">
        <f>SUM(P2998:P3290)</f>
        <v>0</v>
      </c>
      <c r="Q2997" s="207"/>
      <c r="R2997" s="208">
        <f>SUM(R2998:R3290)</f>
        <v>9.4872851400000009</v>
      </c>
      <c r="S2997" s="207"/>
      <c r="T2997" s="209">
        <f>SUM(T2998:T3290)</f>
        <v>0</v>
      </c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R2997" s="210" t="s">
        <v>82</v>
      </c>
      <c r="AT2997" s="211" t="s">
        <v>71</v>
      </c>
      <c r="AU2997" s="211" t="s">
        <v>80</v>
      </c>
      <c r="AY2997" s="210" t="s">
        <v>180</v>
      </c>
      <c r="BK2997" s="212">
        <f>SUM(BK2998:BK3290)</f>
        <v>0</v>
      </c>
    </row>
    <row r="2998" s="2" customFormat="1" ht="24.15" customHeight="1">
      <c r="A2998" s="40"/>
      <c r="B2998" s="41"/>
      <c r="C2998" s="215" t="s">
        <v>3330</v>
      </c>
      <c r="D2998" s="215" t="s">
        <v>182</v>
      </c>
      <c r="E2998" s="216" t="s">
        <v>3331</v>
      </c>
      <c r="F2998" s="217" t="s">
        <v>3332</v>
      </c>
      <c r="G2998" s="218" t="s">
        <v>185</v>
      </c>
      <c r="H2998" s="219">
        <v>900.88999999999999</v>
      </c>
      <c r="I2998" s="220"/>
      <c r="J2998" s="221">
        <f>ROUND(I2998*H2998,2)</f>
        <v>0</v>
      </c>
      <c r="K2998" s="217" t="s">
        <v>186</v>
      </c>
      <c r="L2998" s="46"/>
      <c r="M2998" s="222" t="s">
        <v>19</v>
      </c>
      <c r="N2998" s="223" t="s">
        <v>43</v>
      </c>
      <c r="O2998" s="86"/>
      <c r="P2998" s="224">
        <f>O2998*H2998</f>
        <v>0</v>
      </c>
      <c r="Q2998" s="224">
        <v>0</v>
      </c>
      <c r="R2998" s="224">
        <f>Q2998*H2998</f>
        <v>0</v>
      </c>
      <c r="S2998" s="224">
        <v>0</v>
      </c>
      <c r="T2998" s="225">
        <f>S2998*H2998</f>
        <v>0</v>
      </c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R2998" s="226" t="s">
        <v>270</v>
      </c>
      <c r="AT2998" s="226" t="s">
        <v>182</v>
      </c>
      <c r="AU2998" s="226" t="s">
        <v>82</v>
      </c>
      <c r="AY2998" s="19" t="s">
        <v>180</v>
      </c>
      <c r="BE2998" s="227">
        <f>IF(N2998="základní",J2998,0)</f>
        <v>0</v>
      </c>
      <c r="BF2998" s="227">
        <f>IF(N2998="snížená",J2998,0)</f>
        <v>0</v>
      </c>
      <c r="BG2998" s="227">
        <f>IF(N2998="zákl. přenesená",J2998,0)</f>
        <v>0</v>
      </c>
      <c r="BH2998" s="227">
        <f>IF(N2998="sníž. přenesená",J2998,0)</f>
        <v>0</v>
      </c>
      <c r="BI2998" s="227">
        <f>IF(N2998="nulová",J2998,0)</f>
        <v>0</v>
      </c>
      <c r="BJ2998" s="19" t="s">
        <v>80</v>
      </c>
      <c r="BK2998" s="227">
        <f>ROUND(I2998*H2998,2)</f>
        <v>0</v>
      </c>
      <c r="BL2998" s="19" t="s">
        <v>270</v>
      </c>
      <c r="BM2998" s="226" t="s">
        <v>3333</v>
      </c>
    </row>
    <row r="2999" s="2" customFormat="1">
      <c r="A2999" s="40"/>
      <c r="B2999" s="41"/>
      <c r="C2999" s="42"/>
      <c r="D2999" s="228" t="s">
        <v>189</v>
      </c>
      <c r="E2999" s="42"/>
      <c r="F2999" s="229" t="s">
        <v>3334</v>
      </c>
      <c r="G2999" s="42"/>
      <c r="H2999" s="42"/>
      <c r="I2999" s="230"/>
      <c r="J2999" s="42"/>
      <c r="K2999" s="42"/>
      <c r="L2999" s="46"/>
      <c r="M2999" s="231"/>
      <c r="N2999" s="232"/>
      <c r="O2999" s="86"/>
      <c r="P2999" s="86"/>
      <c r="Q2999" s="86"/>
      <c r="R2999" s="86"/>
      <c r="S2999" s="86"/>
      <c r="T2999" s="87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T2999" s="19" t="s">
        <v>189</v>
      </c>
      <c r="AU2999" s="19" t="s">
        <v>82</v>
      </c>
    </row>
    <row r="3000" s="14" customFormat="1">
      <c r="A3000" s="14"/>
      <c r="B3000" s="245"/>
      <c r="C3000" s="246"/>
      <c r="D3000" s="235" t="s">
        <v>191</v>
      </c>
      <c r="E3000" s="247" t="s">
        <v>19</v>
      </c>
      <c r="F3000" s="248" t="s">
        <v>1127</v>
      </c>
      <c r="G3000" s="246"/>
      <c r="H3000" s="247" t="s">
        <v>19</v>
      </c>
      <c r="I3000" s="249"/>
      <c r="J3000" s="246"/>
      <c r="K3000" s="246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191</v>
      </c>
      <c r="AU3000" s="254" t="s">
        <v>82</v>
      </c>
      <c r="AV3000" s="14" t="s">
        <v>80</v>
      </c>
      <c r="AW3000" s="14" t="s">
        <v>33</v>
      </c>
      <c r="AX3000" s="14" t="s">
        <v>72</v>
      </c>
      <c r="AY3000" s="254" t="s">
        <v>180</v>
      </c>
    </row>
    <row r="3001" s="14" customFormat="1">
      <c r="A3001" s="14"/>
      <c r="B3001" s="245"/>
      <c r="C3001" s="246"/>
      <c r="D3001" s="235" t="s">
        <v>191</v>
      </c>
      <c r="E3001" s="247" t="s">
        <v>19</v>
      </c>
      <c r="F3001" s="248" t="s">
        <v>3335</v>
      </c>
      <c r="G3001" s="246"/>
      <c r="H3001" s="247" t="s">
        <v>19</v>
      </c>
      <c r="I3001" s="249"/>
      <c r="J3001" s="246"/>
      <c r="K3001" s="246"/>
      <c r="L3001" s="250"/>
      <c r="M3001" s="251"/>
      <c r="N3001" s="252"/>
      <c r="O3001" s="252"/>
      <c r="P3001" s="252"/>
      <c r="Q3001" s="252"/>
      <c r="R3001" s="252"/>
      <c r="S3001" s="252"/>
      <c r="T3001" s="253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4" t="s">
        <v>191</v>
      </c>
      <c r="AU3001" s="254" t="s">
        <v>82</v>
      </c>
      <c r="AV3001" s="14" t="s">
        <v>80</v>
      </c>
      <c r="AW3001" s="14" t="s">
        <v>33</v>
      </c>
      <c r="AX3001" s="14" t="s">
        <v>72</v>
      </c>
      <c r="AY3001" s="254" t="s">
        <v>180</v>
      </c>
    </row>
    <row r="3002" s="13" customFormat="1">
      <c r="A3002" s="13"/>
      <c r="B3002" s="233"/>
      <c r="C3002" s="234"/>
      <c r="D3002" s="235" t="s">
        <v>191</v>
      </c>
      <c r="E3002" s="236" t="s">
        <v>19</v>
      </c>
      <c r="F3002" s="237" t="s">
        <v>2719</v>
      </c>
      <c r="G3002" s="234"/>
      <c r="H3002" s="238">
        <v>88.439999999999998</v>
      </c>
      <c r="I3002" s="239"/>
      <c r="J3002" s="234"/>
      <c r="K3002" s="234"/>
      <c r="L3002" s="240"/>
      <c r="M3002" s="241"/>
      <c r="N3002" s="242"/>
      <c r="O3002" s="242"/>
      <c r="P3002" s="242"/>
      <c r="Q3002" s="242"/>
      <c r="R3002" s="242"/>
      <c r="S3002" s="242"/>
      <c r="T3002" s="24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4" t="s">
        <v>191</v>
      </c>
      <c r="AU3002" s="244" t="s">
        <v>82</v>
      </c>
      <c r="AV3002" s="13" t="s">
        <v>82</v>
      </c>
      <c r="AW3002" s="13" t="s">
        <v>33</v>
      </c>
      <c r="AX3002" s="13" t="s">
        <v>72</v>
      </c>
      <c r="AY3002" s="244" t="s">
        <v>180</v>
      </c>
    </row>
    <row r="3003" s="14" customFormat="1">
      <c r="A3003" s="14"/>
      <c r="B3003" s="245"/>
      <c r="C3003" s="246"/>
      <c r="D3003" s="235" t="s">
        <v>191</v>
      </c>
      <c r="E3003" s="247" t="s">
        <v>19</v>
      </c>
      <c r="F3003" s="248" t="s">
        <v>3336</v>
      </c>
      <c r="G3003" s="246"/>
      <c r="H3003" s="247" t="s">
        <v>19</v>
      </c>
      <c r="I3003" s="249"/>
      <c r="J3003" s="246"/>
      <c r="K3003" s="246"/>
      <c r="L3003" s="250"/>
      <c r="M3003" s="251"/>
      <c r="N3003" s="252"/>
      <c r="O3003" s="252"/>
      <c r="P3003" s="252"/>
      <c r="Q3003" s="252"/>
      <c r="R3003" s="252"/>
      <c r="S3003" s="252"/>
      <c r="T3003" s="253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4" t="s">
        <v>191</v>
      </c>
      <c r="AU3003" s="254" t="s">
        <v>82</v>
      </c>
      <c r="AV3003" s="14" t="s">
        <v>80</v>
      </c>
      <c r="AW3003" s="14" t="s">
        <v>33</v>
      </c>
      <c r="AX3003" s="14" t="s">
        <v>72</v>
      </c>
      <c r="AY3003" s="254" t="s">
        <v>180</v>
      </c>
    </row>
    <row r="3004" s="13" customFormat="1">
      <c r="A3004" s="13"/>
      <c r="B3004" s="233"/>
      <c r="C3004" s="234"/>
      <c r="D3004" s="235" t="s">
        <v>191</v>
      </c>
      <c r="E3004" s="236" t="s">
        <v>19</v>
      </c>
      <c r="F3004" s="237" t="s">
        <v>2721</v>
      </c>
      <c r="G3004" s="234"/>
      <c r="H3004" s="238">
        <v>14.869999999999999</v>
      </c>
      <c r="I3004" s="239"/>
      <c r="J3004" s="234"/>
      <c r="K3004" s="234"/>
      <c r="L3004" s="240"/>
      <c r="M3004" s="241"/>
      <c r="N3004" s="242"/>
      <c r="O3004" s="242"/>
      <c r="P3004" s="242"/>
      <c r="Q3004" s="242"/>
      <c r="R3004" s="242"/>
      <c r="S3004" s="242"/>
      <c r="T3004" s="243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4" t="s">
        <v>191</v>
      </c>
      <c r="AU3004" s="244" t="s">
        <v>82</v>
      </c>
      <c r="AV3004" s="13" t="s">
        <v>82</v>
      </c>
      <c r="AW3004" s="13" t="s">
        <v>33</v>
      </c>
      <c r="AX3004" s="13" t="s">
        <v>72</v>
      </c>
      <c r="AY3004" s="244" t="s">
        <v>180</v>
      </c>
    </row>
    <row r="3005" s="14" customFormat="1">
      <c r="A3005" s="14"/>
      <c r="B3005" s="245"/>
      <c r="C3005" s="246"/>
      <c r="D3005" s="235" t="s">
        <v>191</v>
      </c>
      <c r="E3005" s="247" t="s">
        <v>19</v>
      </c>
      <c r="F3005" s="248" t="s">
        <v>1597</v>
      </c>
      <c r="G3005" s="246"/>
      <c r="H3005" s="247" t="s">
        <v>19</v>
      </c>
      <c r="I3005" s="249"/>
      <c r="J3005" s="246"/>
      <c r="K3005" s="246"/>
      <c r="L3005" s="250"/>
      <c r="M3005" s="251"/>
      <c r="N3005" s="252"/>
      <c r="O3005" s="252"/>
      <c r="P3005" s="252"/>
      <c r="Q3005" s="252"/>
      <c r="R3005" s="252"/>
      <c r="S3005" s="252"/>
      <c r="T3005" s="253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4" t="s">
        <v>191</v>
      </c>
      <c r="AU3005" s="254" t="s">
        <v>82</v>
      </c>
      <c r="AV3005" s="14" t="s">
        <v>80</v>
      </c>
      <c r="AW3005" s="14" t="s">
        <v>33</v>
      </c>
      <c r="AX3005" s="14" t="s">
        <v>72</v>
      </c>
      <c r="AY3005" s="254" t="s">
        <v>180</v>
      </c>
    </row>
    <row r="3006" s="14" customFormat="1">
      <c r="A3006" s="14"/>
      <c r="B3006" s="245"/>
      <c r="C3006" s="246"/>
      <c r="D3006" s="235" t="s">
        <v>191</v>
      </c>
      <c r="E3006" s="247" t="s">
        <v>19</v>
      </c>
      <c r="F3006" s="248" t="s">
        <v>3337</v>
      </c>
      <c r="G3006" s="246"/>
      <c r="H3006" s="247" t="s">
        <v>19</v>
      </c>
      <c r="I3006" s="249"/>
      <c r="J3006" s="246"/>
      <c r="K3006" s="246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191</v>
      </c>
      <c r="AU3006" s="254" t="s">
        <v>82</v>
      </c>
      <c r="AV3006" s="14" t="s">
        <v>80</v>
      </c>
      <c r="AW3006" s="14" t="s">
        <v>33</v>
      </c>
      <c r="AX3006" s="14" t="s">
        <v>72</v>
      </c>
      <c r="AY3006" s="254" t="s">
        <v>180</v>
      </c>
    </row>
    <row r="3007" s="13" customFormat="1">
      <c r="A3007" s="13"/>
      <c r="B3007" s="233"/>
      <c r="C3007" s="234"/>
      <c r="D3007" s="235" t="s">
        <v>191</v>
      </c>
      <c r="E3007" s="236" t="s">
        <v>19</v>
      </c>
      <c r="F3007" s="237" t="s">
        <v>2723</v>
      </c>
      <c r="G3007" s="234"/>
      <c r="H3007" s="238">
        <v>129.94</v>
      </c>
      <c r="I3007" s="239"/>
      <c r="J3007" s="234"/>
      <c r="K3007" s="234"/>
      <c r="L3007" s="240"/>
      <c r="M3007" s="241"/>
      <c r="N3007" s="242"/>
      <c r="O3007" s="242"/>
      <c r="P3007" s="242"/>
      <c r="Q3007" s="242"/>
      <c r="R3007" s="242"/>
      <c r="S3007" s="242"/>
      <c r="T3007" s="243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4" t="s">
        <v>191</v>
      </c>
      <c r="AU3007" s="244" t="s">
        <v>82</v>
      </c>
      <c r="AV3007" s="13" t="s">
        <v>82</v>
      </c>
      <c r="AW3007" s="13" t="s">
        <v>33</v>
      </c>
      <c r="AX3007" s="13" t="s">
        <v>72</v>
      </c>
      <c r="AY3007" s="244" t="s">
        <v>180</v>
      </c>
    </row>
    <row r="3008" s="14" customFormat="1">
      <c r="A3008" s="14"/>
      <c r="B3008" s="245"/>
      <c r="C3008" s="246"/>
      <c r="D3008" s="235" t="s">
        <v>191</v>
      </c>
      <c r="E3008" s="247" t="s">
        <v>19</v>
      </c>
      <c r="F3008" s="248" t="s">
        <v>3338</v>
      </c>
      <c r="G3008" s="246"/>
      <c r="H3008" s="247" t="s">
        <v>19</v>
      </c>
      <c r="I3008" s="249"/>
      <c r="J3008" s="246"/>
      <c r="K3008" s="246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191</v>
      </c>
      <c r="AU3008" s="254" t="s">
        <v>82</v>
      </c>
      <c r="AV3008" s="14" t="s">
        <v>80</v>
      </c>
      <c r="AW3008" s="14" t="s">
        <v>33</v>
      </c>
      <c r="AX3008" s="14" t="s">
        <v>72</v>
      </c>
      <c r="AY3008" s="254" t="s">
        <v>180</v>
      </c>
    </row>
    <row r="3009" s="13" customFormat="1">
      <c r="A3009" s="13"/>
      <c r="B3009" s="233"/>
      <c r="C3009" s="234"/>
      <c r="D3009" s="235" t="s">
        <v>191</v>
      </c>
      <c r="E3009" s="236" t="s">
        <v>19</v>
      </c>
      <c r="F3009" s="237" t="s">
        <v>2725</v>
      </c>
      <c r="G3009" s="234"/>
      <c r="H3009" s="238">
        <v>26.16</v>
      </c>
      <c r="I3009" s="239"/>
      <c r="J3009" s="234"/>
      <c r="K3009" s="234"/>
      <c r="L3009" s="240"/>
      <c r="M3009" s="241"/>
      <c r="N3009" s="242"/>
      <c r="O3009" s="242"/>
      <c r="P3009" s="242"/>
      <c r="Q3009" s="242"/>
      <c r="R3009" s="242"/>
      <c r="S3009" s="242"/>
      <c r="T3009" s="24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4" t="s">
        <v>191</v>
      </c>
      <c r="AU3009" s="244" t="s">
        <v>82</v>
      </c>
      <c r="AV3009" s="13" t="s">
        <v>82</v>
      </c>
      <c r="AW3009" s="13" t="s">
        <v>33</v>
      </c>
      <c r="AX3009" s="13" t="s">
        <v>72</v>
      </c>
      <c r="AY3009" s="244" t="s">
        <v>180</v>
      </c>
    </row>
    <row r="3010" s="16" customFormat="1">
      <c r="A3010" s="16"/>
      <c r="B3010" s="266"/>
      <c r="C3010" s="267"/>
      <c r="D3010" s="235" t="s">
        <v>191</v>
      </c>
      <c r="E3010" s="268" t="s">
        <v>19</v>
      </c>
      <c r="F3010" s="269" t="s">
        <v>436</v>
      </c>
      <c r="G3010" s="267"/>
      <c r="H3010" s="270">
        <v>259.41000000000003</v>
      </c>
      <c r="I3010" s="271"/>
      <c r="J3010" s="267"/>
      <c r="K3010" s="267"/>
      <c r="L3010" s="272"/>
      <c r="M3010" s="273"/>
      <c r="N3010" s="274"/>
      <c r="O3010" s="274"/>
      <c r="P3010" s="274"/>
      <c r="Q3010" s="274"/>
      <c r="R3010" s="274"/>
      <c r="S3010" s="274"/>
      <c r="T3010" s="275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T3010" s="276" t="s">
        <v>191</v>
      </c>
      <c r="AU3010" s="276" t="s">
        <v>82</v>
      </c>
      <c r="AV3010" s="16" t="s">
        <v>100</v>
      </c>
      <c r="AW3010" s="16" t="s">
        <v>33</v>
      </c>
      <c r="AX3010" s="16" t="s">
        <v>72</v>
      </c>
      <c r="AY3010" s="276" t="s">
        <v>180</v>
      </c>
    </row>
    <row r="3011" s="14" customFormat="1">
      <c r="A3011" s="14"/>
      <c r="B3011" s="245"/>
      <c r="C3011" s="246"/>
      <c r="D3011" s="235" t="s">
        <v>191</v>
      </c>
      <c r="E3011" s="247" t="s">
        <v>19</v>
      </c>
      <c r="F3011" s="248" t="s">
        <v>1637</v>
      </c>
      <c r="G3011" s="246"/>
      <c r="H3011" s="247" t="s">
        <v>19</v>
      </c>
      <c r="I3011" s="249"/>
      <c r="J3011" s="246"/>
      <c r="K3011" s="246"/>
      <c r="L3011" s="250"/>
      <c r="M3011" s="251"/>
      <c r="N3011" s="252"/>
      <c r="O3011" s="252"/>
      <c r="P3011" s="252"/>
      <c r="Q3011" s="252"/>
      <c r="R3011" s="252"/>
      <c r="S3011" s="252"/>
      <c r="T3011" s="253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4" t="s">
        <v>191</v>
      </c>
      <c r="AU3011" s="254" t="s">
        <v>82</v>
      </c>
      <c r="AV3011" s="14" t="s">
        <v>80</v>
      </c>
      <c r="AW3011" s="14" t="s">
        <v>33</v>
      </c>
      <c r="AX3011" s="14" t="s">
        <v>72</v>
      </c>
      <c r="AY3011" s="254" t="s">
        <v>180</v>
      </c>
    </row>
    <row r="3012" s="14" customFormat="1">
      <c r="A3012" s="14"/>
      <c r="B3012" s="245"/>
      <c r="C3012" s="246"/>
      <c r="D3012" s="235" t="s">
        <v>191</v>
      </c>
      <c r="E3012" s="247" t="s">
        <v>19</v>
      </c>
      <c r="F3012" s="248" t="s">
        <v>3339</v>
      </c>
      <c r="G3012" s="246"/>
      <c r="H3012" s="247" t="s">
        <v>19</v>
      </c>
      <c r="I3012" s="249"/>
      <c r="J3012" s="246"/>
      <c r="K3012" s="246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191</v>
      </c>
      <c r="AU3012" s="254" t="s">
        <v>82</v>
      </c>
      <c r="AV3012" s="14" t="s">
        <v>80</v>
      </c>
      <c r="AW3012" s="14" t="s">
        <v>33</v>
      </c>
      <c r="AX3012" s="14" t="s">
        <v>72</v>
      </c>
      <c r="AY3012" s="254" t="s">
        <v>180</v>
      </c>
    </row>
    <row r="3013" s="13" customFormat="1">
      <c r="A3013" s="13"/>
      <c r="B3013" s="233"/>
      <c r="C3013" s="234"/>
      <c r="D3013" s="235" t="s">
        <v>191</v>
      </c>
      <c r="E3013" s="236" t="s">
        <v>19</v>
      </c>
      <c r="F3013" s="237" t="s">
        <v>2727</v>
      </c>
      <c r="G3013" s="234"/>
      <c r="H3013" s="238">
        <v>138.75</v>
      </c>
      <c r="I3013" s="239"/>
      <c r="J3013" s="234"/>
      <c r="K3013" s="234"/>
      <c r="L3013" s="240"/>
      <c r="M3013" s="241"/>
      <c r="N3013" s="242"/>
      <c r="O3013" s="242"/>
      <c r="P3013" s="242"/>
      <c r="Q3013" s="242"/>
      <c r="R3013" s="242"/>
      <c r="S3013" s="242"/>
      <c r="T3013" s="24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4" t="s">
        <v>191</v>
      </c>
      <c r="AU3013" s="244" t="s">
        <v>82</v>
      </c>
      <c r="AV3013" s="13" t="s">
        <v>82</v>
      </c>
      <c r="AW3013" s="13" t="s">
        <v>33</v>
      </c>
      <c r="AX3013" s="13" t="s">
        <v>72</v>
      </c>
      <c r="AY3013" s="244" t="s">
        <v>180</v>
      </c>
    </row>
    <row r="3014" s="14" customFormat="1">
      <c r="A3014" s="14"/>
      <c r="B3014" s="245"/>
      <c r="C3014" s="246"/>
      <c r="D3014" s="235" t="s">
        <v>191</v>
      </c>
      <c r="E3014" s="247" t="s">
        <v>19</v>
      </c>
      <c r="F3014" s="248" t="s">
        <v>3340</v>
      </c>
      <c r="G3014" s="246"/>
      <c r="H3014" s="247" t="s">
        <v>19</v>
      </c>
      <c r="I3014" s="249"/>
      <c r="J3014" s="246"/>
      <c r="K3014" s="246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191</v>
      </c>
      <c r="AU3014" s="254" t="s">
        <v>82</v>
      </c>
      <c r="AV3014" s="14" t="s">
        <v>80</v>
      </c>
      <c r="AW3014" s="14" t="s">
        <v>33</v>
      </c>
      <c r="AX3014" s="14" t="s">
        <v>72</v>
      </c>
      <c r="AY3014" s="254" t="s">
        <v>180</v>
      </c>
    </row>
    <row r="3015" s="13" customFormat="1">
      <c r="A3015" s="13"/>
      <c r="B3015" s="233"/>
      <c r="C3015" s="234"/>
      <c r="D3015" s="235" t="s">
        <v>191</v>
      </c>
      <c r="E3015" s="236" t="s">
        <v>19</v>
      </c>
      <c r="F3015" s="237" t="s">
        <v>2729</v>
      </c>
      <c r="G3015" s="234"/>
      <c r="H3015" s="238">
        <v>31.390000000000001</v>
      </c>
      <c r="I3015" s="239"/>
      <c r="J3015" s="234"/>
      <c r="K3015" s="234"/>
      <c r="L3015" s="240"/>
      <c r="M3015" s="241"/>
      <c r="N3015" s="242"/>
      <c r="O3015" s="242"/>
      <c r="P3015" s="242"/>
      <c r="Q3015" s="242"/>
      <c r="R3015" s="242"/>
      <c r="S3015" s="242"/>
      <c r="T3015" s="243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4" t="s">
        <v>191</v>
      </c>
      <c r="AU3015" s="244" t="s">
        <v>82</v>
      </c>
      <c r="AV3015" s="13" t="s">
        <v>82</v>
      </c>
      <c r="AW3015" s="13" t="s">
        <v>33</v>
      </c>
      <c r="AX3015" s="13" t="s">
        <v>72</v>
      </c>
      <c r="AY3015" s="244" t="s">
        <v>180</v>
      </c>
    </row>
    <row r="3016" s="14" customFormat="1">
      <c r="A3016" s="14"/>
      <c r="B3016" s="245"/>
      <c r="C3016" s="246"/>
      <c r="D3016" s="235" t="s">
        <v>191</v>
      </c>
      <c r="E3016" s="247" t="s">
        <v>19</v>
      </c>
      <c r="F3016" s="248" t="s">
        <v>3341</v>
      </c>
      <c r="G3016" s="246"/>
      <c r="H3016" s="247" t="s">
        <v>19</v>
      </c>
      <c r="I3016" s="249"/>
      <c r="J3016" s="246"/>
      <c r="K3016" s="246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191</v>
      </c>
      <c r="AU3016" s="254" t="s">
        <v>82</v>
      </c>
      <c r="AV3016" s="14" t="s">
        <v>80</v>
      </c>
      <c r="AW3016" s="14" t="s">
        <v>33</v>
      </c>
      <c r="AX3016" s="14" t="s">
        <v>72</v>
      </c>
      <c r="AY3016" s="254" t="s">
        <v>180</v>
      </c>
    </row>
    <row r="3017" s="13" customFormat="1">
      <c r="A3017" s="13"/>
      <c r="B3017" s="233"/>
      <c r="C3017" s="234"/>
      <c r="D3017" s="235" t="s">
        <v>191</v>
      </c>
      <c r="E3017" s="236" t="s">
        <v>19</v>
      </c>
      <c r="F3017" s="237" t="s">
        <v>2731</v>
      </c>
      <c r="G3017" s="234"/>
      <c r="H3017" s="238">
        <v>18.280000000000001</v>
      </c>
      <c r="I3017" s="239"/>
      <c r="J3017" s="234"/>
      <c r="K3017" s="234"/>
      <c r="L3017" s="240"/>
      <c r="M3017" s="241"/>
      <c r="N3017" s="242"/>
      <c r="O3017" s="242"/>
      <c r="P3017" s="242"/>
      <c r="Q3017" s="242"/>
      <c r="R3017" s="242"/>
      <c r="S3017" s="242"/>
      <c r="T3017" s="243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4" t="s">
        <v>191</v>
      </c>
      <c r="AU3017" s="244" t="s">
        <v>82</v>
      </c>
      <c r="AV3017" s="13" t="s">
        <v>82</v>
      </c>
      <c r="AW3017" s="13" t="s">
        <v>33</v>
      </c>
      <c r="AX3017" s="13" t="s">
        <v>72</v>
      </c>
      <c r="AY3017" s="244" t="s">
        <v>180</v>
      </c>
    </row>
    <row r="3018" s="14" customFormat="1">
      <c r="A3018" s="14"/>
      <c r="B3018" s="245"/>
      <c r="C3018" s="246"/>
      <c r="D3018" s="235" t="s">
        <v>191</v>
      </c>
      <c r="E3018" s="247" t="s">
        <v>19</v>
      </c>
      <c r="F3018" s="248" t="s">
        <v>1641</v>
      </c>
      <c r="G3018" s="246"/>
      <c r="H3018" s="247" t="s">
        <v>19</v>
      </c>
      <c r="I3018" s="249"/>
      <c r="J3018" s="246"/>
      <c r="K3018" s="246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191</v>
      </c>
      <c r="AU3018" s="254" t="s">
        <v>82</v>
      </c>
      <c r="AV3018" s="14" t="s">
        <v>80</v>
      </c>
      <c r="AW3018" s="14" t="s">
        <v>33</v>
      </c>
      <c r="AX3018" s="14" t="s">
        <v>72</v>
      </c>
      <c r="AY3018" s="254" t="s">
        <v>180</v>
      </c>
    </row>
    <row r="3019" s="14" customFormat="1">
      <c r="A3019" s="14"/>
      <c r="B3019" s="245"/>
      <c r="C3019" s="246"/>
      <c r="D3019" s="235" t="s">
        <v>191</v>
      </c>
      <c r="E3019" s="247" t="s">
        <v>19</v>
      </c>
      <c r="F3019" s="248" t="s">
        <v>3342</v>
      </c>
      <c r="G3019" s="246"/>
      <c r="H3019" s="247" t="s">
        <v>19</v>
      </c>
      <c r="I3019" s="249"/>
      <c r="J3019" s="246"/>
      <c r="K3019" s="246"/>
      <c r="L3019" s="250"/>
      <c r="M3019" s="251"/>
      <c r="N3019" s="252"/>
      <c r="O3019" s="252"/>
      <c r="P3019" s="252"/>
      <c r="Q3019" s="252"/>
      <c r="R3019" s="252"/>
      <c r="S3019" s="252"/>
      <c r="T3019" s="253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4" t="s">
        <v>191</v>
      </c>
      <c r="AU3019" s="254" t="s">
        <v>82</v>
      </c>
      <c r="AV3019" s="14" t="s">
        <v>80</v>
      </c>
      <c r="AW3019" s="14" t="s">
        <v>33</v>
      </c>
      <c r="AX3019" s="14" t="s">
        <v>72</v>
      </c>
      <c r="AY3019" s="254" t="s">
        <v>180</v>
      </c>
    </row>
    <row r="3020" s="13" customFormat="1">
      <c r="A3020" s="13"/>
      <c r="B3020" s="233"/>
      <c r="C3020" s="234"/>
      <c r="D3020" s="235" t="s">
        <v>191</v>
      </c>
      <c r="E3020" s="236" t="s">
        <v>19</v>
      </c>
      <c r="F3020" s="237" t="s">
        <v>2733</v>
      </c>
      <c r="G3020" s="234"/>
      <c r="H3020" s="238">
        <v>71.430000000000007</v>
      </c>
      <c r="I3020" s="239"/>
      <c r="J3020" s="234"/>
      <c r="K3020" s="234"/>
      <c r="L3020" s="240"/>
      <c r="M3020" s="241"/>
      <c r="N3020" s="242"/>
      <c r="O3020" s="242"/>
      <c r="P3020" s="242"/>
      <c r="Q3020" s="242"/>
      <c r="R3020" s="242"/>
      <c r="S3020" s="242"/>
      <c r="T3020" s="24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4" t="s">
        <v>191</v>
      </c>
      <c r="AU3020" s="244" t="s">
        <v>82</v>
      </c>
      <c r="AV3020" s="13" t="s">
        <v>82</v>
      </c>
      <c r="AW3020" s="13" t="s">
        <v>33</v>
      </c>
      <c r="AX3020" s="13" t="s">
        <v>72</v>
      </c>
      <c r="AY3020" s="244" t="s">
        <v>180</v>
      </c>
    </row>
    <row r="3021" s="14" customFormat="1">
      <c r="A3021" s="14"/>
      <c r="B3021" s="245"/>
      <c r="C3021" s="246"/>
      <c r="D3021" s="235" t="s">
        <v>191</v>
      </c>
      <c r="E3021" s="247" t="s">
        <v>19</v>
      </c>
      <c r="F3021" s="248" t="s">
        <v>3343</v>
      </c>
      <c r="G3021" s="246"/>
      <c r="H3021" s="247" t="s">
        <v>19</v>
      </c>
      <c r="I3021" s="249"/>
      <c r="J3021" s="246"/>
      <c r="K3021" s="246"/>
      <c r="L3021" s="250"/>
      <c r="M3021" s="251"/>
      <c r="N3021" s="252"/>
      <c r="O3021" s="252"/>
      <c r="P3021" s="252"/>
      <c r="Q3021" s="252"/>
      <c r="R3021" s="252"/>
      <c r="S3021" s="252"/>
      <c r="T3021" s="253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4" t="s">
        <v>191</v>
      </c>
      <c r="AU3021" s="254" t="s">
        <v>82</v>
      </c>
      <c r="AV3021" s="14" t="s">
        <v>80</v>
      </c>
      <c r="AW3021" s="14" t="s">
        <v>33</v>
      </c>
      <c r="AX3021" s="14" t="s">
        <v>72</v>
      </c>
      <c r="AY3021" s="254" t="s">
        <v>180</v>
      </c>
    </row>
    <row r="3022" s="13" customFormat="1">
      <c r="A3022" s="13"/>
      <c r="B3022" s="233"/>
      <c r="C3022" s="234"/>
      <c r="D3022" s="235" t="s">
        <v>191</v>
      </c>
      <c r="E3022" s="236" t="s">
        <v>19</v>
      </c>
      <c r="F3022" s="237" t="s">
        <v>2735</v>
      </c>
      <c r="G3022" s="234"/>
      <c r="H3022" s="238">
        <v>65.030000000000001</v>
      </c>
      <c r="I3022" s="239"/>
      <c r="J3022" s="234"/>
      <c r="K3022" s="234"/>
      <c r="L3022" s="240"/>
      <c r="M3022" s="241"/>
      <c r="N3022" s="242"/>
      <c r="O3022" s="242"/>
      <c r="P3022" s="242"/>
      <c r="Q3022" s="242"/>
      <c r="R3022" s="242"/>
      <c r="S3022" s="242"/>
      <c r="T3022" s="243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4" t="s">
        <v>191</v>
      </c>
      <c r="AU3022" s="244" t="s">
        <v>82</v>
      </c>
      <c r="AV3022" s="13" t="s">
        <v>82</v>
      </c>
      <c r="AW3022" s="13" t="s">
        <v>33</v>
      </c>
      <c r="AX3022" s="13" t="s">
        <v>72</v>
      </c>
      <c r="AY3022" s="244" t="s">
        <v>180</v>
      </c>
    </row>
    <row r="3023" s="14" customFormat="1">
      <c r="A3023" s="14"/>
      <c r="B3023" s="245"/>
      <c r="C3023" s="246"/>
      <c r="D3023" s="235" t="s">
        <v>191</v>
      </c>
      <c r="E3023" s="247" t="s">
        <v>19</v>
      </c>
      <c r="F3023" s="248" t="s">
        <v>3344</v>
      </c>
      <c r="G3023" s="246"/>
      <c r="H3023" s="247" t="s">
        <v>19</v>
      </c>
      <c r="I3023" s="249"/>
      <c r="J3023" s="246"/>
      <c r="K3023" s="246"/>
      <c r="L3023" s="250"/>
      <c r="M3023" s="251"/>
      <c r="N3023" s="252"/>
      <c r="O3023" s="252"/>
      <c r="P3023" s="252"/>
      <c r="Q3023" s="252"/>
      <c r="R3023" s="252"/>
      <c r="S3023" s="252"/>
      <c r="T3023" s="253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4" t="s">
        <v>191</v>
      </c>
      <c r="AU3023" s="254" t="s">
        <v>82</v>
      </c>
      <c r="AV3023" s="14" t="s">
        <v>80</v>
      </c>
      <c r="AW3023" s="14" t="s">
        <v>33</v>
      </c>
      <c r="AX3023" s="14" t="s">
        <v>72</v>
      </c>
      <c r="AY3023" s="254" t="s">
        <v>180</v>
      </c>
    </row>
    <row r="3024" s="13" customFormat="1">
      <c r="A3024" s="13"/>
      <c r="B3024" s="233"/>
      <c r="C3024" s="234"/>
      <c r="D3024" s="235" t="s">
        <v>191</v>
      </c>
      <c r="E3024" s="236" t="s">
        <v>19</v>
      </c>
      <c r="F3024" s="237" t="s">
        <v>2737</v>
      </c>
      <c r="G3024" s="234"/>
      <c r="H3024" s="238">
        <v>15.890000000000001</v>
      </c>
      <c r="I3024" s="239"/>
      <c r="J3024" s="234"/>
      <c r="K3024" s="234"/>
      <c r="L3024" s="240"/>
      <c r="M3024" s="241"/>
      <c r="N3024" s="242"/>
      <c r="O3024" s="242"/>
      <c r="P3024" s="242"/>
      <c r="Q3024" s="242"/>
      <c r="R3024" s="242"/>
      <c r="S3024" s="242"/>
      <c r="T3024" s="243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4" t="s">
        <v>191</v>
      </c>
      <c r="AU3024" s="244" t="s">
        <v>82</v>
      </c>
      <c r="AV3024" s="13" t="s">
        <v>82</v>
      </c>
      <c r="AW3024" s="13" t="s">
        <v>33</v>
      </c>
      <c r="AX3024" s="13" t="s">
        <v>72</v>
      </c>
      <c r="AY3024" s="244" t="s">
        <v>180</v>
      </c>
    </row>
    <row r="3025" s="14" customFormat="1">
      <c r="A3025" s="14"/>
      <c r="B3025" s="245"/>
      <c r="C3025" s="246"/>
      <c r="D3025" s="235" t="s">
        <v>191</v>
      </c>
      <c r="E3025" s="247" t="s">
        <v>19</v>
      </c>
      <c r="F3025" s="248" t="s">
        <v>3345</v>
      </c>
      <c r="G3025" s="246"/>
      <c r="H3025" s="247" t="s">
        <v>19</v>
      </c>
      <c r="I3025" s="249"/>
      <c r="J3025" s="246"/>
      <c r="K3025" s="246"/>
      <c r="L3025" s="250"/>
      <c r="M3025" s="251"/>
      <c r="N3025" s="252"/>
      <c r="O3025" s="252"/>
      <c r="P3025" s="252"/>
      <c r="Q3025" s="252"/>
      <c r="R3025" s="252"/>
      <c r="S3025" s="252"/>
      <c r="T3025" s="253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4" t="s">
        <v>191</v>
      </c>
      <c r="AU3025" s="254" t="s">
        <v>82</v>
      </c>
      <c r="AV3025" s="14" t="s">
        <v>80</v>
      </c>
      <c r="AW3025" s="14" t="s">
        <v>33</v>
      </c>
      <c r="AX3025" s="14" t="s">
        <v>72</v>
      </c>
      <c r="AY3025" s="254" t="s">
        <v>180</v>
      </c>
    </row>
    <row r="3026" s="13" customFormat="1">
      <c r="A3026" s="13"/>
      <c r="B3026" s="233"/>
      <c r="C3026" s="234"/>
      <c r="D3026" s="235" t="s">
        <v>191</v>
      </c>
      <c r="E3026" s="236" t="s">
        <v>19</v>
      </c>
      <c r="F3026" s="237" t="s">
        <v>2739</v>
      </c>
      <c r="G3026" s="234"/>
      <c r="H3026" s="238">
        <v>28.66</v>
      </c>
      <c r="I3026" s="239"/>
      <c r="J3026" s="234"/>
      <c r="K3026" s="234"/>
      <c r="L3026" s="240"/>
      <c r="M3026" s="241"/>
      <c r="N3026" s="242"/>
      <c r="O3026" s="242"/>
      <c r="P3026" s="242"/>
      <c r="Q3026" s="242"/>
      <c r="R3026" s="242"/>
      <c r="S3026" s="242"/>
      <c r="T3026" s="243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4" t="s">
        <v>191</v>
      </c>
      <c r="AU3026" s="244" t="s">
        <v>82</v>
      </c>
      <c r="AV3026" s="13" t="s">
        <v>82</v>
      </c>
      <c r="AW3026" s="13" t="s">
        <v>33</v>
      </c>
      <c r="AX3026" s="13" t="s">
        <v>72</v>
      </c>
      <c r="AY3026" s="244" t="s">
        <v>180</v>
      </c>
    </row>
    <row r="3027" s="14" customFormat="1">
      <c r="A3027" s="14"/>
      <c r="B3027" s="245"/>
      <c r="C3027" s="246"/>
      <c r="D3027" s="235" t="s">
        <v>191</v>
      </c>
      <c r="E3027" s="247" t="s">
        <v>19</v>
      </c>
      <c r="F3027" s="248" t="s">
        <v>2302</v>
      </c>
      <c r="G3027" s="246"/>
      <c r="H3027" s="247" t="s">
        <v>19</v>
      </c>
      <c r="I3027" s="249"/>
      <c r="J3027" s="246"/>
      <c r="K3027" s="246"/>
      <c r="L3027" s="250"/>
      <c r="M3027" s="251"/>
      <c r="N3027" s="252"/>
      <c r="O3027" s="252"/>
      <c r="P3027" s="252"/>
      <c r="Q3027" s="252"/>
      <c r="R3027" s="252"/>
      <c r="S3027" s="252"/>
      <c r="T3027" s="253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4" t="s">
        <v>191</v>
      </c>
      <c r="AU3027" s="254" t="s">
        <v>82</v>
      </c>
      <c r="AV3027" s="14" t="s">
        <v>80</v>
      </c>
      <c r="AW3027" s="14" t="s">
        <v>33</v>
      </c>
      <c r="AX3027" s="14" t="s">
        <v>72</v>
      </c>
      <c r="AY3027" s="254" t="s">
        <v>180</v>
      </c>
    </row>
    <row r="3028" s="14" customFormat="1">
      <c r="A3028" s="14"/>
      <c r="B3028" s="245"/>
      <c r="C3028" s="246"/>
      <c r="D3028" s="235" t="s">
        <v>191</v>
      </c>
      <c r="E3028" s="247" t="s">
        <v>19</v>
      </c>
      <c r="F3028" s="248" t="s">
        <v>3346</v>
      </c>
      <c r="G3028" s="246"/>
      <c r="H3028" s="247" t="s">
        <v>19</v>
      </c>
      <c r="I3028" s="249"/>
      <c r="J3028" s="246"/>
      <c r="K3028" s="246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191</v>
      </c>
      <c r="AU3028" s="254" t="s">
        <v>82</v>
      </c>
      <c r="AV3028" s="14" t="s">
        <v>80</v>
      </c>
      <c r="AW3028" s="14" t="s">
        <v>33</v>
      </c>
      <c r="AX3028" s="14" t="s">
        <v>72</v>
      </c>
      <c r="AY3028" s="254" t="s">
        <v>180</v>
      </c>
    </row>
    <row r="3029" s="13" customFormat="1">
      <c r="A3029" s="13"/>
      <c r="B3029" s="233"/>
      <c r="C3029" s="234"/>
      <c r="D3029" s="235" t="s">
        <v>191</v>
      </c>
      <c r="E3029" s="236" t="s">
        <v>19</v>
      </c>
      <c r="F3029" s="237" t="s">
        <v>2741</v>
      </c>
      <c r="G3029" s="234"/>
      <c r="H3029" s="238">
        <v>272.05000000000001</v>
      </c>
      <c r="I3029" s="239"/>
      <c r="J3029" s="234"/>
      <c r="K3029" s="234"/>
      <c r="L3029" s="240"/>
      <c r="M3029" s="241"/>
      <c r="N3029" s="242"/>
      <c r="O3029" s="242"/>
      <c r="P3029" s="242"/>
      <c r="Q3029" s="242"/>
      <c r="R3029" s="242"/>
      <c r="S3029" s="242"/>
      <c r="T3029" s="243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4" t="s">
        <v>191</v>
      </c>
      <c r="AU3029" s="244" t="s">
        <v>82</v>
      </c>
      <c r="AV3029" s="13" t="s">
        <v>82</v>
      </c>
      <c r="AW3029" s="13" t="s">
        <v>33</v>
      </c>
      <c r="AX3029" s="13" t="s">
        <v>72</v>
      </c>
      <c r="AY3029" s="244" t="s">
        <v>180</v>
      </c>
    </row>
    <row r="3030" s="16" customFormat="1">
      <c r="A3030" s="16"/>
      <c r="B3030" s="266"/>
      <c r="C3030" s="267"/>
      <c r="D3030" s="235" t="s">
        <v>191</v>
      </c>
      <c r="E3030" s="268" t="s">
        <v>19</v>
      </c>
      <c r="F3030" s="269" t="s">
        <v>436</v>
      </c>
      <c r="G3030" s="267"/>
      <c r="H3030" s="270">
        <v>641.48000000000002</v>
      </c>
      <c r="I3030" s="271"/>
      <c r="J3030" s="267"/>
      <c r="K3030" s="267"/>
      <c r="L3030" s="272"/>
      <c r="M3030" s="273"/>
      <c r="N3030" s="274"/>
      <c r="O3030" s="274"/>
      <c r="P3030" s="274"/>
      <c r="Q3030" s="274"/>
      <c r="R3030" s="274"/>
      <c r="S3030" s="274"/>
      <c r="T3030" s="275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T3030" s="276" t="s">
        <v>191</v>
      </c>
      <c r="AU3030" s="276" t="s">
        <v>82</v>
      </c>
      <c r="AV3030" s="16" t="s">
        <v>100</v>
      </c>
      <c r="AW3030" s="16" t="s">
        <v>33</v>
      </c>
      <c r="AX3030" s="16" t="s">
        <v>72</v>
      </c>
      <c r="AY3030" s="276" t="s">
        <v>180</v>
      </c>
    </row>
    <row r="3031" s="15" customFormat="1">
      <c r="A3031" s="15"/>
      <c r="B3031" s="255"/>
      <c r="C3031" s="256"/>
      <c r="D3031" s="235" t="s">
        <v>191</v>
      </c>
      <c r="E3031" s="257" t="s">
        <v>19</v>
      </c>
      <c r="F3031" s="258" t="s">
        <v>327</v>
      </c>
      <c r="G3031" s="256"/>
      <c r="H3031" s="259">
        <v>900.88999999999987</v>
      </c>
      <c r="I3031" s="260"/>
      <c r="J3031" s="256"/>
      <c r="K3031" s="256"/>
      <c r="L3031" s="261"/>
      <c r="M3031" s="262"/>
      <c r="N3031" s="263"/>
      <c r="O3031" s="263"/>
      <c r="P3031" s="263"/>
      <c r="Q3031" s="263"/>
      <c r="R3031" s="263"/>
      <c r="S3031" s="263"/>
      <c r="T3031" s="264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T3031" s="265" t="s">
        <v>191</v>
      </c>
      <c r="AU3031" s="265" t="s">
        <v>82</v>
      </c>
      <c r="AV3031" s="15" t="s">
        <v>187</v>
      </c>
      <c r="AW3031" s="15" t="s">
        <v>33</v>
      </c>
      <c r="AX3031" s="15" t="s">
        <v>80</v>
      </c>
      <c r="AY3031" s="265" t="s">
        <v>180</v>
      </c>
    </row>
    <row r="3032" s="2" customFormat="1" ht="16.5" customHeight="1">
      <c r="A3032" s="40"/>
      <c r="B3032" s="41"/>
      <c r="C3032" s="281" t="s">
        <v>3347</v>
      </c>
      <c r="D3032" s="281" t="s">
        <v>702</v>
      </c>
      <c r="E3032" s="282" t="s">
        <v>3348</v>
      </c>
      <c r="F3032" s="283" t="s">
        <v>3349</v>
      </c>
      <c r="G3032" s="284" t="s">
        <v>185</v>
      </c>
      <c r="H3032" s="285">
        <v>755.21299999999997</v>
      </c>
      <c r="I3032" s="286"/>
      <c r="J3032" s="287">
        <f>ROUND(I3032*H3032,2)</f>
        <v>0</v>
      </c>
      <c r="K3032" s="283" t="s">
        <v>186</v>
      </c>
      <c r="L3032" s="288"/>
      <c r="M3032" s="289" t="s">
        <v>19</v>
      </c>
      <c r="N3032" s="290" t="s">
        <v>43</v>
      </c>
      <c r="O3032" s="86"/>
      <c r="P3032" s="224">
        <f>O3032*H3032</f>
        <v>0</v>
      </c>
      <c r="Q3032" s="224">
        <v>0.0015</v>
      </c>
      <c r="R3032" s="224">
        <f>Q3032*H3032</f>
        <v>1.1328194999999999</v>
      </c>
      <c r="S3032" s="224">
        <v>0</v>
      </c>
      <c r="T3032" s="225">
        <f>S3032*H3032</f>
        <v>0</v>
      </c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R3032" s="226" t="s">
        <v>369</v>
      </c>
      <c r="AT3032" s="226" t="s">
        <v>702</v>
      </c>
      <c r="AU3032" s="226" t="s">
        <v>82</v>
      </c>
      <c r="AY3032" s="19" t="s">
        <v>180</v>
      </c>
      <c r="BE3032" s="227">
        <f>IF(N3032="základní",J3032,0)</f>
        <v>0</v>
      </c>
      <c r="BF3032" s="227">
        <f>IF(N3032="snížená",J3032,0)</f>
        <v>0</v>
      </c>
      <c r="BG3032" s="227">
        <f>IF(N3032="zákl. přenesená",J3032,0)</f>
        <v>0</v>
      </c>
      <c r="BH3032" s="227">
        <f>IF(N3032="sníž. přenesená",J3032,0)</f>
        <v>0</v>
      </c>
      <c r="BI3032" s="227">
        <f>IF(N3032="nulová",J3032,0)</f>
        <v>0</v>
      </c>
      <c r="BJ3032" s="19" t="s">
        <v>80</v>
      </c>
      <c r="BK3032" s="227">
        <f>ROUND(I3032*H3032,2)</f>
        <v>0</v>
      </c>
      <c r="BL3032" s="19" t="s">
        <v>270</v>
      </c>
      <c r="BM3032" s="226" t="s">
        <v>3350</v>
      </c>
    </row>
    <row r="3033" s="14" customFormat="1">
      <c r="A3033" s="14"/>
      <c r="B3033" s="245"/>
      <c r="C3033" s="246"/>
      <c r="D3033" s="235" t="s">
        <v>191</v>
      </c>
      <c r="E3033" s="247" t="s">
        <v>19</v>
      </c>
      <c r="F3033" s="248" t="s">
        <v>3351</v>
      </c>
      <c r="G3033" s="246"/>
      <c r="H3033" s="247" t="s">
        <v>19</v>
      </c>
      <c r="I3033" s="249"/>
      <c r="J3033" s="246"/>
      <c r="K3033" s="246"/>
      <c r="L3033" s="250"/>
      <c r="M3033" s="251"/>
      <c r="N3033" s="252"/>
      <c r="O3033" s="252"/>
      <c r="P3033" s="252"/>
      <c r="Q3033" s="252"/>
      <c r="R3033" s="252"/>
      <c r="S3033" s="252"/>
      <c r="T3033" s="253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4" t="s">
        <v>191</v>
      </c>
      <c r="AU3033" s="254" t="s">
        <v>82</v>
      </c>
      <c r="AV3033" s="14" t="s">
        <v>80</v>
      </c>
      <c r="AW3033" s="14" t="s">
        <v>33</v>
      </c>
      <c r="AX3033" s="14" t="s">
        <v>72</v>
      </c>
      <c r="AY3033" s="254" t="s">
        <v>180</v>
      </c>
    </row>
    <row r="3034" s="13" customFormat="1">
      <c r="A3034" s="13"/>
      <c r="B3034" s="233"/>
      <c r="C3034" s="234"/>
      <c r="D3034" s="235" t="s">
        <v>191</v>
      </c>
      <c r="E3034" s="236" t="s">
        <v>19</v>
      </c>
      <c r="F3034" s="237" t="s">
        <v>3352</v>
      </c>
      <c r="G3034" s="234"/>
      <c r="H3034" s="238">
        <v>719.25</v>
      </c>
      <c r="I3034" s="239"/>
      <c r="J3034" s="234"/>
      <c r="K3034" s="234"/>
      <c r="L3034" s="240"/>
      <c r="M3034" s="241"/>
      <c r="N3034" s="242"/>
      <c r="O3034" s="242"/>
      <c r="P3034" s="242"/>
      <c r="Q3034" s="242"/>
      <c r="R3034" s="242"/>
      <c r="S3034" s="242"/>
      <c r="T3034" s="243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4" t="s">
        <v>191</v>
      </c>
      <c r="AU3034" s="244" t="s">
        <v>82</v>
      </c>
      <c r="AV3034" s="13" t="s">
        <v>82</v>
      </c>
      <c r="AW3034" s="13" t="s">
        <v>33</v>
      </c>
      <c r="AX3034" s="13" t="s">
        <v>80</v>
      </c>
      <c r="AY3034" s="244" t="s">
        <v>180</v>
      </c>
    </row>
    <row r="3035" s="13" customFormat="1">
      <c r="A3035" s="13"/>
      <c r="B3035" s="233"/>
      <c r="C3035" s="234"/>
      <c r="D3035" s="235" t="s">
        <v>191</v>
      </c>
      <c r="E3035" s="234"/>
      <c r="F3035" s="237" t="s">
        <v>3353</v>
      </c>
      <c r="G3035" s="234"/>
      <c r="H3035" s="238">
        <v>755.21299999999997</v>
      </c>
      <c r="I3035" s="239"/>
      <c r="J3035" s="234"/>
      <c r="K3035" s="234"/>
      <c r="L3035" s="240"/>
      <c r="M3035" s="241"/>
      <c r="N3035" s="242"/>
      <c r="O3035" s="242"/>
      <c r="P3035" s="242"/>
      <c r="Q3035" s="242"/>
      <c r="R3035" s="242"/>
      <c r="S3035" s="242"/>
      <c r="T3035" s="243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4" t="s">
        <v>191</v>
      </c>
      <c r="AU3035" s="244" t="s">
        <v>82</v>
      </c>
      <c r="AV3035" s="13" t="s">
        <v>82</v>
      </c>
      <c r="AW3035" s="13" t="s">
        <v>4</v>
      </c>
      <c r="AX3035" s="13" t="s">
        <v>80</v>
      </c>
      <c r="AY3035" s="244" t="s">
        <v>180</v>
      </c>
    </row>
    <row r="3036" s="2" customFormat="1" ht="16.5" customHeight="1">
      <c r="A3036" s="40"/>
      <c r="B3036" s="41"/>
      <c r="C3036" s="281" t="s">
        <v>3354</v>
      </c>
      <c r="D3036" s="281" t="s">
        <v>702</v>
      </c>
      <c r="E3036" s="282" t="s">
        <v>3355</v>
      </c>
      <c r="F3036" s="283" t="s">
        <v>3356</v>
      </c>
      <c r="G3036" s="284" t="s">
        <v>185</v>
      </c>
      <c r="H3036" s="285">
        <v>49.670000000000002</v>
      </c>
      <c r="I3036" s="286"/>
      <c r="J3036" s="287">
        <f>ROUND(I3036*H3036,2)</f>
        <v>0</v>
      </c>
      <c r="K3036" s="283" t="s">
        <v>186</v>
      </c>
      <c r="L3036" s="288"/>
      <c r="M3036" s="289" t="s">
        <v>19</v>
      </c>
      <c r="N3036" s="290" t="s">
        <v>43</v>
      </c>
      <c r="O3036" s="86"/>
      <c r="P3036" s="224">
        <f>O3036*H3036</f>
        <v>0</v>
      </c>
      <c r="Q3036" s="224">
        <v>0.0044999999999999997</v>
      </c>
      <c r="R3036" s="224">
        <f>Q3036*H3036</f>
        <v>0.22351499999999999</v>
      </c>
      <c r="S3036" s="224">
        <v>0</v>
      </c>
      <c r="T3036" s="225">
        <f>S3036*H3036</f>
        <v>0</v>
      </c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R3036" s="226" t="s">
        <v>369</v>
      </c>
      <c r="AT3036" s="226" t="s">
        <v>702</v>
      </c>
      <c r="AU3036" s="226" t="s">
        <v>82</v>
      </c>
      <c r="AY3036" s="19" t="s">
        <v>180</v>
      </c>
      <c r="BE3036" s="227">
        <f>IF(N3036="základní",J3036,0)</f>
        <v>0</v>
      </c>
      <c r="BF3036" s="227">
        <f>IF(N3036="snížená",J3036,0)</f>
        <v>0</v>
      </c>
      <c r="BG3036" s="227">
        <f>IF(N3036="zákl. přenesená",J3036,0)</f>
        <v>0</v>
      </c>
      <c r="BH3036" s="227">
        <f>IF(N3036="sníž. přenesená",J3036,0)</f>
        <v>0</v>
      </c>
      <c r="BI3036" s="227">
        <f>IF(N3036="nulová",J3036,0)</f>
        <v>0</v>
      </c>
      <c r="BJ3036" s="19" t="s">
        <v>80</v>
      </c>
      <c r="BK3036" s="227">
        <f>ROUND(I3036*H3036,2)</f>
        <v>0</v>
      </c>
      <c r="BL3036" s="19" t="s">
        <v>270</v>
      </c>
      <c r="BM3036" s="226" t="s">
        <v>3357</v>
      </c>
    </row>
    <row r="3037" s="14" customFormat="1">
      <c r="A3037" s="14"/>
      <c r="B3037" s="245"/>
      <c r="C3037" s="246"/>
      <c r="D3037" s="235" t="s">
        <v>191</v>
      </c>
      <c r="E3037" s="247" t="s">
        <v>19</v>
      </c>
      <c r="F3037" s="248" t="s">
        <v>3358</v>
      </c>
      <c r="G3037" s="246"/>
      <c r="H3037" s="247" t="s">
        <v>19</v>
      </c>
      <c r="I3037" s="249"/>
      <c r="J3037" s="246"/>
      <c r="K3037" s="246"/>
      <c r="L3037" s="250"/>
      <c r="M3037" s="251"/>
      <c r="N3037" s="252"/>
      <c r="O3037" s="252"/>
      <c r="P3037" s="252"/>
      <c r="Q3037" s="252"/>
      <c r="R3037" s="252"/>
      <c r="S3037" s="252"/>
      <c r="T3037" s="253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4" t="s">
        <v>191</v>
      </c>
      <c r="AU3037" s="254" t="s">
        <v>82</v>
      </c>
      <c r="AV3037" s="14" t="s">
        <v>80</v>
      </c>
      <c r="AW3037" s="14" t="s">
        <v>33</v>
      </c>
      <c r="AX3037" s="14" t="s">
        <v>72</v>
      </c>
      <c r="AY3037" s="254" t="s">
        <v>180</v>
      </c>
    </row>
    <row r="3038" s="13" customFormat="1">
      <c r="A3038" s="13"/>
      <c r="B3038" s="233"/>
      <c r="C3038" s="234"/>
      <c r="D3038" s="235" t="s">
        <v>191</v>
      </c>
      <c r="E3038" s="236" t="s">
        <v>19</v>
      </c>
      <c r="F3038" s="237" t="s">
        <v>3359</v>
      </c>
      <c r="G3038" s="234"/>
      <c r="H3038" s="238">
        <v>49.670000000000002</v>
      </c>
      <c r="I3038" s="239"/>
      <c r="J3038" s="234"/>
      <c r="K3038" s="234"/>
      <c r="L3038" s="240"/>
      <c r="M3038" s="241"/>
      <c r="N3038" s="242"/>
      <c r="O3038" s="242"/>
      <c r="P3038" s="242"/>
      <c r="Q3038" s="242"/>
      <c r="R3038" s="242"/>
      <c r="S3038" s="242"/>
      <c r="T3038" s="243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4" t="s">
        <v>191</v>
      </c>
      <c r="AU3038" s="244" t="s">
        <v>82</v>
      </c>
      <c r="AV3038" s="13" t="s">
        <v>82</v>
      </c>
      <c r="AW3038" s="13" t="s">
        <v>33</v>
      </c>
      <c r="AX3038" s="13" t="s">
        <v>80</v>
      </c>
      <c r="AY3038" s="244" t="s">
        <v>180</v>
      </c>
    </row>
    <row r="3039" s="2" customFormat="1" ht="16.5" customHeight="1">
      <c r="A3039" s="40"/>
      <c r="B3039" s="41"/>
      <c r="C3039" s="281" t="s">
        <v>3360</v>
      </c>
      <c r="D3039" s="281" t="s">
        <v>702</v>
      </c>
      <c r="E3039" s="282" t="s">
        <v>3361</v>
      </c>
      <c r="F3039" s="283" t="s">
        <v>3362</v>
      </c>
      <c r="G3039" s="284" t="s">
        <v>185</v>
      </c>
      <c r="H3039" s="285">
        <v>28.66</v>
      </c>
      <c r="I3039" s="286"/>
      <c r="J3039" s="287">
        <f>ROUND(I3039*H3039,2)</f>
        <v>0</v>
      </c>
      <c r="K3039" s="283" t="s">
        <v>186</v>
      </c>
      <c r="L3039" s="288"/>
      <c r="M3039" s="289" t="s">
        <v>19</v>
      </c>
      <c r="N3039" s="290" t="s">
        <v>43</v>
      </c>
      <c r="O3039" s="86"/>
      <c r="P3039" s="224">
        <f>O3039*H3039</f>
        <v>0</v>
      </c>
      <c r="Q3039" s="224">
        <v>0.0060000000000000001</v>
      </c>
      <c r="R3039" s="224">
        <f>Q3039*H3039</f>
        <v>0.17196</v>
      </c>
      <c r="S3039" s="224">
        <v>0</v>
      </c>
      <c r="T3039" s="225">
        <f>S3039*H3039</f>
        <v>0</v>
      </c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R3039" s="226" t="s">
        <v>369</v>
      </c>
      <c r="AT3039" s="226" t="s">
        <v>702</v>
      </c>
      <c r="AU3039" s="226" t="s">
        <v>82</v>
      </c>
      <c r="AY3039" s="19" t="s">
        <v>180</v>
      </c>
      <c r="BE3039" s="227">
        <f>IF(N3039="základní",J3039,0)</f>
        <v>0</v>
      </c>
      <c r="BF3039" s="227">
        <f>IF(N3039="snížená",J3039,0)</f>
        <v>0</v>
      </c>
      <c r="BG3039" s="227">
        <f>IF(N3039="zákl. přenesená",J3039,0)</f>
        <v>0</v>
      </c>
      <c r="BH3039" s="227">
        <f>IF(N3039="sníž. přenesená",J3039,0)</f>
        <v>0</v>
      </c>
      <c r="BI3039" s="227">
        <f>IF(N3039="nulová",J3039,0)</f>
        <v>0</v>
      </c>
      <c r="BJ3039" s="19" t="s">
        <v>80</v>
      </c>
      <c r="BK3039" s="227">
        <f>ROUND(I3039*H3039,2)</f>
        <v>0</v>
      </c>
      <c r="BL3039" s="19" t="s">
        <v>270</v>
      </c>
      <c r="BM3039" s="226" t="s">
        <v>3363</v>
      </c>
    </row>
    <row r="3040" s="14" customFormat="1">
      <c r="A3040" s="14"/>
      <c r="B3040" s="245"/>
      <c r="C3040" s="246"/>
      <c r="D3040" s="235" t="s">
        <v>191</v>
      </c>
      <c r="E3040" s="247" t="s">
        <v>19</v>
      </c>
      <c r="F3040" s="248" t="s">
        <v>3364</v>
      </c>
      <c r="G3040" s="246"/>
      <c r="H3040" s="247" t="s">
        <v>19</v>
      </c>
      <c r="I3040" s="249"/>
      <c r="J3040" s="246"/>
      <c r="K3040" s="246"/>
      <c r="L3040" s="250"/>
      <c r="M3040" s="251"/>
      <c r="N3040" s="252"/>
      <c r="O3040" s="252"/>
      <c r="P3040" s="252"/>
      <c r="Q3040" s="252"/>
      <c r="R3040" s="252"/>
      <c r="S3040" s="252"/>
      <c r="T3040" s="253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4" t="s">
        <v>191</v>
      </c>
      <c r="AU3040" s="254" t="s">
        <v>82</v>
      </c>
      <c r="AV3040" s="14" t="s">
        <v>80</v>
      </c>
      <c r="AW3040" s="14" t="s">
        <v>33</v>
      </c>
      <c r="AX3040" s="14" t="s">
        <v>72</v>
      </c>
      <c r="AY3040" s="254" t="s">
        <v>180</v>
      </c>
    </row>
    <row r="3041" s="13" customFormat="1">
      <c r="A3041" s="13"/>
      <c r="B3041" s="233"/>
      <c r="C3041" s="234"/>
      <c r="D3041" s="235" t="s">
        <v>191</v>
      </c>
      <c r="E3041" s="236" t="s">
        <v>19</v>
      </c>
      <c r="F3041" s="237" t="s">
        <v>2739</v>
      </c>
      <c r="G3041" s="234"/>
      <c r="H3041" s="238">
        <v>28.66</v>
      </c>
      <c r="I3041" s="239"/>
      <c r="J3041" s="234"/>
      <c r="K3041" s="234"/>
      <c r="L3041" s="240"/>
      <c r="M3041" s="241"/>
      <c r="N3041" s="242"/>
      <c r="O3041" s="242"/>
      <c r="P3041" s="242"/>
      <c r="Q3041" s="242"/>
      <c r="R3041" s="242"/>
      <c r="S3041" s="242"/>
      <c r="T3041" s="24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4" t="s">
        <v>191</v>
      </c>
      <c r="AU3041" s="244" t="s">
        <v>82</v>
      </c>
      <c r="AV3041" s="13" t="s">
        <v>82</v>
      </c>
      <c r="AW3041" s="13" t="s">
        <v>33</v>
      </c>
      <c r="AX3041" s="13" t="s">
        <v>80</v>
      </c>
      <c r="AY3041" s="244" t="s">
        <v>180</v>
      </c>
    </row>
    <row r="3042" s="2" customFormat="1" ht="16.5" customHeight="1">
      <c r="A3042" s="40"/>
      <c r="B3042" s="41"/>
      <c r="C3042" s="281" t="s">
        <v>3365</v>
      </c>
      <c r="D3042" s="281" t="s">
        <v>702</v>
      </c>
      <c r="E3042" s="282" t="s">
        <v>3366</v>
      </c>
      <c r="F3042" s="283" t="s">
        <v>3367</v>
      </c>
      <c r="G3042" s="284" t="s">
        <v>185</v>
      </c>
      <c r="H3042" s="285">
        <v>88.439999999999998</v>
      </c>
      <c r="I3042" s="286"/>
      <c r="J3042" s="287">
        <f>ROUND(I3042*H3042,2)</f>
        <v>0</v>
      </c>
      <c r="K3042" s="283" t="s">
        <v>186</v>
      </c>
      <c r="L3042" s="288"/>
      <c r="M3042" s="289" t="s">
        <v>19</v>
      </c>
      <c r="N3042" s="290" t="s">
        <v>43</v>
      </c>
      <c r="O3042" s="86"/>
      <c r="P3042" s="224">
        <f>O3042*H3042</f>
        <v>0</v>
      </c>
      <c r="Q3042" s="224">
        <v>0.0028999999999999998</v>
      </c>
      <c r="R3042" s="224">
        <f>Q3042*H3042</f>
        <v>0.25647599999999998</v>
      </c>
      <c r="S3042" s="224">
        <v>0</v>
      </c>
      <c r="T3042" s="225">
        <f>S3042*H3042</f>
        <v>0</v>
      </c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R3042" s="226" t="s">
        <v>369</v>
      </c>
      <c r="AT3042" s="226" t="s">
        <v>702</v>
      </c>
      <c r="AU3042" s="226" t="s">
        <v>82</v>
      </c>
      <c r="AY3042" s="19" t="s">
        <v>180</v>
      </c>
      <c r="BE3042" s="227">
        <f>IF(N3042="základní",J3042,0)</f>
        <v>0</v>
      </c>
      <c r="BF3042" s="227">
        <f>IF(N3042="snížená",J3042,0)</f>
        <v>0</v>
      </c>
      <c r="BG3042" s="227">
        <f>IF(N3042="zákl. přenesená",J3042,0)</f>
        <v>0</v>
      </c>
      <c r="BH3042" s="227">
        <f>IF(N3042="sníž. přenesená",J3042,0)</f>
        <v>0</v>
      </c>
      <c r="BI3042" s="227">
        <f>IF(N3042="nulová",J3042,0)</f>
        <v>0</v>
      </c>
      <c r="BJ3042" s="19" t="s">
        <v>80</v>
      </c>
      <c r="BK3042" s="227">
        <f>ROUND(I3042*H3042,2)</f>
        <v>0</v>
      </c>
      <c r="BL3042" s="19" t="s">
        <v>270</v>
      </c>
      <c r="BM3042" s="226" t="s">
        <v>3368</v>
      </c>
    </row>
    <row r="3043" s="14" customFormat="1">
      <c r="A3043" s="14"/>
      <c r="B3043" s="245"/>
      <c r="C3043" s="246"/>
      <c r="D3043" s="235" t="s">
        <v>191</v>
      </c>
      <c r="E3043" s="247" t="s">
        <v>19</v>
      </c>
      <c r="F3043" s="248" t="s">
        <v>3369</v>
      </c>
      <c r="G3043" s="246"/>
      <c r="H3043" s="247" t="s">
        <v>19</v>
      </c>
      <c r="I3043" s="249"/>
      <c r="J3043" s="246"/>
      <c r="K3043" s="246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191</v>
      </c>
      <c r="AU3043" s="254" t="s">
        <v>82</v>
      </c>
      <c r="AV3043" s="14" t="s">
        <v>80</v>
      </c>
      <c r="AW3043" s="14" t="s">
        <v>33</v>
      </c>
      <c r="AX3043" s="14" t="s">
        <v>72</v>
      </c>
      <c r="AY3043" s="254" t="s">
        <v>180</v>
      </c>
    </row>
    <row r="3044" s="13" customFormat="1">
      <c r="A3044" s="13"/>
      <c r="B3044" s="233"/>
      <c r="C3044" s="234"/>
      <c r="D3044" s="235" t="s">
        <v>191</v>
      </c>
      <c r="E3044" s="236" t="s">
        <v>19</v>
      </c>
      <c r="F3044" s="237" t="s">
        <v>3370</v>
      </c>
      <c r="G3044" s="234"/>
      <c r="H3044" s="238">
        <v>88.439999999999998</v>
      </c>
      <c r="I3044" s="239"/>
      <c r="J3044" s="234"/>
      <c r="K3044" s="234"/>
      <c r="L3044" s="240"/>
      <c r="M3044" s="241"/>
      <c r="N3044" s="242"/>
      <c r="O3044" s="242"/>
      <c r="P3044" s="242"/>
      <c r="Q3044" s="242"/>
      <c r="R3044" s="242"/>
      <c r="S3044" s="242"/>
      <c r="T3044" s="243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4" t="s">
        <v>191</v>
      </c>
      <c r="AU3044" s="244" t="s">
        <v>82</v>
      </c>
      <c r="AV3044" s="13" t="s">
        <v>82</v>
      </c>
      <c r="AW3044" s="13" t="s">
        <v>33</v>
      </c>
      <c r="AX3044" s="13" t="s">
        <v>80</v>
      </c>
      <c r="AY3044" s="244" t="s">
        <v>180</v>
      </c>
    </row>
    <row r="3045" s="2" customFormat="1" ht="16.5" customHeight="1">
      <c r="A3045" s="40"/>
      <c r="B3045" s="41"/>
      <c r="C3045" s="281" t="s">
        <v>3371</v>
      </c>
      <c r="D3045" s="281" t="s">
        <v>702</v>
      </c>
      <c r="E3045" s="282" t="s">
        <v>3372</v>
      </c>
      <c r="F3045" s="283" t="s">
        <v>3362</v>
      </c>
      <c r="G3045" s="284" t="s">
        <v>185</v>
      </c>
      <c r="H3045" s="285">
        <v>14.869999999999999</v>
      </c>
      <c r="I3045" s="286"/>
      <c r="J3045" s="287">
        <f>ROUND(I3045*H3045,2)</f>
        <v>0</v>
      </c>
      <c r="K3045" s="283" t="s">
        <v>186</v>
      </c>
      <c r="L3045" s="288"/>
      <c r="M3045" s="289" t="s">
        <v>19</v>
      </c>
      <c r="N3045" s="290" t="s">
        <v>43</v>
      </c>
      <c r="O3045" s="86"/>
      <c r="P3045" s="224">
        <f>O3045*H3045</f>
        <v>0</v>
      </c>
      <c r="Q3045" s="224">
        <v>0.0060000000000000001</v>
      </c>
      <c r="R3045" s="224">
        <f>Q3045*H3045</f>
        <v>0.089219999999999994</v>
      </c>
      <c r="S3045" s="224">
        <v>0</v>
      </c>
      <c r="T3045" s="225">
        <f>S3045*H3045</f>
        <v>0</v>
      </c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R3045" s="226" t="s">
        <v>369</v>
      </c>
      <c r="AT3045" s="226" t="s">
        <v>702</v>
      </c>
      <c r="AU3045" s="226" t="s">
        <v>82</v>
      </c>
      <c r="AY3045" s="19" t="s">
        <v>180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19" t="s">
        <v>80</v>
      </c>
      <c r="BK3045" s="227">
        <f>ROUND(I3045*H3045,2)</f>
        <v>0</v>
      </c>
      <c r="BL3045" s="19" t="s">
        <v>270</v>
      </c>
      <c r="BM3045" s="226" t="s">
        <v>3373</v>
      </c>
    </row>
    <row r="3046" s="14" customFormat="1">
      <c r="A3046" s="14"/>
      <c r="B3046" s="245"/>
      <c r="C3046" s="246"/>
      <c r="D3046" s="235" t="s">
        <v>191</v>
      </c>
      <c r="E3046" s="247" t="s">
        <v>19</v>
      </c>
      <c r="F3046" s="248" t="s">
        <v>3374</v>
      </c>
      <c r="G3046" s="246"/>
      <c r="H3046" s="247" t="s">
        <v>19</v>
      </c>
      <c r="I3046" s="249"/>
      <c r="J3046" s="246"/>
      <c r="K3046" s="246"/>
      <c r="L3046" s="250"/>
      <c r="M3046" s="251"/>
      <c r="N3046" s="252"/>
      <c r="O3046" s="252"/>
      <c r="P3046" s="252"/>
      <c r="Q3046" s="252"/>
      <c r="R3046" s="252"/>
      <c r="S3046" s="252"/>
      <c r="T3046" s="253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4" t="s">
        <v>191</v>
      </c>
      <c r="AU3046" s="254" t="s">
        <v>82</v>
      </c>
      <c r="AV3046" s="14" t="s">
        <v>80</v>
      </c>
      <c r="AW3046" s="14" t="s">
        <v>33</v>
      </c>
      <c r="AX3046" s="14" t="s">
        <v>72</v>
      </c>
      <c r="AY3046" s="254" t="s">
        <v>180</v>
      </c>
    </row>
    <row r="3047" s="13" customFormat="1">
      <c r="A3047" s="13"/>
      <c r="B3047" s="233"/>
      <c r="C3047" s="234"/>
      <c r="D3047" s="235" t="s">
        <v>191</v>
      </c>
      <c r="E3047" s="236" t="s">
        <v>19</v>
      </c>
      <c r="F3047" s="237" t="s">
        <v>3375</v>
      </c>
      <c r="G3047" s="234"/>
      <c r="H3047" s="238">
        <v>14.869999999999999</v>
      </c>
      <c r="I3047" s="239"/>
      <c r="J3047" s="234"/>
      <c r="K3047" s="234"/>
      <c r="L3047" s="240"/>
      <c r="M3047" s="241"/>
      <c r="N3047" s="242"/>
      <c r="O3047" s="242"/>
      <c r="P3047" s="242"/>
      <c r="Q3047" s="242"/>
      <c r="R3047" s="242"/>
      <c r="S3047" s="242"/>
      <c r="T3047" s="243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4" t="s">
        <v>191</v>
      </c>
      <c r="AU3047" s="244" t="s">
        <v>82</v>
      </c>
      <c r="AV3047" s="13" t="s">
        <v>82</v>
      </c>
      <c r="AW3047" s="13" t="s">
        <v>33</v>
      </c>
      <c r="AX3047" s="13" t="s">
        <v>80</v>
      </c>
      <c r="AY3047" s="244" t="s">
        <v>180</v>
      </c>
    </row>
    <row r="3048" s="2" customFormat="1" ht="16.5" customHeight="1">
      <c r="A3048" s="40"/>
      <c r="B3048" s="41"/>
      <c r="C3048" s="281" t="s">
        <v>3376</v>
      </c>
      <c r="D3048" s="281" t="s">
        <v>702</v>
      </c>
      <c r="E3048" s="282" t="s">
        <v>3377</v>
      </c>
      <c r="F3048" s="283" t="s">
        <v>3378</v>
      </c>
      <c r="G3048" s="284" t="s">
        <v>240</v>
      </c>
      <c r="H3048" s="285">
        <v>3.1389999999999998</v>
      </c>
      <c r="I3048" s="286"/>
      <c r="J3048" s="287">
        <f>ROUND(I3048*H3048,2)</f>
        <v>0</v>
      </c>
      <c r="K3048" s="283" t="s">
        <v>186</v>
      </c>
      <c r="L3048" s="288"/>
      <c r="M3048" s="289" t="s">
        <v>19</v>
      </c>
      <c r="N3048" s="290" t="s">
        <v>43</v>
      </c>
      <c r="O3048" s="86"/>
      <c r="P3048" s="224">
        <f>O3048*H3048</f>
        <v>0</v>
      </c>
      <c r="Q3048" s="224">
        <v>0.025000000000000001</v>
      </c>
      <c r="R3048" s="224">
        <f>Q3048*H3048</f>
        <v>0.078475000000000003</v>
      </c>
      <c r="S3048" s="224">
        <v>0</v>
      </c>
      <c r="T3048" s="225">
        <f>S3048*H3048</f>
        <v>0</v>
      </c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R3048" s="226" t="s">
        <v>369</v>
      </c>
      <c r="AT3048" s="226" t="s">
        <v>702</v>
      </c>
      <c r="AU3048" s="226" t="s">
        <v>82</v>
      </c>
      <c r="AY3048" s="19" t="s">
        <v>180</v>
      </c>
      <c r="BE3048" s="227">
        <f>IF(N3048="základní",J3048,0)</f>
        <v>0</v>
      </c>
      <c r="BF3048" s="227">
        <f>IF(N3048="snížená",J3048,0)</f>
        <v>0</v>
      </c>
      <c r="BG3048" s="227">
        <f>IF(N3048="zákl. přenesená",J3048,0)</f>
        <v>0</v>
      </c>
      <c r="BH3048" s="227">
        <f>IF(N3048="sníž. přenesená",J3048,0)</f>
        <v>0</v>
      </c>
      <c r="BI3048" s="227">
        <f>IF(N3048="nulová",J3048,0)</f>
        <v>0</v>
      </c>
      <c r="BJ3048" s="19" t="s">
        <v>80</v>
      </c>
      <c r="BK3048" s="227">
        <f>ROUND(I3048*H3048,2)</f>
        <v>0</v>
      </c>
      <c r="BL3048" s="19" t="s">
        <v>270</v>
      </c>
      <c r="BM3048" s="226" t="s">
        <v>3379</v>
      </c>
    </row>
    <row r="3049" s="13" customFormat="1">
      <c r="A3049" s="13"/>
      <c r="B3049" s="233"/>
      <c r="C3049" s="234"/>
      <c r="D3049" s="235" t="s">
        <v>191</v>
      </c>
      <c r="E3049" s="236" t="s">
        <v>19</v>
      </c>
      <c r="F3049" s="237" t="s">
        <v>3380</v>
      </c>
      <c r="G3049" s="234"/>
      <c r="H3049" s="238">
        <v>3.1389999999999998</v>
      </c>
      <c r="I3049" s="239"/>
      <c r="J3049" s="234"/>
      <c r="K3049" s="234"/>
      <c r="L3049" s="240"/>
      <c r="M3049" s="241"/>
      <c r="N3049" s="242"/>
      <c r="O3049" s="242"/>
      <c r="P3049" s="242"/>
      <c r="Q3049" s="242"/>
      <c r="R3049" s="242"/>
      <c r="S3049" s="242"/>
      <c r="T3049" s="243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4" t="s">
        <v>191</v>
      </c>
      <c r="AU3049" s="244" t="s">
        <v>82</v>
      </c>
      <c r="AV3049" s="13" t="s">
        <v>82</v>
      </c>
      <c r="AW3049" s="13" t="s">
        <v>33</v>
      </c>
      <c r="AX3049" s="13" t="s">
        <v>80</v>
      </c>
      <c r="AY3049" s="244" t="s">
        <v>180</v>
      </c>
    </row>
    <row r="3050" s="2" customFormat="1" ht="16.5" customHeight="1">
      <c r="A3050" s="40"/>
      <c r="B3050" s="41"/>
      <c r="C3050" s="215" t="s">
        <v>3381</v>
      </c>
      <c r="D3050" s="215" t="s">
        <v>182</v>
      </c>
      <c r="E3050" s="216" t="s">
        <v>3382</v>
      </c>
      <c r="F3050" s="217" t="s">
        <v>3383</v>
      </c>
      <c r="G3050" s="218" t="s">
        <v>227</v>
      </c>
      <c r="H3050" s="219">
        <v>993.90499999999997</v>
      </c>
      <c r="I3050" s="220"/>
      <c r="J3050" s="221">
        <f>ROUND(I3050*H3050,2)</f>
        <v>0</v>
      </c>
      <c r="K3050" s="217" t="s">
        <v>186</v>
      </c>
      <c r="L3050" s="46"/>
      <c r="M3050" s="222" t="s">
        <v>19</v>
      </c>
      <c r="N3050" s="223" t="s">
        <v>43</v>
      </c>
      <c r="O3050" s="86"/>
      <c r="P3050" s="224">
        <f>O3050*H3050</f>
        <v>0</v>
      </c>
      <c r="Q3050" s="224">
        <v>0</v>
      </c>
      <c r="R3050" s="224">
        <f>Q3050*H3050</f>
        <v>0</v>
      </c>
      <c r="S3050" s="224">
        <v>0</v>
      </c>
      <c r="T3050" s="225">
        <f>S3050*H3050</f>
        <v>0</v>
      </c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R3050" s="226" t="s">
        <v>270</v>
      </c>
      <c r="AT3050" s="226" t="s">
        <v>182</v>
      </c>
      <c r="AU3050" s="226" t="s">
        <v>82</v>
      </c>
      <c r="AY3050" s="19" t="s">
        <v>180</v>
      </c>
      <c r="BE3050" s="227">
        <f>IF(N3050="základní",J3050,0)</f>
        <v>0</v>
      </c>
      <c r="BF3050" s="227">
        <f>IF(N3050="snížená",J3050,0)</f>
        <v>0</v>
      </c>
      <c r="BG3050" s="227">
        <f>IF(N3050="zákl. přenesená",J3050,0)</f>
        <v>0</v>
      </c>
      <c r="BH3050" s="227">
        <f>IF(N3050="sníž. přenesená",J3050,0)</f>
        <v>0</v>
      </c>
      <c r="BI3050" s="227">
        <f>IF(N3050="nulová",J3050,0)</f>
        <v>0</v>
      </c>
      <c r="BJ3050" s="19" t="s">
        <v>80</v>
      </c>
      <c r="BK3050" s="227">
        <f>ROUND(I3050*H3050,2)</f>
        <v>0</v>
      </c>
      <c r="BL3050" s="19" t="s">
        <v>270</v>
      </c>
      <c r="BM3050" s="226" t="s">
        <v>3384</v>
      </c>
    </row>
    <row r="3051" s="2" customFormat="1">
      <c r="A3051" s="40"/>
      <c r="B3051" s="41"/>
      <c r="C3051" s="42"/>
      <c r="D3051" s="228" t="s">
        <v>189</v>
      </c>
      <c r="E3051" s="42"/>
      <c r="F3051" s="229" t="s">
        <v>3385</v>
      </c>
      <c r="G3051" s="42"/>
      <c r="H3051" s="42"/>
      <c r="I3051" s="230"/>
      <c r="J3051" s="42"/>
      <c r="K3051" s="42"/>
      <c r="L3051" s="46"/>
      <c r="M3051" s="231"/>
      <c r="N3051" s="232"/>
      <c r="O3051" s="86"/>
      <c r="P3051" s="86"/>
      <c r="Q3051" s="86"/>
      <c r="R3051" s="86"/>
      <c r="S3051" s="86"/>
      <c r="T3051" s="87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T3051" s="19" t="s">
        <v>189</v>
      </c>
      <c r="AU3051" s="19" t="s">
        <v>82</v>
      </c>
    </row>
    <row r="3052" s="14" customFormat="1">
      <c r="A3052" s="14"/>
      <c r="B3052" s="245"/>
      <c r="C3052" s="246"/>
      <c r="D3052" s="235" t="s">
        <v>191</v>
      </c>
      <c r="E3052" s="247" t="s">
        <v>19</v>
      </c>
      <c r="F3052" s="248" t="s">
        <v>3386</v>
      </c>
      <c r="G3052" s="246"/>
      <c r="H3052" s="247" t="s">
        <v>19</v>
      </c>
      <c r="I3052" s="249"/>
      <c r="J3052" s="246"/>
      <c r="K3052" s="246"/>
      <c r="L3052" s="250"/>
      <c r="M3052" s="251"/>
      <c r="N3052" s="252"/>
      <c r="O3052" s="252"/>
      <c r="P3052" s="252"/>
      <c r="Q3052" s="252"/>
      <c r="R3052" s="252"/>
      <c r="S3052" s="252"/>
      <c r="T3052" s="253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4" t="s">
        <v>191</v>
      </c>
      <c r="AU3052" s="254" t="s">
        <v>82</v>
      </c>
      <c r="AV3052" s="14" t="s">
        <v>80</v>
      </c>
      <c r="AW3052" s="14" t="s">
        <v>33</v>
      </c>
      <c r="AX3052" s="14" t="s">
        <v>72</v>
      </c>
      <c r="AY3052" s="254" t="s">
        <v>180</v>
      </c>
    </row>
    <row r="3053" s="14" customFormat="1">
      <c r="A3053" s="14"/>
      <c r="B3053" s="245"/>
      <c r="C3053" s="246"/>
      <c r="D3053" s="235" t="s">
        <v>191</v>
      </c>
      <c r="E3053" s="247" t="s">
        <v>19</v>
      </c>
      <c r="F3053" s="248" t="s">
        <v>1620</v>
      </c>
      <c r="G3053" s="246"/>
      <c r="H3053" s="247" t="s">
        <v>19</v>
      </c>
      <c r="I3053" s="249"/>
      <c r="J3053" s="246"/>
      <c r="K3053" s="246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191</v>
      </c>
      <c r="AU3053" s="254" t="s">
        <v>82</v>
      </c>
      <c r="AV3053" s="14" t="s">
        <v>80</v>
      </c>
      <c r="AW3053" s="14" t="s">
        <v>33</v>
      </c>
      <c r="AX3053" s="14" t="s">
        <v>72</v>
      </c>
      <c r="AY3053" s="254" t="s">
        <v>180</v>
      </c>
    </row>
    <row r="3054" s="13" customFormat="1">
      <c r="A3054" s="13"/>
      <c r="B3054" s="233"/>
      <c r="C3054" s="234"/>
      <c r="D3054" s="235" t="s">
        <v>191</v>
      </c>
      <c r="E3054" s="236" t="s">
        <v>19</v>
      </c>
      <c r="F3054" s="237" t="s">
        <v>3387</v>
      </c>
      <c r="G3054" s="234"/>
      <c r="H3054" s="238">
        <v>7.0700000000000003</v>
      </c>
      <c r="I3054" s="239"/>
      <c r="J3054" s="234"/>
      <c r="K3054" s="234"/>
      <c r="L3054" s="240"/>
      <c r="M3054" s="241"/>
      <c r="N3054" s="242"/>
      <c r="O3054" s="242"/>
      <c r="P3054" s="242"/>
      <c r="Q3054" s="242"/>
      <c r="R3054" s="242"/>
      <c r="S3054" s="242"/>
      <c r="T3054" s="243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4" t="s">
        <v>191</v>
      </c>
      <c r="AU3054" s="244" t="s">
        <v>82</v>
      </c>
      <c r="AV3054" s="13" t="s">
        <v>82</v>
      </c>
      <c r="AW3054" s="13" t="s">
        <v>33</v>
      </c>
      <c r="AX3054" s="13" t="s">
        <v>72</v>
      </c>
      <c r="AY3054" s="244" t="s">
        <v>180</v>
      </c>
    </row>
    <row r="3055" s="13" customFormat="1">
      <c r="A3055" s="13"/>
      <c r="B3055" s="233"/>
      <c r="C3055" s="234"/>
      <c r="D3055" s="235" t="s">
        <v>191</v>
      </c>
      <c r="E3055" s="236" t="s">
        <v>19</v>
      </c>
      <c r="F3055" s="237" t="s">
        <v>3388</v>
      </c>
      <c r="G3055" s="234"/>
      <c r="H3055" s="238">
        <v>7.6799999999999997</v>
      </c>
      <c r="I3055" s="239"/>
      <c r="J3055" s="234"/>
      <c r="K3055" s="234"/>
      <c r="L3055" s="240"/>
      <c r="M3055" s="241"/>
      <c r="N3055" s="242"/>
      <c r="O3055" s="242"/>
      <c r="P3055" s="242"/>
      <c r="Q3055" s="242"/>
      <c r="R3055" s="242"/>
      <c r="S3055" s="242"/>
      <c r="T3055" s="243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4" t="s">
        <v>191</v>
      </c>
      <c r="AU3055" s="244" t="s">
        <v>82</v>
      </c>
      <c r="AV3055" s="13" t="s">
        <v>82</v>
      </c>
      <c r="AW3055" s="13" t="s">
        <v>33</v>
      </c>
      <c r="AX3055" s="13" t="s">
        <v>72</v>
      </c>
      <c r="AY3055" s="244" t="s">
        <v>180</v>
      </c>
    </row>
    <row r="3056" s="13" customFormat="1">
      <c r="A3056" s="13"/>
      <c r="B3056" s="233"/>
      <c r="C3056" s="234"/>
      <c r="D3056" s="235" t="s">
        <v>191</v>
      </c>
      <c r="E3056" s="236" t="s">
        <v>19</v>
      </c>
      <c r="F3056" s="237" t="s">
        <v>3389</v>
      </c>
      <c r="G3056" s="234"/>
      <c r="H3056" s="238">
        <v>7.2400000000000002</v>
      </c>
      <c r="I3056" s="239"/>
      <c r="J3056" s="234"/>
      <c r="K3056" s="234"/>
      <c r="L3056" s="240"/>
      <c r="M3056" s="241"/>
      <c r="N3056" s="242"/>
      <c r="O3056" s="242"/>
      <c r="P3056" s="242"/>
      <c r="Q3056" s="242"/>
      <c r="R3056" s="242"/>
      <c r="S3056" s="242"/>
      <c r="T3056" s="243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4" t="s">
        <v>191</v>
      </c>
      <c r="AU3056" s="244" t="s">
        <v>82</v>
      </c>
      <c r="AV3056" s="13" t="s">
        <v>82</v>
      </c>
      <c r="AW3056" s="13" t="s">
        <v>33</v>
      </c>
      <c r="AX3056" s="13" t="s">
        <v>72</v>
      </c>
      <c r="AY3056" s="244" t="s">
        <v>180</v>
      </c>
    </row>
    <row r="3057" s="13" customFormat="1">
      <c r="A3057" s="13"/>
      <c r="B3057" s="233"/>
      <c r="C3057" s="234"/>
      <c r="D3057" s="235" t="s">
        <v>191</v>
      </c>
      <c r="E3057" s="236" t="s">
        <v>19</v>
      </c>
      <c r="F3057" s="237" t="s">
        <v>3390</v>
      </c>
      <c r="G3057" s="234"/>
      <c r="H3057" s="238">
        <v>9.8900000000000006</v>
      </c>
      <c r="I3057" s="239"/>
      <c r="J3057" s="234"/>
      <c r="K3057" s="234"/>
      <c r="L3057" s="240"/>
      <c r="M3057" s="241"/>
      <c r="N3057" s="242"/>
      <c r="O3057" s="242"/>
      <c r="P3057" s="242"/>
      <c r="Q3057" s="242"/>
      <c r="R3057" s="242"/>
      <c r="S3057" s="242"/>
      <c r="T3057" s="243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4" t="s">
        <v>191</v>
      </c>
      <c r="AU3057" s="244" t="s">
        <v>82</v>
      </c>
      <c r="AV3057" s="13" t="s">
        <v>82</v>
      </c>
      <c r="AW3057" s="13" t="s">
        <v>33</v>
      </c>
      <c r="AX3057" s="13" t="s">
        <v>72</v>
      </c>
      <c r="AY3057" s="244" t="s">
        <v>180</v>
      </c>
    </row>
    <row r="3058" s="13" customFormat="1">
      <c r="A3058" s="13"/>
      <c r="B3058" s="233"/>
      <c r="C3058" s="234"/>
      <c r="D3058" s="235" t="s">
        <v>191</v>
      </c>
      <c r="E3058" s="236" t="s">
        <v>19</v>
      </c>
      <c r="F3058" s="237" t="s">
        <v>3391</v>
      </c>
      <c r="G3058" s="234"/>
      <c r="H3058" s="238">
        <v>5.0099999999999998</v>
      </c>
      <c r="I3058" s="239"/>
      <c r="J3058" s="234"/>
      <c r="K3058" s="234"/>
      <c r="L3058" s="240"/>
      <c r="M3058" s="241"/>
      <c r="N3058" s="242"/>
      <c r="O3058" s="242"/>
      <c r="P3058" s="242"/>
      <c r="Q3058" s="242"/>
      <c r="R3058" s="242"/>
      <c r="S3058" s="242"/>
      <c r="T3058" s="243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4" t="s">
        <v>191</v>
      </c>
      <c r="AU3058" s="244" t="s">
        <v>82</v>
      </c>
      <c r="AV3058" s="13" t="s">
        <v>82</v>
      </c>
      <c r="AW3058" s="13" t="s">
        <v>33</v>
      </c>
      <c r="AX3058" s="13" t="s">
        <v>72</v>
      </c>
      <c r="AY3058" s="244" t="s">
        <v>180</v>
      </c>
    </row>
    <row r="3059" s="14" customFormat="1">
      <c r="A3059" s="14"/>
      <c r="B3059" s="245"/>
      <c r="C3059" s="246"/>
      <c r="D3059" s="235" t="s">
        <v>191</v>
      </c>
      <c r="E3059" s="247" t="s">
        <v>19</v>
      </c>
      <c r="F3059" s="248" t="s">
        <v>1622</v>
      </c>
      <c r="G3059" s="246"/>
      <c r="H3059" s="247" t="s">
        <v>19</v>
      </c>
      <c r="I3059" s="249"/>
      <c r="J3059" s="246"/>
      <c r="K3059" s="246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191</v>
      </c>
      <c r="AU3059" s="254" t="s">
        <v>82</v>
      </c>
      <c r="AV3059" s="14" t="s">
        <v>80</v>
      </c>
      <c r="AW3059" s="14" t="s">
        <v>33</v>
      </c>
      <c r="AX3059" s="14" t="s">
        <v>72</v>
      </c>
      <c r="AY3059" s="254" t="s">
        <v>180</v>
      </c>
    </row>
    <row r="3060" s="13" customFormat="1">
      <c r="A3060" s="13"/>
      <c r="B3060" s="233"/>
      <c r="C3060" s="234"/>
      <c r="D3060" s="235" t="s">
        <v>191</v>
      </c>
      <c r="E3060" s="236" t="s">
        <v>19</v>
      </c>
      <c r="F3060" s="237" t="s">
        <v>3392</v>
      </c>
      <c r="G3060" s="234"/>
      <c r="H3060" s="238">
        <v>15.33</v>
      </c>
      <c r="I3060" s="239"/>
      <c r="J3060" s="234"/>
      <c r="K3060" s="234"/>
      <c r="L3060" s="240"/>
      <c r="M3060" s="241"/>
      <c r="N3060" s="242"/>
      <c r="O3060" s="242"/>
      <c r="P3060" s="242"/>
      <c r="Q3060" s="242"/>
      <c r="R3060" s="242"/>
      <c r="S3060" s="242"/>
      <c r="T3060" s="24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4" t="s">
        <v>191</v>
      </c>
      <c r="AU3060" s="244" t="s">
        <v>82</v>
      </c>
      <c r="AV3060" s="13" t="s">
        <v>82</v>
      </c>
      <c r="AW3060" s="13" t="s">
        <v>33</v>
      </c>
      <c r="AX3060" s="13" t="s">
        <v>72</v>
      </c>
      <c r="AY3060" s="244" t="s">
        <v>180</v>
      </c>
    </row>
    <row r="3061" s="13" customFormat="1">
      <c r="A3061" s="13"/>
      <c r="B3061" s="233"/>
      <c r="C3061" s="234"/>
      <c r="D3061" s="235" t="s">
        <v>191</v>
      </c>
      <c r="E3061" s="236" t="s">
        <v>19</v>
      </c>
      <c r="F3061" s="237" t="s">
        <v>3393</v>
      </c>
      <c r="G3061" s="234"/>
      <c r="H3061" s="238">
        <v>11.154999999999999</v>
      </c>
      <c r="I3061" s="239"/>
      <c r="J3061" s="234"/>
      <c r="K3061" s="234"/>
      <c r="L3061" s="240"/>
      <c r="M3061" s="241"/>
      <c r="N3061" s="242"/>
      <c r="O3061" s="242"/>
      <c r="P3061" s="242"/>
      <c r="Q3061" s="242"/>
      <c r="R3061" s="242"/>
      <c r="S3061" s="242"/>
      <c r="T3061" s="243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4" t="s">
        <v>191</v>
      </c>
      <c r="AU3061" s="244" t="s">
        <v>82</v>
      </c>
      <c r="AV3061" s="13" t="s">
        <v>82</v>
      </c>
      <c r="AW3061" s="13" t="s">
        <v>33</v>
      </c>
      <c r="AX3061" s="13" t="s">
        <v>72</v>
      </c>
      <c r="AY3061" s="244" t="s">
        <v>180</v>
      </c>
    </row>
    <row r="3062" s="13" customFormat="1">
      <c r="A3062" s="13"/>
      <c r="B3062" s="233"/>
      <c r="C3062" s="234"/>
      <c r="D3062" s="235" t="s">
        <v>191</v>
      </c>
      <c r="E3062" s="236" t="s">
        <v>19</v>
      </c>
      <c r="F3062" s="237" t="s">
        <v>3394</v>
      </c>
      <c r="G3062" s="234"/>
      <c r="H3062" s="238">
        <v>6.2699999999999996</v>
      </c>
      <c r="I3062" s="239"/>
      <c r="J3062" s="234"/>
      <c r="K3062" s="234"/>
      <c r="L3062" s="240"/>
      <c r="M3062" s="241"/>
      <c r="N3062" s="242"/>
      <c r="O3062" s="242"/>
      <c r="P3062" s="242"/>
      <c r="Q3062" s="242"/>
      <c r="R3062" s="242"/>
      <c r="S3062" s="242"/>
      <c r="T3062" s="24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4" t="s">
        <v>191</v>
      </c>
      <c r="AU3062" s="244" t="s">
        <v>82</v>
      </c>
      <c r="AV3062" s="13" t="s">
        <v>82</v>
      </c>
      <c r="AW3062" s="13" t="s">
        <v>33</v>
      </c>
      <c r="AX3062" s="13" t="s">
        <v>72</v>
      </c>
      <c r="AY3062" s="244" t="s">
        <v>180</v>
      </c>
    </row>
    <row r="3063" s="13" customFormat="1">
      <c r="A3063" s="13"/>
      <c r="B3063" s="233"/>
      <c r="C3063" s="234"/>
      <c r="D3063" s="235" t="s">
        <v>191</v>
      </c>
      <c r="E3063" s="236" t="s">
        <v>19</v>
      </c>
      <c r="F3063" s="237" t="s">
        <v>3395</v>
      </c>
      <c r="G3063" s="234"/>
      <c r="H3063" s="238">
        <v>4.7999999999999998</v>
      </c>
      <c r="I3063" s="239"/>
      <c r="J3063" s="234"/>
      <c r="K3063" s="234"/>
      <c r="L3063" s="240"/>
      <c r="M3063" s="241"/>
      <c r="N3063" s="242"/>
      <c r="O3063" s="242"/>
      <c r="P3063" s="242"/>
      <c r="Q3063" s="242"/>
      <c r="R3063" s="242"/>
      <c r="S3063" s="242"/>
      <c r="T3063" s="243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4" t="s">
        <v>191</v>
      </c>
      <c r="AU3063" s="244" t="s">
        <v>82</v>
      </c>
      <c r="AV3063" s="13" t="s">
        <v>82</v>
      </c>
      <c r="AW3063" s="13" t="s">
        <v>33</v>
      </c>
      <c r="AX3063" s="13" t="s">
        <v>72</v>
      </c>
      <c r="AY3063" s="244" t="s">
        <v>180</v>
      </c>
    </row>
    <row r="3064" s="14" customFormat="1">
      <c r="A3064" s="14"/>
      <c r="B3064" s="245"/>
      <c r="C3064" s="246"/>
      <c r="D3064" s="235" t="s">
        <v>191</v>
      </c>
      <c r="E3064" s="247" t="s">
        <v>19</v>
      </c>
      <c r="F3064" s="248" t="s">
        <v>2226</v>
      </c>
      <c r="G3064" s="246"/>
      <c r="H3064" s="247" t="s">
        <v>19</v>
      </c>
      <c r="I3064" s="249"/>
      <c r="J3064" s="246"/>
      <c r="K3064" s="246"/>
      <c r="L3064" s="250"/>
      <c r="M3064" s="251"/>
      <c r="N3064" s="252"/>
      <c r="O3064" s="252"/>
      <c r="P3064" s="252"/>
      <c r="Q3064" s="252"/>
      <c r="R3064" s="252"/>
      <c r="S3064" s="252"/>
      <c r="T3064" s="253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4" t="s">
        <v>191</v>
      </c>
      <c r="AU3064" s="254" t="s">
        <v>82</v>
      </c>
      <c r="AV3064" s="14" t="s">
        <v>80</v>
      </c>
      <c r="AW3064" s="14" t="s">
        <v>33</v>
      </c>
      <c r="AX3064" s="14" t="s">
        <v>72</v>
      </c>
      <c r="AY3064" s="254" t="s">
        <v>180</v>
      </c>
    </row>
    <row r="3065" s="13" customFormat="1">
      <c r="A3065" s="13"/>
      <c r="B3065" s="233"/>
      <c r="C3065" s="234"/>
      <c r="D3065" s="235" t="s">
        <v>191</v>
      </c>
      <c r="E3065" s="236" t="s">
        <v>19</v>
      </c>
      <c r="F3065" s="237" t="s">
        <v>3396</v>
      </c>
      <c r="G3065" s="234"/>
      <c r="H3065" s="238">
        <v>29.609999999999999</v>
      </c>
      <c r="I3065" s="239"/>
      <c r="J3065" s="234"/>
      <c r="K3065" s="234"/>
      <c r="L3065" s="240"/>
      <c r="M3065" s="241"/>
      <c r="N3065" s="242"/>
      <c r="O3065" s="242"/>
      <c r="P3065" s="242"/>
      <c r="Q3065" s="242"/>
      <c r="R3065" s="242"/>
      <c r="S3065" s="242"/>
      <c r="T3065" s="243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4" t="s">
        <v>191</v>
      </c>
      <c r="AU3065" s="244" t="s">
        <v>82</v>
      </c>
      <c r="AV3065" s="13" t="s">
        <v>82</v>
      </c>
      <c r="AW3065" s="13" t="s">
        <v>33</v>
      </c>
      <c r="AX3065" s="13" t="s">
        <v>72</v>
      </c>
      <c r="AY3065" s="244" t="s">
        <v>180</v>
      </c>
    </row>
    <row r="3066" s="13" customFormat="1">
      <c r="A3066" s="13"/>
      <c r="B3066" s="233"/>
      <c r="C3066" s="234"/>
      <c r="D3066" s="235" t="s">
        <v>191</v>
      </c>
      <c r="E3066" s="236" t="s">
        <v>19</v>
      </c>
      <c r="F3066" s="237" t="s">
        <v>3397</v>
      </c>
      <c r="G3066" s="234"/>
      <c r="H3066" s="238">
        <v>7.2000000000000002</v>
      </c>
      <c r="I3066" s="239"/>
      <c r="J3066" s="234"/>
      <c r="K3066" s="234"/>
      <c r="L3066" s="240"/>
      <c r="M3066" s="241"/>
      <c r="N3066" s="242"/>
      <c r="O3066" s="242"/>
      <c r="P3066" s="242"/>
      <c r="Q3066" s="242"/>
      <c r="R3066" s="242"/>
      <c r="S3066" s="242"/>
      <c r="T3066" s="24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4" t="s">
        <v>191</v>
      </c>
      <c r="AU3066" s="244" t="s">
        <v>82</v>
      </c>
      <c r="AV3066" s="13" t="s">
        <v>82</v>
      </c>
      <c r="AW3066" s="13" t="s">
        <v>33</v>
      </c>
      <c r="AX3066" s="13" t="s">
        <v>72</v>
      </c>
      <c r="AY3066" s="244" t="s">
        <v>180</v>
      </c>
    </row>
    <row r="3067" s="14" customFormat="1">
      <c r="A3067" s="14"/>
      <c r="B3067" s="245"/>
      <c r="C3067" s="246"/>
      <c r="D3067" s="235" t="s">
        <v>191</v>
      </c>
      <c r="E3067" s="247" t="s">
        <v>19</v>
      </c>
      <c r="F3067" s="248" t="s">
        <v>2230</v>
      </c>
      <c r="G3067" s="246"/>
      <c r="H3067" s="247" t="s">
        <v>19</v>
      </c>
      <c r="I3067" s="249"/>
      <c r="J3067" s="246"/>
      <c r="K3067" s="246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191</v>
      </c>
      <c r="AU3067" s="254" t="s">
        <v>82</v>
      </c>
      <c r="AV3067" s="14" t="s">
        <v>80</v>
      </c>
      <c r="AW3067" s="14" t="s">
        <v>33</v>
      </c>
      <c r="AX3067" s="14" t="s">
        <v>72</v>
      </c>
      <c r="AY3067" s="254" t="s">
        <v>180</v>
      </c>
    </row>
    <row r="3068" s="13" customFormat="1">
      <c r="A3068" s="13"/>
      <c r="B3068" s="233"/>
      <c r="C3068" s="234"/>
      <c r="D3068" s="235" t="s">
        <v>191</v>
      </c>
      <c r="E3068" s="236" t="s">
        <v>19</v>
      </c>
      <c r="F3068" s="237" t="s">
        <v>3398</v>
      </c>
      <c r="G3068" s="234"/>
      <c r="H3068" s="238">
        <v>28.817</v>
      </c>
      <c r="I3068" s="239"/>
      <c r="J3068" s="234"/>
      <c r="K3068" s="234"/>
      <c r="L3068" s="240"/>
      <c r="M3068" s="241"/>
      <c r="N3068" s="242"/>
      <c r="O3068" s="242"/>
      <c r="P3068" s="242"/>
      <c r="Q3068" s="242"/>
      <c r="R3068" s="242"/>
      <c r="S3068" s="242"/>
      <c r="T3068" s="24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4" t="s">
        <v>191</v>
      </c>
      <c r="AU3068" s="244" t="s">
        <v>82</v>
      </c>
      <c r="AV3068" s="13" t="s">
        <v>82</v>
      </c>
      <c r="AW3068" s="13" t="s">
        <v>33</v>
      </c>
      <c r="AX3068" s="13" t="s">
        <v>72</v>
      </c>
      <c r="AY3068" s="244" t="s">
        <v>180</v>
      </c>
    </row>
    <row r="3069" s="14" customFormat="1">
      <c r="A3069" s="14"/>
      <c r="B3069" s="245"/>
      <c r="C3069" s="246"/>
      <c r="D3069" s="235" t="s">
        <v>191</v>
      </c>
      <c r="E3069" s="247" t="s">
        <v>19</v>
      </c>
      <c r="F3069" s="248" t="s">
        <v>2236</v>
      </c>
      <c r="G3069" s="246"/>
      <c r="H3069" s="247" t="s">
        <v>19</v>
      </c>
      <c r="I3069" s="249"/>
      <c r="J3069" s="246"/>
      <c r="K3069" s="246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191</v>
      </c>
      <c r="AU3069" s="254" t="s">
        <v>82</v>
      </c>
      <c r="AV3069" s="14" t="s">
        <v>80</v>
      </c>
      <c r="AW3069" s="14" t="s">
        <v>33</v>
      </c>
      <c r="AX3069" s="14" t="s">
        <v>72</v>
      </c>
      <c r="AY3069" s="254" t="s">
        <v>180</v>
      </c>
    </row>
    <row r="3070" s="13" customFormat="1">
      <c r="A3070" s="13"/>
      <c r="B3070" s="233"/>
      <c r="C3070" s="234"/>
      <c r="D3070" s="235" t="s">
        <v>191</v>
      </c>
      <c r="E3070" s="236" t="s">
        <v>19</v>
      </c>
      <c r="F3070" s="237" t="s">
        <v>3399</v>
      </c>
      <c r="G3070" s="234"/>
      <c r="H3070" s="238">
        <v>28.07</v>
      </c>
      <c r="I3070" s="239"/>
      <c r="J3070" s="234"/>
      <c r="K3070" s="234"/>
      <c r="L3070" s="240"/>
      <c r="M3070" s="241"/>
      <c r="N3070" s="242"/>
      <c r="O3070" s="242"/>
      <c r="P3070" s="242"/>
      <c r="Q3070" s="242"/>
      <c r="R3070" s="242"/>
      <c r="S3070" s="242"/>
      <c r="T3070" s="243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4" t="s">
        <v>191</v>
      </c>
      <c r="AU3070" s="244" t="s">
        <v>82</v>
      </c>
      <c r="AV3070" s="13" t="s">
        <v>82</v>
      </c>
      <c r="AW3070" s="13" t="s">
        <v>33</v>
      </c>
      <c r="AX3070" s="13" t="s">
        <v>72</v>
      </c>
      <c r="AY3070" s="244" t="s">
        <v>180</v>
      </c>
    </row>
    <row r="3071" s="13" customFormat="1">
      <c r="A3071" s="13"/>
      <c r="B3071" s="233"/>
      <c r="C3071" s="234"/>
      <c r="D3071" s="235" t="s">
        <v>191</v>
      </c>
      <c r="E3071" s="236" t="s">
        <v>19</v>
      </c>
      <c r="F3071" s="237" t="s">
        <v>3400</v>
      </c>
      <c r="G3071" s="234"/>
      <c r="H3071" s="238">
        <v>13.130000000000001</v>
      </c>
      <c r="I3071" s="239"/>
      <c r="J3071" s="234"/>
      <c r="K3071" s="234"/>
      <c r="L3071" s="240"/>
      <c r="M3071" s="241"/>
      <c r="N3071" s="242"/>
      <c r="O3071" s="242"/>
      <c r="P3071" s="242"/>
      <c r="Q3071" s="242"/>
      <c r="R3071" s="242"/>
      <c r="S3071" s="242"/>
      <c r="T3071" s="243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4" t="s">
        <v>191</v>
      </c>
      <c r="AU3071" s="244" t="s">
        <v>82</v>
      </c>
      <c r="AV3071" s="13" t="s">
        <v>82</v>
      </c>
      <c r="AW3071" s="13" t="s">
        <v>33</v>
      </c>
      <c r="AX3071" s="13" t="s">
        <v>72</v>
      </c>
      <c r="AY3071" s="244" t="s">
        <v>180</v>
      </c>
    </row>
    <row r="3072" s="14" customFormat="1">
      <c r="A3072" s="14"/>
      <c r="B3072" s="245"/>
      <c r="C3072" s="246"/>
      <c r="D3072" s="235" t="s">
        <v>191</v>
      </c>
      <c r="E3072" s="247" t="s">
        <v>19</v>
      </c>
      <c r="F3072" s="248" t="s">
        <v>1597</v>
      </c>
      <c r="G3072" s="246"/>
      <c r="H3072" s="247" t="s">
        <v>19</v>
      </c>
      <c r="I3072" s="249"/>
      <c r="J3072" s="246"/>
      <c r="K3072" s="246"/>
      <c r="L3072" s="250"/>
      <c r="M3072" s="251"/>
      <c r="N3072" s="252"/>
      <c r="O3072" s="252"/>
      <c r="P3072" s="252"/>
      <c r="Q3072" s="252"/>
      <c r="R3072" s="252"/>
      <c r="S3072" s="252"/>
      <c r="T3072" s="253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4" t="s">
        <v>191</v>
      </c>
      <c r="AU3072" s="254" t="s">
        <v>82</v>
      </c>
      <c r="AV3072" s="14" t="s">
        <v>80</v>
      </c>
      <c r="AW3072" s="14" t="s">
        <v>33</v>
      </c>
      <c r="AX3072" s="14" t="s">
        <v>72</v>
      </c>
      <c r="AY3072" s="254" t="s">
        <v>180</v>
      </c>
    </row>
    <row r="3073" s="14" customFormat="1">
      <c r="A3073" s="14"/>
      <c r="B3073" s="245"/>
      <c r="C3073" s="246"/>
      <c r="D3073" s="235" t="s">
        <v>191</v>
      </c>
      <c r="E3073" s="247" t="s">
        <v>19</v>
      </c>
      <c r="F3073" s="248" t="s">
        <v>2241</v>
      </c>
      <c r="G3073" s="246"/>
      <c r="H3073" s="247" t="s">
        <v>19</v>
      </c>
      <c r="I3073" s="249"/>
      <c r="J3073" s="246"/>
      <c r="K3073" s="246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191</v>
      </c>
      <c r="AU3073" s="254" t="s">
        <v>82</v>
      </c>
      <c r="AV3073" s="14" t="s">
        <v>80</v>
      </c>
      <c r="AW3073" s="14" t="s">
        <v>33</v>
      </c>
      <c r="AX3073" s="14" t="s">
        <v>72</v>
      </c>
      <c r="AY3073" s="254" t="s">
        <v>180</v>
      </c>
    </row>
    <row r="3074" s="13" customFormat="1">
      <c r="A3074" s="13"/>
      <c r="B3074" s="233"/>
      <c r="C3074" s="234"/>
      <c r="D3074" s="235" t="s">
        <v>191</v>
      </c>
      <c r="E3074" s="236" t="s">
        <v>19</v>
      </c>
      <c r="F3074" s="237" t="s">
        <v>3401</v>
      </c>
      <c r="G3074" s="234"/>
      <c r="H3074" s="238">
        <v>27.164999999999999</v>
      </c>
      <c r="I3074" s="239"/>
      <c r="J3074" s="234"/>
      <c r="K3074" s="234"/>
      <c r="L3074" s="240"/>
      <c r="M3074" s="241"/>
      <c r="N3074" s="242"/>
      <c r="O3074" s="242"/>
      <c r="P3074" s="242"/>
      <c r="Q3074" s="242"/>
      <c r="R3074" s="242"/>
      <c r="S3074" s="242"/>
      <c r="T3074" s="24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4" t="s">
        <v>191</v>
      </c>
      <c r="AU3074" s="244" t="s">
        <v>82</v>
      </c>
      <c r="AV3074" s="13" t="s">
        <v>82</v>
      </c>
      <c r="AW3074" s="13" t="s">
        <v>33</v>
      </c>
      <c r="AX3074" s="13" t="s">
        <v>72</v>
      </c>
      <c r="AY3074" s="244" t="s">
        <v>180</v>
      </c>
    </row>
    <row r="3075" s="14" customFormat="1">
      <c r="A3075" s="14"/>
      <c r="B3075" s="245"/>
      <c r="C3075" s="246"/>
      <c r="D3075" s="235" t="s">
        <v>191</v>
      </c>
      <c r="E3075" s="247" t="s">
        <v>19</v>
      </c>
      <c r="F3075" s="248" t="s">
        <v>2247</v>
      </c>
      <c r="G3075" s="246"/>
      <c r="H3075" s="247" t="s">
        <v>19</v>
      </c>
      <c r="I3075" s="249"/>
      <c r="J3075" s="246"/>
      <c r="K3075" s="246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191</v>
      </c>
      <c r="AU3075" s="254" t="s">
        <v>82</v>
      </c>
      <c r="AV3075" s="14" t="s">
        <v>80</v>
      </c>
      <c r="AW3075" s="14" t="s">
        <v>33</v>
      </c>
      <c r="AX3075" s="14" t="s">
        <v>72</v>
      </c>
      <c r="AY3075" s="254" t="s">
        <v>180</v>
      </c>
    </row>
    <row r="3076" s="13" customFormat="1">
      <c r="A3076" s="13"/>
      <c r="B3076" s="233"/>
      <c r="C3076" s="234"/>
      <c r="D3076" s="235" t="s">
        <v>191</v>
      </c>
      <c r="E3076" s="236" t="s">
        <v>19</v>
      </c>
      <c r="F3076" s="237" t="s">
        <v>3402</v>
      </c>
      <c r="G3076" s="234"/>
      <c r="H3076" s="238">
        <v>22.449999999999999</v>
      </c>
      <c r="I3076" s="239"/>
      <c r="J3076" s="234"/>
      <c r="K3076" s="234"/>
      <c r="L3076" s="240"/>
      <c r="M3076" s="241"/>
      <c r="N3076" s="242"/>
      <c r="O3076" s="242"/>
      <c r="P3076" s="242"/>
      <c r="Q3076" s="242"/>
      <c r="R3076" s="242"/>
      <c r="S3076" s="242"/>
      <c r="T3076" s="243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4" t="s">
        <v>191</v>
      </c>
      <c r="AU3076" s="244" t="s">
        <v>82</v>
      </c>
      <c r="AV3076" s="13" t="s">
        <v>82</v>
      </c>
      <c r="AW3076" s="13" t="s">
        <v>33</v>
      </c>
      <c r="AX3076" s="13" t="s">
        <v>72</v>
      </c>
      <c r="AY3076" s="244" t="s">
        <v>180</v>
      </c>
    </row>
    <row r="3077" s="14" customFormat="1">
      <c r="A3077" s="14"/>
      <c r="B3077" s="245"/>
      <c r="C3077" s="246"/>
      <c r="D3077" s="235" t="s">
        <v>191</v>
      </c>
      <c r="E3077" s="247" t="s">
        <v>19</v>
      </c>
      <c r="F3077" s="248" t="s">
        <v>2250</v>
      </c>
      <c r="G3077" s="246"/>
      <c r="H3077" s="247" t="s">
        <v>19</v>
      </c>
      <c r="I3077" s="249"/>
      <c r="J3077" s="246"/>
      <c r="K3077" s="246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191</v>
      </c>
      <c r="AU3077" s="254" t="s">
        <v>82</v>
      </c>
      <c r="AV3077" s="14" t="s">
        <v>80</v>
      </c>
      <c r="AW3077" s="14" t="s">
        <v>33</v>
      </c>
      <c r="AX3077" s="14" t="s">
        <v>72</v>
      </c>
      <c r="AY3077" s="254" t="s">
        <v>180</v>
      </c>
    </row>
    <row r="3078" s="13" customFormat="1">
      <c r="A3078" s="13"/>
      <c r="B3078" s="233"/>
      <c r="C3078" s="234"/>
      <c r="D3078" s="235" t="s">
        <v>191</v>
      </c>
      <c r="E3078" s="236" t="s">
        <v>19</v>
      </c>
      <c r="F3078" s="237" t="s">
        <v>3403</v>
      </c>
      <c r="G3078" s="234"/>
      <c r="H3078" s="238">
        <v>8.4350000000000005</v>
      </c>
      <c r="I3078" s="239"/>
      <c r="J3078" s="234"/>
      <c r="K3078" s="234"/>
      <c r="L3078" s="240"/>
      <c r="M3078" s="241"/>
      <c r="N3078" s="242"/>
      <c r="O3078" s="242"/>
      <c r="P3078" s="242"/>
      <c r="Q3078" s="242"/>
      <c r="R3078" s="242"/>
      <c r="S3078" s="242"/>
      <c r="T3078" s="243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4" t="s">
        <v>191</v>
      </c>
      <c r="AU3078" s="244" t="s">
        <v>82</v>
      </c>
      <c r="AV3078" s="13" t="s">
        <v>82</v>
      </c>
      <c r="AW3078" s="13" t="s">
        <v>33</v>
      </c>
      <c r="AX3078" s="13" t="s">
        <v>72</v>
      </c>
      <c r="AY3078" s="244" t="s">
        <v>180</v>
      </c>
    </row>
    <row r="3079" s="13" customFormat="1">
      <c r="A3079" s="13"/>
      <c r="B3079" s="233"/>
      <c r="C3079" s="234"/>
      <c r="D3079" s="235" t="s">
        <v>191</v>
      </c>
      <c r="E3079" s="236" t="s">
        <v>19</v>
      </c>
      <c r="F3079" s="237" t="s">
        <v>3404</v>
      </c>
      <c r="G3079" s="234"/>
      <c r="H3079" s="238">
        <v>38.280000000000001</v>
      </c>
      <c r="I3079" s="239"/>
      <c r="J3079" s="234"/>
      <c r="K3079" s="234"/>
      <c r="L3079" s="240"/>
      <c r="M3079" s="241"/>
      <c r="N3079" s="242"/>
      <c r="O3079" s="242"/>
      <c r="P3079" s="242"/>
      <c r="Q3079" s="242"/>
      <c r="R3079" s="242"/>
      <c r="S3079" s="242"/>
      <c r="T3079" s="243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4" t="s">
        <v>191</v>
      </c>
      <c r="AU3079" s="244" t="s">
        <v>82</v>
      </c>
      <c r="AV3079" s="13" t="s">
        <v>82</v>
      </c>
      <c r="AW3079" s="13" t="s">
        <v>33</v>
      </c>
      <c r="AX3079" s="13" t="s">
        <v>72</v>
      </c>
      <c r="AY3079" s="244" t="s">
        <v>180</v>
      </c>
    </row>
    <row r="3080" s="14" customFormat="1">
      <c r="A3080" s="14"/>
      <c r="B3080" s="245"/>
      <c r="C3080" s="246"/>
      <c r="D3080" s="235" t="s">
        <v>191</v>
      </c>
      <c r="E3080" s="247" t="s">
        <v>19</v>
      </c>
      <c r="F3080" s="248" t="s">
        <v>1598</v>
      </c>
      <c r="G3080" s="246"/>
      <c r="H3080" s="247" t="s">
        <v>19</v>
      </c>
      <c r="I3080" s="249"/>
      <c r="J3080" s="246"/>
      <c r="K3080" s="246"/>
      <c r="L3080" s="250"/>
      <c r="M3080" s="251"/>
      <c r="N3080" s="252"/>
      <c r="O3080" s="252"/>
      <c r="P3080" s="252"/>
      <c r="Q3080" s="252"/>
      <c r="R3080" s="252"/>
      <c r="S3080" s="252"/>
      <c r="T3080" s="253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4" t="s">
        <v>191</v>
      </c>
      <c r="AU3080" s="254" t="s">
        <v>82</v>
      </c>
      <c r="AV3080" s="14" t="s">
        <v>80</v>
      </c>
      <c r="AW3080" s="14" t="s">
        <v>33</v>
      </c>
      <c r="AX3080" s="14" t="s">
        <v>72</v>
      </c>
      <c r="AY3080" s="254" t="s">
        <v>180</v>
      </c>
    </row>
    <row r="3081" s="13" customFormat="1">
      <c r="A3081" s="13"/>
      <c r="B3081" s="233"/>
      <c r="C3081" s="234"/>
      <c r="D3081" s="235" t="s">
        <v>191</v>
      </c>
      <c r="E3081" s="236" t="s">
        <v>19</v>
      </c>
      <c r="F3081" s="237" t="s">
        <v>3405</v>
      </c>
      <c r="G3081" s="234"/>
      <c r="H3081" s="238">
        <v>12.98</v>
      </c>
      <c r="I3081" s="239"/>
      <c r="J3081" s="234"/>
      <c r="K3081" s="234"/>
      <c r="L3081" s="240"/>
      <c r="M3081" s="241"/>
      <c r="N3081" s="242"/>
      <c r="O3081" s="242"/>
      <c r="P3081" s="242"/>
      <c r="Q3081" s="242"/>
      <c r="R3081" s="242"/>
      <c r="S3081" s="242"/>
      <c r="T3081" s="24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4" t="s">
        <v>191</v>
      </c>
      <c r="AU3081" s="244" t="s">
        <v>82</v>
      </c>
      <c r="AV3081" s="13" t="s">
        <v>82</v>
      </c>
      <c r="AW3081" s="13" t="s">
        <v>33</v>
      </c>
      <c r="AX3081" s="13" t="s">
        <v>72</v>
      </c>
      <c r="AY3081" s="244" t="s">
        <v>180</v>
      </c>
    </row>
    <row r="3082" s="13" customFormat="1">
      <c r="A3082" s="13"/>
      <c r="B3082" s="233"/>
      <c r="C3082" s="234"/>
      <c r="D3082" s="235" t="s">
        <v>191</v>
      </c>
      <c r="E3082" s="236" t="s">
        <v>19</v>
      </c>
      <c r="F3082" s="237" t="s">
        <v>3406</v>
      </c>
      <c r="G3082" s="234"/>
      <c r="H3082" s="238">
        <v>15.57</v>
      </c>
      <c r="I3082" s="239"/>
      <c r="J3082" s="234"/>
      <c r="K3082" s="234"/>
      <c r="L3082" s="240"/>
      <c r="M3082" s="241"/>
      <c r="N3082" s="242"/>
      <c r="O3082" s="242"/>
      <c r="P3082" s="242"/>
      <c r="Q3082" s="242"/>
      <c r="R3082" s="242"/>
      <c r="S3082" s="242"/>
      <c r="T3082" s="243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4" t="s">
        <v>191</v>
      </c>
      <c r="AU3082" s="244" t="s">
        <v>82</v>
      </c>
      <c r="AV3082" s="13" t="s">
        <v>82</v>
      </c>
      <c r="AW3082" s="13" t="s">
        <v>33</v>
      </c>
      <c r="AX3082" s="13" t="s">
        <v>72</v>
      </c>
      <c r="AY3082" s="244" t="s">
        <v>180</v>
      </c>
    </row>
    <row r="3083" s="14" customFormat="1">
      <c r="A3083" s="14"/>
      <c r="B3083" s="245"/>
      <c r="C3083" s="246"/>
      <c r="D3083" s="235" t="s">
        <v>191</v>
      </c>
      <c r="E3083" s="247" t="s">
        <v>19</v>
      </c>
      <c r="F3083" s="248" t="s">
        <v>2258</v>
      </c>
      <c r="G3083" s="246"/>
      <c r="H3083" s="247" t="s">
        <v>19</v>
      </c>
      <c r="I3083" s="249"/>
      <c r="J3083" s="246"/>
      <c r="K3083" s="246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191</v>
      </c>
      <c r="AU3083" s="254" t="s">
        <v>82</v>
      </c>
      <c r="AV3083" s="14" t="s">
        <v>80</v>
      </c>
      <c r="AW3083" s="14" t="s">
        <v>33</v>
      </c>
      <c r="AX3083" s="14" t="s">
        <v>72</v>
      </c>
      <c r="AY3083" s="254" t="s">
        <v>180</v>
      </c>
    </row>
    <row r="3084" s="13" customFormat="1">
      <c r="A3084" s="13"/>
      <c r="B3084" s="233"/>
      <c r="C3084" s="234"/>
      <c r="D3084" s="235" t="s">
        <v>191</v>
      </c>
      <c r="E3084" s="236" t="s">
        <v>19</v>
      </c>
      <c r="F3084" s="237" t="s">
        <v>3407</v>
      </c>
      <c r="G3084" s="234"/>
      <c r="H3084" s="238">
        <v>14.503</v>
      </c>
      <c r="I3084" s="239"/>
      <c r="J3084" s="234"/>
      <c r="K3084" s="234"/>
      <c r="L3084" s="240"/>
      <c r="M3084" s="241"/>
      <c r="N3084" s="242"/>
      <c r="O3084" s="242"/>
      <c r="P3084" s="242"/>
      <c r="Q3084" s="242"/>
      <c r="R3084" s="242"/>
      <c r="S3084" s="242"/>
      <c r="T3084" s="243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4" t="s">
        <v>191</v>
      </c>
      <c r="AU3084" s="244" t="s">
        <v>82</v>
      </c>
      <c r="AV3084" s="13" t="s">
        <v>82</v>
      </c>
      <c r="AW3084" s="13" t="s">
        <v>33</v>
      </c>
      <c r="AX3084" s="13" t="s">
        <v>72</v>
      </c>
      <c r="AY3084" s="244" t="s">
        <v>180</v>
      </c>
    </row>
    <row r="3085" s="13" customFormat="1">
      <c r="A3085" s="13"/>
      <c r="B3085" s="233"/>
      <c r="C3085" s="234"/>
      <c r="D3085" s="235" t="s">
        <v>191</v>
      </c>
      <c r="E3085" s="236" t="s">
        <v>19</v>
      </c>
      <c r="F3085" s="237" t="s">
        <v>3408</v>
      </c>
      <c r="G3085" s="234"/>
      <c r="H3085" s="238">
        <v>62.689999999999998</v>
      </c>
      <c r="I3085" s="239"/>
      <c r="J3085" s="234"/>
      <c r="K3085" s="234"/>
      <c r="L3085" s="240"/>
      <c r="M3085" s="241"/>
      <c r="N3085" s="242"/>
      <c r="O3085" s="242"/>
      <c r="P3085" s="242"/>
      <c r="Q3085" s="242"/>
      <c r="R3085" s="242"/>
      <c r="S3085" s="242"/>
      <c r="T3085" s="24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4" t="s">
        <v>191</v>
      </c>
      <c r="AU3085" s="244" t="s">
        <v>82</v>
      </c>
      <c r="AV3085" s="13" t="s">
        <v>82</v>
      </c>
      <c r="AW3085" s="13" t="s">
        <v>33</v>
      </c>
      <c r="AX3085" s="13" t="s">
        <v>72</v>
      </c>
      <c r="AY3085" s="244" t="s">
        <v>180</v>
      </c>
    </row>
    <row r="3086" s="16" customFormat="1">
      <c r="A3086" s="16"/>
      <c r="B3086" s="266"/>
      <c r="C3086" s="267"/>
      <c r="D3086" s="235" t="s">
        <v>191</v>
      </c>
      <c r="E3086" s="268" t="s">
        <v>19</v>
      </c>
      <c r="F3086" s="269" t="s">
        <v>436</v>
      </c>
      <c r="G3086" s="267"/>
      <c r="H3086" s="270">
        <v>383.34500000000003</v>
      </c>
      <c r="I3086" s="271"/>
      <c r="J3086" s="267"/>
      <c r="K3086" s="267"/>
      <c r="L3086" s="272"/>
      <c r="M3086" s="273"/>
      <c r="N3086" s="274"/>
      <c r="O3086" s="274"/>
      <c r="P3086" s="274"/>
      <c r="Q3086" s="274"/>
      <c r="R3086" s="274"/>
      <c r="S3086" s="274"/>
      <c r="T3086" s="275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T3086" s="276" t="s">
        <v>191</v>
      </c>
      <c r="AU3086" s="276" t="s">
        <v>82</v>
      </c>
      <c r="AV3086" s="16" t="s">
        <v>100</v>
      </c>
      <c r="AW3086" s="16" t="s">
        <v>33</v>
      </c>
      <c r="AX3086" s="16" t="s">
        <v>72</v>
      </c>
      <c r="AY3086" s="276" t="s">
        <v>180</v>
      </c>
    </row>
    <row r="3087" s="14" customFormat="1">
      <c r="A3087" s="14"/>
      <c r="B3087" s="245"/>
      <c r="C3087" s="246"/>
      <c r="D3087" s="235" t="s">
        <v>191</v>
      </c>
      <c r="E3087" s="247" t="s">
        <v>19</v>
      </c>
      <c r="F3087" s="248" t="s">
        <v>797</v>
      </c>
      <c r="G3087" s="246"/>
      <c r="H3087" s="247" t="s">
        <v>19</v>
      </c>
      <c r="I3087" s="249"/>
      <c r="J3087" s="246"/>
      <c r="K3087" s="246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191</v>
      </c>
      <c r="AU3087" s="254" t="s">
        <v>82</v>
      </c>
      <c r="AV3087" s="14" t="s">
        <v>80</v>
      </c>
      <c r="AW3087" s="14" t="s">
        <v>33</v>
      </c>
      <c r="AX3087" s="14" t="s">
        <v>72</v>
      </c>
      <c r="AY3087" s="254" t="s">
        <v>180</v>
      </c>
    </row>
    <row r="3088" s="14" customFormat="1">
      <c r="A3088" s="14"/>
      <c r="B3088" s="245"/>
      <c r="C3088" s="246"/>
      <c r="D3088" s="235" t="s">
        <v>191</v>
      </c>
      <c r="E3088" s="247" t="s">
        <v>19</v>
      </c>
      <c r="F3088" s="248" t="s">
        <v>2262</v>
      </c>
      <c r="G3088" s="246"/>
      <c r="H3088" s="247" t="s">
        <v>19</v>
      </c>
      <c r="I3088" s="249"/>
      <c r="J3088" s="246"/>
      <c r="K3088" s="246"/>
      <c r="L3088" s="250"/>
      <c r="M3088" s="251"/>
      <c r="N3088" s="252"/>
      <c r="O3088" s="252"/>
      <c r="P3088" s="252"/>
      <c r="Q3088" s="252"/>
      <c r="R3088" s="252"/>
      <c r="S3088" s="252"/>
      <c r="T3088" s="253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4" t="s">
        <v>191</v>
      </c>
      <c r="AU3088" s="254" t="s">
        <v>82</v>
      </c>
      <c r="AV3088" s="14" t="s">
        <v>80</v>
      </c>
      <c r="AW3088" s="14" t="s">
        <v>33</v>
      </c>
      <c r="AX3088" s="14" t="s">
        <v>72</v>
      </c>
      <c r="AY3088" s="254" t="s">
        <v>180</v>
      </c>
    </row>
    <row r="3089" s="13" customFormat="1">
      <c r="A3089" s="13"/>
      <c r="B3089" s="233"/>
      <c r="C3089" s="234"/>
      <c r="D3089" s="235" t="s">
        <v>191</v>
      </c>
      <c r="E3089" s="236" t="s">
        <v>19</v>
      </c>
      <c r="F3089" s="237" t="s">
        <v>3409</v>
      </c>
      <c r="G3089" s="234"/>
      <c r="H3089" s="238">
        <v>25.109999999999999</v>
      </c>
      <c r="I3089" s="239"/>
      <c r="J3089" s="234"/>
      <c r="K3089" s="234"/>
      <c r="L3089" s="240"/>
      <c r="M3089" s="241"/>
      <c r="N3089" s="242"/>
      <c r="O3089" s="242"/>
      <c r="P3089" s="242"/>
      <c r="Q3089" s="242"/>
      <c r="R3089" s="242"/>
      <c r="S3089" s="242"/>
      <c r="T3089" s="24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4" t="s">
        <v>191</v>
      </c>
      <c r="AU3089" s="244" t="s">
        <v>82</v>
      </c>
      <c r="AV3089" s="13" t="s">
        <v>82</v>
      </c>
      <c r="AW3089" s="13" t="s">
        <v>33</v>
      </c>
      <c r="AX3089" s="13" t="s">
        <v>72</v>
      </c>
      <c r="AY3089" s="244" t="s">
        <v>180</v>
      </c>
    </row>
    <row r="3090" s="13" customFormat="1">
      <c r="A3090" s="13"/>
      <c r="B3090" s="233"/>
      <c r="C3090" s="234"/>
      <c r="D3090" s="235" t="s">
        <v>191</v>
      </c>
      <c r="E3090" s="236" t="s">
        <v>19</v>
      </c>
      <c r="F3090" s="237" t="s">
        <v>3410</v>
      </c>
      <c r="G3090" s="234"/>
      <c r="H3090" s="238">
        <v>22.105</v>
      </c>
      <c r="I3090" s="239"/>
      <c r="J3090" s="234"/>
      <c r="K3090" s="234"/>
      <c r="L3090" s="240"/>
      <c r="M3090" s="241"/>
      <c r="N3090" s="242"/>
      <c r="O3090" s="242"/>
      <c r="P3090" s="242"/>
      <c r="Q3090" s="242"/>
      <c r="R3090" s="242"/>
      <c r="S3090" s="242"/>
      <c r="T3090" s="243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4" t="s">
        <v>191</v>
      </c>
      <c r="AU3090" s="244" t="s">
        <v>82</v>
      </c>
      <c r="AV3090" s="13" t="s">
        <v>82</v>
      </c>
      <c r="AW3090" s="13" t="s">
        <v>33</v>
      </c>
      <c r="AX3090" s="13" t="s">
        <v>72</v>
      </c>
      <c r="AY3090" s="244" t="s">
        <v>180</v>
      </c>
    </row>
    <row r="3091" s="13" customFormat="1">
      <c r="A3091" s="13"/>
      <c r="B3091" s="233"/>
      <c r="C3091" s="234"/>
      <c r="D3091" s="235" t="s">
        <v>191</v>
      </c>
      <c r="E3091" s="236" t="s">
        <v>19</v>
      </c>
      <c r="F3091" s="237" t="s">
        <v>3411</v>
      </c>
      <c r="G3091" s="234"/>
      <c r="H3091" s="238">
        <v>21.059999999999999</v>
      </c>
      <c r="I3091" s="239"/>
      <c r="J3091" s="234"/>
      <c r="K3091" s="234"/>
      <c r="L3091" s="240"/>
      <c r="M3091" s="241"/>
      <c r="N3091" s="242"/>
      <c r="O3091" s="242"/>
      <c r="P3091" s="242"/>
      <c r="Q3091" s="242"/>
      <c r="R3091" s="242"/>
      <c r="S3091" s="242"/>
      <c r="T3091" s="243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4" t="s">
        <v>191</v>
      </c>
      <c r="AU3091" s="244" t="s">
        <v>82</v>
      </c>
      <c r="AV3091" s="13" t="s">
        <v>82</v>
      </c>
      <c r="AW3091" s="13" t="s">
        <v>33</v>
      </c>
      <c r="AX3091" s="13" t="s">
        <v>72</v>
      </c>
      <c r="AY3091" s="244" t="s">
        <v>180</v>
      </c>
    </row>
    <row r="3092" s="13" customFormat="1">
      <c r="A3092" s="13"/>
      <c r="B3092" s="233"/>
      <c r="C3092" s="234"/>
      <c r="D3092" s="235" t="s">
        <v>191</v>
      </c>
      <c r="E3092" s="236" t="s">
        <v>19</v>
      </c>
      <c r="F3092" s="237" t="s">
        <v>3412</v>
      </c>
      <c r="G3092" s="234"/>
      <c r="H3092" s="238">
        <v>20.030000000000001</v>
      </c>
      <c r="I3092" s="239"/>
      <c r="J3092" s="234"/>
      <c r="K3092" s="234"/>
      <c r="L3092" s="240"/>
      <c r="M3092" s="241"/>
      <c r="N3092" s="242"/>
      <c r="O3092" s="242"/>
      <c r="P3092" s="242"/>
      <c r="Q3092" s="242"/>
      <c r="R3092" s="242"/>
      <c r="S3092" s="242"/>
      <c r="T3092" s="243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4" t="s">
        <v>191</v>
      </c>
      <c r="AU3092" s="244" t="s">
        <v>82</v>
      </c>
      <c r="AV3092" s="13" t="s">
        <v>82</v>
      </c>
      <c r="AW3092" s="13" t="s">
        <v>33</v>
      </c>
      <c r="AX3092" s="13" t="s">
        <v>72</v>
      </c>
      <c r="AY3092" s="244" t="s">
        <v>180</v>
      </c>
    </row>
    <row r="3093" s="13" customFormat="1">
      <c r="A3093" s="13"/>
      <c r="B3093" s="233"/>
      <c r="C3093" s="234"/>
      <c r="D3093" s="235" t="s">
        <v>191</v>
      </c>
      <c r="E3093" s="236" t="s">
        <v>19</v>
      </c>
      <c r="F3093" s="237" t="s">
        <v>3413</v>
      </c>
      <c r="G3093" s="234"/>
      <c r="H3093" s="238">
        <v>24.300000000000001</v>
      </c>
      <c r="I3093" s="239"/>
      <c r="J3093" s="234"/>
      <c r="K3093" s="234"/>
      <c r="L3093" s="240"/>
      <c r="M3093" s="241"/>
      <c r="N3093" s="242"/>
      <c r="O3093" s="242"/>
      <c r="P3093" s="242"/>
      <c r="Q3093" s="242"/>
      <c r="R3093" s="242"/>
      <c r="S3093" s="242"/>
      <c r="T3093" s="243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4" t="s">
        <v>191</v>
      </c>
      <c r="AU3093" s="244" t="s">
        <v>82</v>
      </c>
      <c r="AV3093" s="13" t="s">
        <v>82</v>
      </c>
      <c r="AW3093" s="13" t="s">
        <v>33</v>
      </c>
      <c r="AX3093" s="13" t="s">
        <v>72</v>
      </c>
      <c r="AY3093" s="244" t="s">
        <v>180</v>
      </c>
    </row>
    <row r="3094" s="14" customFormat="1">
      <c r="A3094" s="14"/>
      <c r="B3094" s="245"/>
      <c r="C3094" s="246"/>
      <c r="D3094" s="235" t="s">
        <v>191</v>
      </c>
      <c r="E3094" s="247" t="s">
        <v>19</v>
      </c>
      <c r="F3094" s="248" t="s">
        <v>2268</v>
      </c>
      <c r="G3094" s="246"/>
      <c r="H3094" s="247" t="s">
        <v>19</v>
      </c>
      <c r="I3094" s="249"/>
      <c r="J3094" s="246"/>
      <c r="K3094" s="246"/>
      <c r="L3094" s="250"/>
      <c r="M3094" s="251"/>
      <c r="N3094" s="252"/>
      <c r="O3094" s="252"/>
      <c r="P3094" s="252"/>
      <c r="Q3094" s="252"/>
      <c r="R3094" s="252"/>
      <c r="S3094" s="252"/>
      <c r="T3094" s="253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4" t="s">
        <v>191</v>
      </c>
      <c r="AU3094" s="254" t="s">
        <v>82</v>
      </c>
      <c r="AV3094" s="14" t="s">
        <v>80</v>
      </c>
      <c r="AW3094" s="14" t="s">
        <v>33</v>
      </c>
      <c r="AX3094" s="14" t="s">
        <v>72</v>
      </c>
      <c r="AY3094" s="254" t="s">
        <v>180</v>
      </c>
    </row>
    <row r="3095" s="13" customFormat="1">
      <c r="A3095" s="13"/>
      <c r="B3095" s="233"/>
      <c r="C3095" s="234"/>
      <c r="D3095" s="235" t="s">
        <v>191</v>
      </c>
      <c r="E3095" s="236" t="s">
        <v>19</v>
      </c>
      <c r="F3095" s="237" t="s">
        <v>3414</v>
      </c>
      <c r="G3095" s="234"/>
      <c r="H3095" s="238">
        <v>19.055</v>
      </c>
      <c r="I3095" s="239"/>
      <c r="J3095" s="234"/>
      <c r="K3095" s="234"/>
      <c r="L3095" s="240"/>
      <c r="M3095" s="241"/>
      <c r="N3095" s="242"/>
      <c r="O3095" s="242"/>
      <c r="P3095" s="242"/>
      <c r="Q3095" s="242"/>
      <c r="R3095" s="242"/>
      <c r="S3095" s="242"/>
      <c r="T3095" s="24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4" t="s">
        <v>191</v>
      </c>
      <c r="AU3095" s="244" t="s">
        <v>82</v>
      </c>
      <c r="AV3095" s="13" t="s">
        <v>82</v>
      </c>
      <c r="AW3095" s="13" t="s">
        <v>33</v>
      </c>
      <c r="AX3095" s="13" t="s">
        <v>72</v>
      </c>
      <c r="AY3095" s="244" t="s">
        <v>180</v>
      </c>
    </row>
    <row r="3096" s="13" customFormat="1">
      <c r="A3096" s="13"/>
      <c r="B3096" s="233"/>
      <c r="C3096" s="234"/>
      <c r="D3096" s="235" t="s">
        <v>191</v>
      </c>
      <c r="E3096" s="236" t="s">
        <v>19</v>
      </c>
      <c r="F3096" s="237" t="s">
        <v>3415</v>
      </c>
      <c r="G3096" s="234"/>
      <c r="H3096" s="238">
        <v>41.594999999999999</v>
      </c>
      <c r="I3096" s="239"/>
      <c r="J3096" s="234"/>
      <c r="K3096" s="234"/>
      <c r="L3096" s="240"/>
      <c r="M3096" s="241"/>
      <c r="N3096" s="242"/>
      <c r="O3096" s="242"/>
      <c r="P3096" s="242"/>
      <c r="Q3096" s="242"/>
      <c r="R3096" s="242"/>
      <c r="S3096" s="242"/>
      <c r="T3096" s="24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4" t="s">
        <v>191</v>
      </c>
      <c r="AU3096" s="244" t="s">
        <v>82</v>
      </c>
      <c r="AV3096" s="13" t="s">
        <v>82</v>
      </c>
      <c r="AW3096" s="13" t="s">
        <v>33</v>
      </c>
      <c r="AX3096" s="13" t="s">
        <v>72</v>
      </c>
      <c r="AY3096" s="244" t="s">
        <v>180</v>
      </c>
    </row>
    <row r="3097" s="14" customFormat="1">
      <c r="A3097" s="14"/>
      <c r="B3097" s="245"/>
      <c r="C3097" s="246"/>
      <c r="D3097" s="235" t="s">
        <v>191</v>
      </c>
      <c r="E3097" s="247" t="s">
        <v>19</v>
      </c>
      <c r="F3097" s="248" t="s">
        <v>2274</v>
      </c>
      <c r="G3097" s="246"/>
      <c r="H3097" s="247" t="s">
        <v>19</v>
      </c>
      <c r="I3097" s="249"/>
      <c r="J3097" s="246"/>
      <c r="K3097" s="246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191</v>
      </c>
      <c r="AU3097" s="254" t="s">
        <v>82</v>
      </c>
      <c r="AV3097" s="14" t="s">
        <v>80</v>
      </c>
      <c r="AW3097" s="14" t="s">
        <v>33</v>
      </c>
      <c r="AX3097" s="14" t="s">
        <v>72</v>
      </c>
      <c r="AY3097" s="254" t="s">
        <v>180</v>
      </c>
    </row>
    <row r="3098" s="14" customFormat="1">
      <c r="A3098" s="14"/>
      <c r="B3098" s="245"/>
      <c r="C3098" s="246"/>
      <c r="D3098" s="235" t="s">
        <v>191</v>
      </c>
      <c r="E3098" s="247" t="s">
        <v>19</v>
      </c>
      <c r="F3098" s="248" t="s">
        <v>2275</v>
      </c>
      <c r="G3098" s="246"/>
      <c r="H3098" s="247" t="s">
        <v>19</v>
      </c>
      <c r="I3098" s="249"/>
      <c r="J3098" s="246"/>
      <c r="K3098" s="246"/>
      <c r="L3098" s="250"/>
      <c r="M3098" s="251"/>
      <c r="N3098" s="252"/>
      <c r="O3098" s="252"/>
      <c r="P3098" s="252"/>
      <c r="Q3098" s="252"/>
      <c r="R3098" s="252"/>
      <c r="S3098" s="252"/>
      <c r="T3098" s="253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4" t="s">
        <v>191</v>
      </c>
      <c r="AU3098" s="254" t="s">
        <v>82</v>
      </c>
      <c r="AV3098" s="14" t="s">
        <v>80</v>
      </c>
      <c r="AW3098" s="14" t="s">
        <v>33</v>
      </c>
      <c r="AX3098" s="14" t="s">
        <v>72</v>
      </c>
      <c r="AY3098" s="254" t="s">
        <v>180</v>
      </c>
    </row>
    <row r="3099" s="13" customFormat="1">
      <c r="A3099" s="13"/>
      <c r="B3099" s="233"/>
      <c r="C3099" s="234"/>
      <c r="D3099" s="235" t="s">
        <v>191</v>
      </c>
      <c r="E3099" s="236" t="s">
        <v>19</v>
      </c>
      <c r="F3099" s="237" t="s">
        <v>3416</v>
      </c>
      <c r="G3099" s="234"/>
      <c r="H3099" s="238">
        <v>34.604999999999997</v>
      </c>
      <c r="I3099" s="239"/>
      <c r="J3099" s="234"/>
      <c r="K3099" s="234"/>
      <c r="L3099" s="240"/>
      <c r="M3099" s="241"/>
      <c r="N3099" s="242"/>
      <c r="O3099" s="242"/>
      <c r="P3099" s="242"/>
      <c r="Q3099" s="242"/>
      <c r="R3099" s="242"/>
      <c r="S3099" s="242"/>
      <c r="T3099" s="243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4" t="s">
        <v>191</v>
      </c>
      <c r="AU3099" s="244" t="s">
        <v>82</v>
      </c>
      <c r="AV3099" s="13" t="s">
        <v>82</v>
      </c>
      <c r="AW3099" s="13" t="s">
        <v>33</v>
      </c>
      <c r="AX3099" s="13" t="s">
        <v>72</v>
      </c>
      <c r="AY3099" s="244" t="s">
        <v>180</v>
      </c>
    </row>
    <row r="3100" s="14" customFormat="1">
      <c r="A3100" s="14"/>
      <c r="B3100" s="245"/>
      <c r="C3100" s="246"/>
      <c r="D3100" s="235" t="s">
        <v>191</v>
      </c>
      <c r="E3100" s="247" t="s">
        <v>19</v>
      </c>
      <c r="F3100" s="248" t="s">
        <v>2280</v>
      </c>
      <c r="G3100" s="246"/>
      <c r="H3100" s="247" t="s">
        <v>19</v>
      </c>
      <c r="I3100" s="249"/>
      <c r="J3100" s="246"/>
      <c r="K3100" s="246"/>
      <c r="L3100" s="250"/>
      <c r="M3100" s="251"/>
      <c r="N3100" s="252"/>
      <c r="O3100" s="252"/>
      <c r="P3100" s="252"/>
      <c r="Q3100" s="252"/>
      <c r="R3100" s="252"/>
      <c r="S3100" s="252"/>
      <c r="T3100" s="253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4" t="s">
        <v>191</v>
      </c>
      <c r="AU3100" s="254" t="s">
        <v>82</v>
      </c>
      <c r="AV3100" s="14" t="s">
        <v>80</v>
      </c>
      <c r="AW3100" s="14" t="s">
        <v>33</v>
      </c>
      <c r="AX3100" s="14" t="s">
        <v>72</v>
      </c>
      <c r="AY3100" s="254" t="s">
        <v>180</v>
      </c>
    </row>
    <row r="3101" s="13" customFormat="1">
      <c r="A3101" s="13"/>
      <c r="B3101" s="233"/>
      <c r="C3101" s="234"/>
      <c r="D3101" s="235" t="s">
        <v>191</v>
      </c>
      <c r="E3101" s="236" t="s">
        <v>19</v>
      </c>
      <c r="F3101" s="237" t="s">
        <v>3417</v>
      </c>
      <c r="G3101" s="234"/>
      <c r="H3101" s="238">
        <v>9.2599999999999998</v>
      </c>
      <c r="I3101" s="239"/>
      <c r="J3101" s="234"/>
      <c r="K3101" s="234"/>
      <c r="L3101" s="240"/>
      <c r="M3101" s="241"/>
      <c r="N3101" s="242"/>
      <c r="O3101" s="242"/>
      <c r="P3101" s="242"/>
      <c r="Q3101" s="242"/>
      <c r="R3101" s="242"/>
      <c r="S3101" s="242"/>
      <c r="T3101" s="24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4" t="s">
        <v>191</v>
      </c>
      <c r="AU3101" s="244" t="s">
        <v>82</v>
      </c>
      <c r="AV3101" s="13" t="s">
        <v>82</v>
      </c>
      <c r="AW3101" s="13" t="s">
        <v>33</v>
      </c>
      <c r="AX3101" s="13" t="s">
        <v>72</v>
      </c>
      <c r="AY3101" s="244" t="s">
        <v>180</v>
      </c>
    </row>
    <row r="3102" s="13" customFormat="1">
      <c r="A3102" s="13"/>
      <c r="B3102" s="233"/>
      <c r="C3102" s="234"/>
      <c r="D3102" s="235" t="s">
        <v>191</v>
      </c>
      <c r="E3102" s="236" t="s">
        <v>19</v>
      </c>
      <c r="F3102" s="237" t="s">
        <v>3418</v>
      </c>
      <c r="G3102" s="234"/>
      <c r="H3102" s="238">
        <v>12.640000000000001</v>
      </c>
      <c r="I3102" s="239"/>
      <c r="J3102" s="234"/>
      <c r="K3102" s="234"/>
      <c r="L3102" s="240"/>
      <c r="M3102" s="241"/>
      <c r="N3102" s="242"/>
      <c r="O3102" s="242"/>
      <c r="P3102" s="242"/>
      <c r="Q3102" s="242"/>
      <c r="R3102" s="242"/>
      <c r="S3102" s="242"/>
      <c r="T3102" s="243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4" t="s">
        <v>191</v>
      </c>
      <c r="AU3102" s="244" t="s">
        <v>82</v>
      </c>
      <c r="AV3102" s="13" t="s">
        <v>82</v>
      </c>
      <c r="AW3102" s="13" t="s">
        <v>33</v>
      </c>
      <c r="AX3102" s="13" t="s">
        <v>72</v>
      </c>
      <c r="AY3102" s="244" t="s">
        <v>180</v>
      </c>
    </row>
    <row r="3103" s="14" customFormat="1">
      <c r="A3103" s="14"/>
      <c r="B3103" s="245"/>
      <c r="C3103" s="246"/>
      <c r="D3103" s="235" t="s">
        <v>191</v>
      </c>
      <c r="E3103" s="247" t="s">
        <v>19</v>
      </c>
      <c r="F3103" s="248" t="s">
        <v>2286</v>
      </c>
      <c r="G3103" s="246"/>
      <c r="H3103" s="247" t="s">
        <v>19</v>
      </c>
      <c r="I3103" s="249"/>
      <c r="J3103" s="246"/>
      <c r="K3103" s="246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191</v>
      </c>
      <c r="AU3103" s="254" t="s">
        <v>82</v>
      </c>
      <c r="AV3103" s="14" t="s">
        <v>80</v>
      </c>
      <c r="AW3103" s="14" t="s">
        <v>33</v>
      </c>
      <c r="AX3103" s="14" t="s">
        <v>72</v>
      </c>
      <c r="AY3103" s="254" t="s">
        <v>180</v>
      </c>
    </row>
    <row r="3104" s="13" customFormat="1">
      <c r="A3104" s="13"/>
      <c r="B3104" s="233"/>
      <c r="C3104" s="234"/>
      <c r="D3104" s="235" t="s">
        <v>191</v>
      </c>
      <c r="E3104" s="236" t="s">
        <v>19</v>
      </c>
      <c r="F3104" s="237" t="s">
        <v>3419</v>
      </c>
      <c r="G3104" s="234"/>
      <c r="H3104" s="238">
        <v>31.870000000000001</v>
      </c>
      <c r="I3104" s="239"/>
      <c r="J3104" s="234"/>
      <c r="K3104" s="234"/>
      <c r="L3104" s="240"/>
      <c r="M3104" s="241"/>
      <c r="N3104" s="242"/>
      <c r="O3104" s="242"/>
      <c r="P3104" s="242"/>
      <c r="Q3104" s="242"/>
      <c r="R3104" s="242"/>
      <c r="S3104" s="242"/>
      <c r="T3104" s="243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4" t="s">
        <v>191</v>
      </c>
      <c r="AU3104" s="244" t="s">
        <v>82</v>
      </c>
      <c r="AV3104" s="13" t="s">
        <v>82</v>
      </c>
      <c r="AW3104" s="13" t="s">
        <v>33</v>
      </c>
      <c r="AX3104" s="13" t="s">
        <v>72</v>
      </c>
      <c r="AY3104" s="244" t="s">
        <v>180</v>
      </c>
    </row>
    <row r="3105" s="14" customFormat="1">
      <c r="A3105" s="14"/>
      <c r="B3105" s="245"/>
      <c r="C3105" s="246"/>
      <c r="D3105" s="235" t="s">
        <v>191</v>
      </c>
      <c r="E3105" s="247" t="s">
        <v>19</v>
      </c>
      <c r="F3105" s="248" t="s">
        <v>2290</v>
      </c>
      <c r="G3105" s="246"/>
      <c r="H3105" s="247" t="s">
        <v>19</v>
      </c>
      <c r="I3105" s="249"/>
      <c r="J3105" s="246"/>
      <c r="K3105" s="246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191</v>
      </c>
      <c r="AU3105" s="254" t="s">
        <v>82</v>
      </c>
      <c r="AV3105" s="14" t="s">
        <v>80</v>
      </c>
      <c r="AW3105" s="14" t="s">
        <v>33</v>
      </c>
      <c r="AX3105" s="14" t="s">
        <v>72</v>
      </c>
      <c r="AY3105" s="254" t="s">
        <v>180</v>
      </c>
    </row>
    <row r="3106" s="13" customFormat="1">
      <c r="A3106" s="13"/>
      <c r="B3106" s="233"/>
      <c r="C3106" s="234"/>
      <c r="D3106" s="235" t="s">
        <v>191</v>
      </c>
      <c r="E3106" s="236" t="s">
        <v>19</v>
      </c>
      <c r="F3106" s="237" t="s">
        <v>3420</v>
      </c>
      <c r="G3106" s="234"/>
      <c r="H3106" s="238">
        <v>19.870000000000001</v>
      </c>
      <c r="I3106" s="239"/>
      <c r="J3106" s="234"/>
      <c r="K3106" s="234"/>
      <c r="L3106" s="240"/>
      <c r="M3106" s="241"/>
      <c r="N3106" s="242"/>
      <c r="O3106" s="242"/>
      <c r="P3106" s="242"/>
      <c r="Q3106" s="242"/>
      <c r="R3106" s="242"/>
      <c r="S3106" s="242"/>
      <c r="T3106" s="24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4" t="s">
        <v>191</v>
      </c>
      <c r="AU3106" s="244" t="s">
        <v>82</v>
      </c>
      <c r="AV3106" s="13" t="s">
        <v>82</v>
      </c>
      <c r="AW3106" s="13" t="s">
        <v>33</v>
      </c>
      <c r="AX3106" s="13" t="s">
        <v>72</v>
      </c>
      <c r="AY3106" s="244" t="s">
        <v>180</v>
      </c>
    </row>
    <row r="3107" s="14" customFormat="1">
      <c r="A3107" s="14"/>
      <c r="B3107" s="245"/>
      <c r="C3107" s="246"/>
      <c r="D3107" s="235" t="s">
        <v>191</v>
      </c>
      <c r="E3107" s="247" t="s">
        <v>19</v>
      </c>
      <c r="F3107" s="248" t="s">
        <v>2293</v>
      </c>
      <c r="G3107" s="246"/>
      <c r="H3107" s="247" t="s">
        <v>19</v>
      </c>
      <c r="I3107" s="249"/>
      <c r="J3107" s="246"/>
      <c r="K3107" s="246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191</v>
      </c>
      <c r="AU3107" s="254" t="s">
        <v>82</v>
      </c>
      <c r="AV3107" s="14" t="s">
        <v>80</v>
      </c>
      <c r="AW3107" s="14" t="s">
        <v>33</v>
      </c>
      <c r="AX3107" s="14" t="s">
        <v>72</v>
      </c>
      <c r="AY3107" s="254" t="s">
        <v>180</v>
      </c>
    </row>
    <row r="3108" s="13" customFormat="1">
      <c r="A3108" s="13"/>
      <c r="B3108" s="233"/>
      <c r="C3108" s="234"/>
      <c r="D3108" s="235" t="s">
        <v>191</v>
      </c>
      <c r="E3108" s="236" t="s">
        <v>19</v>
      </c>
      <c r="F3108" s="237" t="s">
        <v>3421</v>
      </c>
      <c r="G3108" s="234"/>
      <c r="H3108" s="238">
        <v>19.91</v>
      </c>
      <c r="I3108" s="239"/>
      <c r="J3108" s="234"/>
      <c r="K3108" s="234"/>
      <c r="L3108" s="240"/>
      <c r="M3108" s="241"/>
      <c r="N3108" s="242"/>
      <c r="O3108" s="242"/>
      <c r="P3108" s="242"/>
      <c r="Q3108" s="242"/>
      <c r="R3108" s="242"/>
      <c r="S3108" s="242"/>
      <c r="T3108" s="243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4" t="s">
        <v>191</v>
      </c>
      <c r="AU3108" s="244" t="s">
        <v>82</v>
      </c>
      <c r="AV3108" s="13" t="s">
        <v>82</v>
      </c>
      <c r="AW3108" s="13" t="s">
        <v>33</v>
      </c>
      <c r="AX3108" s="13" t="s">
        <v>72</v>
      </c>
      <c r="AY3108" s="244" t="s">
        <v>180</v>
      </c>
    </row>
    <row r="3109" s="14" customFormat="1">
      <c r="A3109" s="14"/>
      <c r="B3109" s="245"/>
      <c r="C3109" s="246"/>
      <c r="D3109" s="235" t="s">
        <v>191</v>
      </c>
      <c r="E3109" s="247" t="s">
        <v>19</v>
      </c>
      <c r="F3109" s="248" t="s">
        <v>2295</v>
      </c>
      <c r="G3109" s="246"/>
      <c r="H3109" s="247" t="s">
        <v>19</v>
      </c>
      <c r="I3109" s="249"/>
      <c r="J3109" s="246"/>
      <c r="K3109" s="246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191</v>
      </c>
      <c r="AU3109" s="254" t="s">
        <v>82</v>
      </c>
      <c r="AV3109" s="14" t="s">
        <v>80</v>
      </c>
      <c r="AW3109" s="14" t="s">
        <v>33</v>
      </c>
      <c r="AX3109" s="14" t="s">
        <v>72</v>
      </c>
      <c r="AY3109" s="254" t="s">
        <v>180</v>
      </c>
    </row>
    <row r="3110" s="13" customFormat="1">
      <c r="A3110" s="13"/>
      <c r="B3110" s="233"/>
      <c r="C3110" s="234"/>
      <c r="D3110" s="235" t="s">
        <v>191</v>
      </c>
      <c r="E3110" s="236" t="s">
        <v>19</v>
      </c>
      <c r="F3110" s="237" t="s">
        <v>3422</v>
      </c>
      <c r="G3110" s="234"/>
      <c r="H3110" s="238">
        <v>18.530000000000001</v>
      </c>
      <c r="I3110" s="239"/>
      <c r="J3110" s="234"/>
      <c r="K3110" s="234"/>
      <c r="L3110" s="240"/>
      <c r="M3110" s="241"/>
      <c r="N3110" s="242"/>
      <c r="O3110" s="242"/>
      <c r="P3110" s="242"/>
      <c r="Q3110" s="242"/>
      <c r="R3110" s="242"/>
      <c r="S3110" s="242"/>
      <c r="T3110" s="243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4" t="s">
        <v>191</v>
      </c>
      <c r="AU3110" s="244" t="s">
        <v>82</v>
      </c>
      <c r="AV3110" s="13" t="s">
        <v>82</v>
      </c>
      <c r="AW3110" s="13" t="s">
        <v>33</v>
      </c>
      <c r="AX3110" s="13" t="s">
        <v>72</v>
      </c>
      <c r="AY3110" s="244" t="s">
        <v>180</v>
      </c>
    </row>
    <row r="3111" s="14" customFormat="1">
      <c r="A3111" s="14"/>
      <c r="B3111" s="245"/>
      <c r="C3111" s="246"/>
      <c r="D3111" s="235" t="s">
        <v>191</v>
      </c>
      <c r="E3111" s="247" t="s">
        <v>19</v>
      </c>
      <c r="F3111" s="248" t="s">
        <v>2298</v>
      </c>
      <c r="G3111" s="246"/>
      <c r="H3111" s="247" t="s">
        <v>19</v>
      </c>
      <c r="I3111" s="249"/>
      <c r="J3111" s="246"/>
      <c r="K3111" s="246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191</v>
      </c>
      <c r="AU3111" s="254" t="s">
        <v>82</v>
      </c>
      <c r="AV3111" s="14" t="s">
        <v>80</v>
      </c>
      <c r="AW3111" s="14" t="s">
        <v>33</v>
      </c>
      <c r="AX3111" s="14" t="s">
        <v>72</v>
      </c>
      <c r="AY3111" s="254" t="s">
        <v>180</v>
      </c>
    </row>
    <row r="3112" s="13" customFormat="1">
      <c r="A3112" s="13"/>
      <c r="B3112" s="233"/>
      <c r="C3112" s="234"/>
      <c r="D3112" s="235" t="s">
        <v>191</v>
      </c>
      <c r="E3112" s="236" t="s">
        <v>19</v>
      </c>
      <c r="F3112" s="237" t="s">
        <v>3423</v>
      </c>
      <c r="G3112" s="234"/>
      <c r="H3112" s="238">
        <v>23.495000000000001</v>
      </c>
      <c r="I3112" s="239"/>
      <c r="J3112" s="234"/>
      <c r="K3112" s="234"/>
      <c r="L3112" s="240"/>
      <c r="M3112" s="241"/>
      <c r="N3112" s="242"/>
      <c r="O3112" s="242"/>
      <c r="P3112" s="242"/>
      <c r="Q3112" s="242"/>
      <c r="R3112" s="242"/>
      <c r="S3112" s="242"/>
      <c r="T3112" s="243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4" t="s">
        <v>191</v>
      </c>
      <c r="AU3112" s="244" t="s">
        <v>82</v>
      </c>
      <c r="AV3112" s="13" t="s">
        <v>82</v>
      </c>
      <c r="AW3112" s="13" t="s">
        <v>33</v>
      </c>
      <c r="AX3112" s="13" t="s">
        <v>72</v>
      </c>
      <c r="AY3112" s="244" t="s">
        <v>180</v>
      </c>
    </row>
    <row r="3113" s="13" customFormat="1">
      <c r="A3113" s="13"/>
      <c r="B3113" s="233"/>
      <c r="C3113" s="234"/>
      <c r="D3113" s="235" t="s">
        <v>191</v>
      </c>
      <c r="E3113" s="236" t="s">
        <v>19</v>
      </c>
      <c r="F3113" s="237" t="s">
        <v>3424</v>
      </c>
      <c r="G3113" s="234"/>
      <c r="H3113" s="238">
        <v>8</v>
      </c>
      <c r="I3113" s="239"/>
      <c r="J3113" s="234"/>
      <c r="K3113" s="234"/>
      <c r="L3113" s="240"/>
      <c r="M3113" s="241"/>
      <c r="N3113" s="242"/>
      <c r="O3113" s="242"/>
      <c r="P3113" s="242"/>
      <c r="Q3113" s="242"/>
      <c r="R3113" s="242"/>
      <c r="S3113" s="242"/>
      <c r="T3113" s="24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4" t="s">
        <v>191</v>
      </c>
      <c r="AU3113" s="244" t="s">
        <v>82</v>
      </c>
      <c r="AV3113" s="13" t="s">
        <v>82</v>
      </c>
      <c r="AW3113" s="13" t="s">
        <v>33</v>
      </c>
      <c r="AX3113" s="13" t="s">
        <v>72</v>
      </c>
      <c r="AY3113" s="244" t="s">
        <v>180</v>
      </c>
    </row>
    <row r="3114" s="14" customFormat="1">
      <c r="A3114" s="14"/>
      <c r="B3114" s="245"/>
      <c r="C3114" s="246"/>
      <c r="D3114" s="235" t="s">
        <v>191</v>
      </c>
      <c r="E3114" s="247" t="s">
        <v>19</v>
      </c>
      <c r="F3114" s="248" t="s">
        <v>2302</v>
      </c>
      <c r="G3114" s="246"/>
      <c r="H3114" s="247" t="s">
        <v>19</v>
      </c>
      <c r="I3114" s="249"/>
      <c r="J3114" s="246"/>
      <c r="K3114" s="246"/>
      <c r="L3114" s="250"/>
      <c r="M3114" s="251"/>
      <c r="N3114" s="252"/>
      <c r="O3114" s="252"/>
      <c r="P3114" s="252"/>
      <c r="Q3114" s="252"/>
      <c r="R3114" s="252"/>
      <c r="S3114" s="252"/>
      <c r="T3114" s="253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4" t="s">
        <v>191</v>
      </c>
      <c r="AU3114" s="254" t="s">
        <v>82</v>
      </c>
      <c r="AV3114" s="14" t="s">
        <v>80</v>
      </c>
      <c r="AW3114" s="14" t="s">
        <v>33</v>
      </c>
      <c r="AX3114" s="14" t="s">
        <v>72</v>
      </c>
      <c r="AY3114" s="254" t="s">
        <v>180</v>
      </c>
    </row>
    <row r="3115" s="14" customFormat="1">
      <c r="A3115" s="14"/>
      <c r="B3115" s="245"/>
      <c r="C3115" s="246"/>
      <c r="D3115" s="235" t="s">
        <v>191</v>
      </c>
      <c r="E3115" s="247" t="s">
        <v>19</v>
      </c>
      <c r="F3115" s="248" t="s">
        <v>2303</v>
      </c>
      <c r="G3115" s="246"/>
      <c r="H3115" s="247" t="s">
        <v>19</v>
      </c>
      <c r="I3115" s="249"/>
      <c r="J3115" s="246"/>
      <c r="K3115" s="246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191</v>
      </c>
      <c r="AU3115" s="254" t="s">
        <v>82</v>
      </c>
      <c r="AV3115" s="14" t="s">
        <v>80</v>
      </c>
      <c r="AW3115" s="14" t="s">
        <v>33</v>
      </c>
      <c r="AX3115" s="14" t="s">
        <v>72</v>
      </c>
      <c r="AY3115" s="254" t="s">
        <v>180</v>
      </c>
    </row>
    <row r="3116" s="13" customFormat="1">
      <c r="A3116" s="13"/>
      <c r="B3116" s="233"/>
      <c r="C3116" s="234"/>
      <c r="D3116" s="235" t="s">
        <v>191</v>
      </c>
      <c r="E3116" s="236" t="s">
        <v>19</v>
      </c>
      <c r="F3116" s="237" t="s">
        <v>3425</v>
      </c>
      <c r="G3116" s="234"/>
      <c r="H3116" s="238">
        <v>43.274999999999999</v>
      </c>
      <c r="I3116" s="239"/>
      <c r="J3116" s="234"/>
      <c r="K3116" s="234"/>
      <c r="L3116" s="240"/>
      <c r="M3116" s="241"/>
      <c r="N3116" s="242"/>
      <c r="O3116" s="242"/>
      <c r="P3116" s="242"/>
      <c r="Q3116" s="242"/>
      <c r="R3116" s="242"/>
      <c r="S3116" s="242"/>
      <c r="T3116" s="243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4" t="s">
        <v>191</v>
      </c>
      <c r="AU3116" s="244" t="s">
        <v>82</v>
      </c>
      <c r="AV3116" s="13" t="s">
        <v>82</v>
      </c>
      <c r="AW3116" s="13" t="s">
        <v>33</v>
      </c>
      <c r="AX3116" s="13" t="s">
        <v>72</v>
      </c>
      <c r="AY3116" s="244" t="s">
        <v>180</v>
      </c>
    </row>
    <row r="3117" s="14" customFormat="1">
      <c r="A3117" s="14"/>
      <c r="B3117" s="245"/>
      <c r="C3117" s="246"/>
      <c r="D3117" s="235" t="s">
        <v>191</v>
      </c>
      <c r="E3117" s="247" t="s">
        <v>19</v>
      </c>
      <c r="F3117" s="248" t="s">
        <v>2305</v>
      </c>
      <c r="G3117" s="246"/>
      <c r="H3117" s="247" t="s">
        <v>19</v>
      </c>
      <c r="I3117" s="249"/>
      <c r="J3117" s="246"/>
      <c r="K3117" s="246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191</v>
      </c>
      <c r="AU3117" s="254" t="s">
        <v>82</v>
      </c>
      <c r="AV3117" s="14" t="s">
        <v>80</v>
      </c>
      <c r="AW3117" s="14" t="s">
        <v>33</v>
      </c>
      <c r="AX3117" s="14" t="s">
        <v>72</v>
      </c>
      <c r="AY3117" s="254" t="s">
        <v>180</v>
      </c>
    </row>
    <row r="3118" s="13" customFormat="1">
      <c r="A3118" s="13"/>
      <c r="B3118" s="233"/>
      <c r="C3118" s="234"/>
      <c r="D3118" s="235" t="s">
        <v>191</v>
      </c>
      <c r="E3118" s="236" t="s">
        <v>19</v>
      </c>
      <c r="F3118" s="237" t="s">
        <v>3426</v>
      </c>
      <c r="G3118" s="234"/>
      <c r="H3118" s="238">
        <v>38.490000000000002</v>
      </c>
      <c r="I3118" s="239"/>
      <c r="J3118" s="234"/>
      <c r="K3118" s="234"/>
      <c r="L3118" s="240"/>
      <c r="M3118" s="241"/>
      <c r="N3118" s="242"/>
      <c r="O3118" s="242"/>
      <c r="P3118" s="242"/>
      <c r="Q3118" s="242"/>
      <c r="R3118" s="242"/>
      <c r="S3118" s="242"/>
      <c r="T3118" s="24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4" t="s">
        <v>191</v>
      </c>
      <c r="AU3118" s="244" t="s">
        <v>82</v>
      </c>
      <c r="AV3118" s="13" t="s">
        <v>82</v>
      </c>
      <c r="AW3118" s="13" t="s">
        <v>33</v>
      </c>
      <c r="AX3118" s="13" t="s">
        <v>72</v>
      </c>
      <c r="AY3118" s="244" t="s">
        <v>180</v>
      </c>
    </row>
    <row r="3119" s="13" customFormat="1">
      <c r="A3119" s="13"/>
      <c r="B3119" s="233"/>
      <c r="C3119" s="234"/>
      <c r="D3119" s="235" t="s">
        <v>191</v>
      </c>
      <c r="E3119" s="236" t="s">
        <v>19</v>
      </c>
      <c r="F3119" s="237" t="s">
        <v>3427</v>
      </c>
      <c r="G3119" s="234"/>
      <c r="H3119" s="238">
        <v>26.43</v>
      </c>
      <c r="I3119" s="239"/>
      <c r="J3119" s="234"/>
      <c r="K3119" s="234"/>
      <c r="L3119" s="240"/>
      <c r="M3119" s="241"/>
      <c r="N3119" s="242"/>
      <c r="O3119" s="242"/>
      <c r="P3119" s="242"/>
      <c r="Q3119" s="242"/>
      <c r="R3119" s="242"/>
      <c r="S3119" s="242"/>
      <c r="T3119" s="24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4" t="s">
        <v>191</v>
      </c>
      <c r="AU3119" s="244" t="s">
        <v>82</v>
      </c>
      <c r="AV3119" s="13" t="s">
        <v>82</v>
      </c>
      <c r="AW3119" s="13" t="s">
        <v>33</v>
      </c>
      <c r="AX3119" s="13" t="s">
        <v>72</v>
      </c>
      <c r="AY3119" s="244" t="s">
        <v>180</v>
      </c>
    </row>
    <row r="3120" s="14" customFormat="1">
      <c r="A3120" s="14"/>
      <c r="B3120" s="245"/>
      <c r="C3120" s="246"/>
      <c r="D3120" s="235" t="s">
        <v>191</v>
      </c>
      <c r="E3120" s="247" t="s">
        <v>19</v>
      </c>
      <c r="F3120" s="248" t="s">
        <v>2310</v>
      </c>
      <c r="G3120" s="246"/>
      <c r="H3120" s="247" t="s">
        <v>19</v>
      </c>
      <c r="I3120" s="249"/>
      <c r="J3120" s="246"/>
      <c r="K3120" s="246"/>
      <c r="L3120" s="250"/>
      <c r="M3120" s="251"/>
      <c r="N3120" s="252"/>
      <c r="O3120" s="252"/>
      <c r="P3120" s="252"/>
      <c r="Q3120" s="252"/>
      <c r="R3120" s="252"/>
      <c r="S3120" s="252"/>
      <c r="T3120" s="253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4" t="s">
        <v>191</v>
      </c>
      <c r="AU3120" s="254" t="s">
        <v>82</v>
      </c>
      <c r="AV3120" s="14" t="s">
        <v>80</v>
      </c>
      <c r="AW3120" s="14" t="s">
        <v>33</v>
      </c>
      <c r="AX3120" s="14" t="s">
        <v>72</v>
      </c>
      <c r="AY3120" s="254" t="s">
        <v>180</v>
      </c>
    </row>
    <row r="3121" s="13" customFormat="1">
      <c r="A3121" s="13"/>
      <c r="B3121" s="233"/>
      <c r="C3121" s="234"/>
      <c r="D3121" s="235" t="s">
        <v>191</v>
      </c>
      <c r="E3121" s="236" t="s">
        <v>19</v>
      </c>
      <c r="F3121" s="237" t="s">
        <v>3428</v>
      </c>
      <c r="G3121" s="234"/>
      <c r="H3121" s="238">
        <v>8</v>
      </c>
      <c r="I3121" s="239"/>
      <c r="J3121" s="234"/>
      <c r="K3121" s="234"/>
      <c r="L3121" s="240"/>
      <c r="M3121" s="241"/>
      <c r="N3121" s="242"/>
      <c r="O3121" s="242"/>
      <c r="P3121" s="242"/>
      <c r="Q3121" s="242"/>
      <c r="R3121" s="242"/>
      <c r="S3121" s="242"/>
      <c r="T3121" s="24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4" t="s">
        <v>191</v>
      </c>
      <c r="AU3121" s="244" t="s">
        <v>82</v>
      </c>
      <c r="AV3121" s="13" t="s">
        <v>82</v>
      </c>
      <c r="AW3121" s="13" t="s">
        <v>33</v>
      </c>
      <c r="AX3121" s="13" t="s">
        <v>72</v>
      </c>
      <c r="AY3121" s="244" t="s">
        <v>180</v>
      </c>
    </row>
    <row r="3122" s="13" customFormat="1">
      <c r="A3122" s="13"/>
      <c r="B3122" s="233"/>
      <c r="C3122" s="234"/>
      <c r="D3122" s="235" t="s">
        <v>191</v>
      </c>
      <c r="E3122" s="236" t="s">
        <v>19</v>
      </c>
      <c r="F3122" s="237" t="s">
        <v>3429</v>
      </c>
      <c r="G3122" s="234"/>
      <c r="H3122" s="238">
        <v>38.649999999999999</v>
      </c>
      <c r="I3122" s="239"/>
      <c r="J3122" s="234"/>
      <c r="K3122" s="234"/>
      <c r="L3122" s="240"/>
      <c r="M3122" s="241"/>
      <c r="N3122" s="242"/>
      <c r="O3122" s="242"/>
      <c r="P3122" s="242"/>
      <c r="Q3122" s="242"/>
      <c r="R3122" s="242"/>
      <c r="S3122" s="242"/>
      <c r="T3122" s="243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4" t="s">
        <v>191</v>
      </c>
      <c r="AU3122" s="244" t="s">
        <v>82</v>
      </c>
      <c r="AV3122" s="13" t="s">
        <v>82</v>
      </c>
      <c r="AW3122" s="13" t="s">
        <v>33</v>
      </c>
      <c r="AX3122" s="13" t="s">
        <v>72</v>
      </c>
      <c r="AY3122" s="244" t="s">
        <v>180</v>
      </c>
    </row>
    <row r="3123" s="13" customFormat="1">
      <c r="A3123" s="13"/>
      <c r="B3123" s="233"/>
      <c r="C3123" s="234"/>
      <c r="D3123" s="235" t="s">
        <v>191</v>
      </c>
      <c r="E3123" s="236" t="s">
        <v>19</v>
      </c>
      <c r="F3123" s="237" t="s">
        <v>3430</v>
      </c>
      <c r="G3123" s="234"/>
      <c r="H3123" s="238">
        <v>3.645</v>
      </c>
      <c r="I3123" s="239"/>
      <c r="J3123" s="234"/>
      <c r="K3123" s="234"/>
      <c r="L3123" s="240"/>
      <c r="M3123" s="241"/>
      <c r="N3123" s="242"/>
      <c r="O3123" s="242"/>
      <c r="P3123" s="242"/>
      <c r="Q3123" s="242"/>
      <c r="R3123" s="242"/>
      <c r="S3123" s="242"/>
      <c r="T3123" s="243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4" t="s">
        <v>191</v>
      </c>
      <c r="AU3123" s="244" t="s">
        <v>82</v>
      </c>
      <c r="AV3123" s="13" t="s">
        <v>82</v>
      </c>
      <c r="AW3123" s="13" t="s">
        <v>33</v>
      </c>
      <c r="AX3123" s="13" t="s">
        <v>72</v>
      </c>
      <c r="AY3123" s="244" t="s">
        <v>180</v>
      </c>
    </row>
    <row r="3124" s="14" customFormat="1">
      <c r="A3124" s="14"/>
      <c r="B3124" s="245"/>
      <c r="C3124" s="246"/>
      <c r="D3124" s="235" t="s">
        <v>191</v>
      </c>
      <c r="E3124" s="247" t="s">
        <v>19</v>
      </c>
      <c r="F3124" s="248" t="s">
        <v>2315</v>
      </c>
      <c r="G3124" s="246"/>
      <c r="H3124" s="247" t="s">
        <v>19</v>
      </c>
      <c r="I3124" s="249"/>
      <c r="J3124" s="246"/>
      <c r="K3124" s="246"/>
      <c r="L3124" s="250"/>
      <c r="M3124" s="251"/>
      <c r="N3124" s="252"/>
      <c r="O3124" s="252"/>
      <c r="P3124" s="252"/>
      <c r="Q3124" s="252"/>
      <c r="R3124" s="252"/>
      <c r="S3124" s="252"/>
      <c r="T3124" s="253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4" t="s">
        <v>191</v>
      </c>
      <c r="AU3124" s="254" t="s">
        <v>82</v>
      </c>
      <c r="AV3124" s="14" t="s">
        <v>80</v>
      </c>
      <c r="AW3124" s="14" t="s">
        <v>33</v>
      </c>
      <c r="AX3124" s="14" t="s">
        <v>72</v>
      </c>
      <c r="AY3124" s="254" t="s">
        <v>180</v>
      </c>
    </row>
    <row r="3125" s="13" customFormat="1">
      <c r="A3125" s="13"/>
      <c r="B3125" s="233"/>
      <c r="C3125" s="234"/>
      <c r="D3125" s="235" t="s">
        <v>191</v>
      </c>
      <c r="E3125" s="236" t="s">
        <v>19</v>
      </c>
      <c r="F3125" s="237" t="s">
        <v>3431</v>
      </c>
      <c r="G3125" s="234"/>
      <c r="H3125" s="238">
        <v>41.984999999999999</v>
      </c>
      <c r="I3125" s="239"/>
      <c r="J3125" s="234"/>
      <c r="K3125" s="234"/>
      <c r="L3125" s="240"/>
      <c r="M3125" s="241"/>
      <c r="N3125" s="242"/>
      <c r="O3125" s="242"/>
      <c r="P3125" s="242"/>
      <c r="Q3125" s="242"/>
      <c r="R3125" s="242"/>
      <c r="S3125" s="242"/>
      <c r="T3125" s="24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4" t="s">
        <v>191</v>
      </c>
      <c r="AU3125" s="244" t="s">
        <v>82</v>
      </c>
      <c r="AV3125" s="13" t="s">
        <v>82</v>
      </c>
      <c r="AW3125" s="13" t="s">
        <v>33</v>
      </c>
      <c r="AX3125" s="13" t="s">
        <v>72</v>
      </c>
      <c r="AY3125" s="244" t="s">
        <v>180</v>
      </c>
    </row>
    <row r="3126" s="14" customFormat="1">
      <c r="A3126" s="14"/>
      <c r="B3126" s="245"/>
      <c r="C3126" s="246"/>
      <c r="D3126" s="235" t="s">
        <v>191</v>
      </c>
      <c r="E3126" s="247" t="s">
        <v>19</v>
      </c>
      <c r="F3126" s="248" t="s">
        <v>1656</v>
      </c>
      <c r="G3126" s="246"/>
      <c r="H3126" s="247" t="s">
        <v>19</v>
      </c>
      <c r="I3126" s="249"/>
      <c r="J3126" s="246"/>
      <c r="K3126" s="246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191</v>
      </c>
      <c r="AU3126" s="254" t="s">
        <v>82</v>
      </c>
      <c r="AV3126" s="14" t="s">
        <v>80</v>
      </c>
      <c r="AW3126" s="14" t="s">
        <v>33</v>
      </c>
      <c r="AX3126" s="14" t="s">
        <v>72</v>
      </c>
      <c r="AY3126" s="254" t="s">
        <v>180</v>
      </c>
    </row>
    <row r="3127" s="13" customFormat="1">
      <c r="A3127" s="13"/>
      <c r="B3127" s="233"/>
      <c r="C3127" s="234"/>
      <c r="D3127" s="235" t="s">
        <v>191</v>
      </c>
      <c r="E3127" s="236" t="s">
        <v>19</v>
      </c>
      <c r="F3127" s="237" t="s">
        <v>3432</v>
      </c>
      <c r="G3127" s="234"/>
      <c r="H3127" s="238">
        <v>10.199999999999999</v>
      </c>
      <c r="I3127" s="239"/>
      <c r="J3127" s="234"/>
      <c r="K3127" s="234"/>
      <c r="L3127" s="240"/>
      <c r="M3127" s="241"/>
      <c r="N3127" s="242"/>
      <c r="O3127" s="242"/>
      <c r="P3127" s="242"/>
      <c r="Q3127" s="242"/>
      <c r="R3127" s="242"/>
      <c r="S3127" s="242"/>
      <c r="T3127" s="243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4" t="s">
        <v>191</v>
      </c>
      <c r="AU3127" s="244" t="s">
        <v>82</v>
      </c>
      <c r="AV3127" s="13" t="s">
        <v>82</v>
      </c>
      <c r="AW3127" s="13" t="s">
        <v>33</v>
      </c>
      <c r="AX3127" s="13" t="s">
        <v>72</v>
      </c>
      <c r="AY3127" s="244" t="s">
        <v>180</v>
      </c>
    </row>
    <row r="3128" s="14" customFormat="1">
      <c r="A3128" s="14"/>
      <c r="B3128" s="245"/>
      <c r="C3128" s="246"/>
      <c r="D3128" s="235" t="s">
        <v>191</v>
      </c>
      <c r="E3128" s="247" t="s">
        <v>19</v>
      </c>
      <c r="F3128" s="248" t="s">
        <v>1658</v>
      </c>
      <c r="G3128" s="246"/>
      <c r="H3128" s="247" t="s">
        <v>19</v>
      </c>
      <c r="I3128" s="249"/>
      <c r="J3128" s="246"/>
      <c r="K3128" s="246"/>
      <c r="L3128" s="250"/>
      <c r="M3128" s="251"/>
      <c r="N3128" s="252"/>
      <c r="O3128" s="252"/>
      <c r="P3128" s="252"/>
      <c r="Q3128" s="252"/>
      <c r="R3128" s="252"/>
      <c r="S3128" s="252"/>
      <c r="T3128" s="253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4" t="s">
        <v>191</v>
      </c>
      <c r="AU3128" s="254" t="s">
        <v>82</v>
      </c>
      <c r="AV3128" s="14" t="s">
        <v>80</v>
      </c>
      <c r="AW3128" s="14" t="s">
        <v>33</v>
      </c>
      <c r="AX3128" s="14" t="s">
        <v>72</v>
      </c>
      <c r="AY3128" s="254" t="s">
        <v>180</v>
      </c>
    </row>
    <row r="3129" s="13" customFormat="1">
      <c r="A3129" s="13"/>
      <c r="B3129" s="233"/>
      <c r="C3129" s="234"/>
      <c r="D3129" s="235" t="s">
        <v>191</v>
      </c>
      <c r="E3129" s="236" t="s">
        <v>19</v>
      </c>
      <c r="F3129" s="237" t="s">
        <v>3433</v>
      </c>
      <c r="G3129" s="234"/>
      <c r="H3129" s="238">
        <v>48.450000000000003</v>
      </c>
      <c r="I3129" s="239"/>
      <c r="J3129" s="234"/>
      <c r="K3129" s="234"/>
      <c r="L3129" s="240"/>
      <c r="M3129" s="241"/>
      <c r="N3129" s="242"/>
      <c r="O3129" s="242"/>
      <c r="P3129" s="242"/>
      <c r="Q3129" s="242"/>
      <c r="R3129" s="242"/>
      <c r="S3129" s="242"/>
      <c r="T3129" s="243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4" t="s">
        <v>191</v>
      </c>
      <c r="AU3129" s="244" t="s">
        <v>82</v>
      </c>
      <c r="AV3129" s="13" t="s">
        <v>82</v>
      </c>
      <c r="AW3129" s="13" t="s">
        <v>33</v>
      </c>
      <c r="AX3129" s="13" t="s">
        <v>72</v>
      </c>
      <c r="AY3129" s="244" t="s">
        <v>180</v>
      </c>
    </row>
    <row r="3130" s="16" customFormat="1">
      <c r="A3130" s="16"/>
      <c r="B3130" s="266"/>
      <c r="C3130" s="267"/>
      <c r="D3130" s="235" t="s">
        <v>191</v>
      </c>
      <c r="E3130" s="268" t="s">
        <v>19</v>
      </c>
      <c r="F3130" s="269" t="s">
        <v>436</v>
      </c>
      <c r="G3130" s="267"/>
      <c r="H3130" s="270">
        <v>610.55999999999995</v>
      </c>
      <c r="I3130" s="271"/>
      <c r="J3130" s="267"/>
      <c r="K3130" s="267"/>
      <c r="L3130" s="272"/>
      <c r="M3130" s="273"/>
      <c r="N3130" s="274"/>
      <c r="O3130" s="274"/>
      <c r="P3130" s="274"/>
      <c r="Q3130" s="274"/>
      <c r="R3130" s="274"/>
      <c r="S3130" s="274"/>
      <c r="T3130" s="275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T3130" s="276" t="s">
        <v>191</v>
      </c>
      <c r="AU3130" s="276" t="s">
        <v>82</v>
      </c>
      <c r="AV3130" s="16" t="s">
        <v>100</v>
      </c>
      <c r="AW3130" s="16" t="s">
        <v>33</v>
      </c>
      <c r="AX3130" s="16" t="s">
        <v>72</v>
      </c>
      <c r="AY3130" s="276" t="s">
        <v>180</v>
      </c>
    </row>
    <row r="3131" s="15" customFormat="1">
      <c r="A3131" s="15"/>
      <c r="B3131" s="255"/>
      <c r="C3131" s="256"/>
      <c r="D3131" s="235" t="s">
        <v>191</v>
      </c>
      <c r="E3131" s="257" t="s">
        <v>19</v>
      </c>
      <c r="F3131" s="258" t="s">
        <v>327</v>
      </c>
      <c r="G3131" s="256"/>
      <c r="H3131" s="259">
        <v>993.90499999999997</v>
      </c>
      <c r="I3131" s="260"/>
      <c r="J3131" s="256"/>
      <c r="K3131" s="256"/>
      <c r="L3131" s="261"/>
      <c r="M3131" s="262"/>
      <c r="N3131" s="263"/>
      <c r="O3131" s="263"/>
      <c r="P3131" s="263"/>
      <c r="Q3131" s="263"/>
      <c r="R3131" s="263"/>
      <c r="S3131" s="263"/>
      <c r="T3131" s="264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65" t="s">
        <v>191</v>
      </c>
      <c r="AU3131" s="265" t="s">
        <v>82</v>
      </c>
      <c r="AV3131" s="15" t="s">
        <v>187</v>
      </c>
      <c r="AW3131" s="15" t="s">
        <v>33</v>
      </c>
      <c r="AX3131" s="15" t="s">
        <v>80</v>
      </c>
      <c r="AY3131" s="265" t="s">
        <v>180</v>
      </c>
    </row>
    <row r="3132" s="2" customFormat="1" ht="16.5" customHeight="1">
      <c r="A3132" s="40"/>
      <c r="B3132" s="41"/>
      <c r="C3132" s="281" t="s">
        <v>3434</v>
      </c>
      <c r="D3132" s="281" t="s">
        <v>702</v>
      </c>
      <c r="E3132" s="282" t="s">
        <v>3435</v>
      </c>
      <c r="F3132" s="283" t="s">
        <v>3436</v>
      </c>
      <c r="G3132" s="284" t="s">
        <v>227</v>
      </c>
      <c r="H3132" s="285">
        <v>994</v>
      </c>
      <c r="I3132" s="286"/>
      <c r="J3132" s="287">
        <f>ROUND(I3132*H3132,2)</f>
        <v>0</v>
      </c>
      <c r="K3132" s="283" t="s">
        <v>186</v>
      </c>
      <c r="L3132" s="288"/>
      <c r="M3132" s="289" t="s">
        <v>19</v>
      </c>
      <c r="N3132" s="290" t="s">
        <v>43</v>
      </c>
      <c r="O3132" s="86"/>
      <c r="P3132" s="224">
        <f>O3132*H3132</f>
        <v>0</v>
      </c>
      <c r="Q3132" s="224">
        <v>5.0000000000000002E-05</v>
      </c>
      <c r="R3132" s="224">
        <f>Q3132*H3132</f>
        <v>0.049700000000000001</v>
      </c>
      <c r="S3132" s="224">
        <v>0</v>
      </c>
      <c r="T3132" s="225">
        <f>S3132*H3132</f>
        <v>0</v>
      </c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R3132" s="226" t="s">
        <v>369</v>
      </c>
      <c r="AT3132" s="226" t="s">
        <v>702</v>
      </c>
      <c r="AU3132" s="226" t="s">
        <v>82</v>
      </c>
      <c r="AY3132" s="19" t="s">
        <v>180</v>
      </c>
      <c r="BE3132" s="227">
        <f>IF(N3132="základní",J3132,0)</f>
        <v>0</v>
      </c>
      <c r="BF3132" s="227">
        <f>IF(N3132="snížená",J3132,0)</f>
        <v>0</v>
      </c>
      <c r="BG3132" s="227">
        <f>IF(N3132="zákl. přenesená",J3132,0)</f>
        <v>0</v>
      </c>
      <c r="BH3132" s="227">
        <f>IF(N3132="sníž. přenesená",J3132,0)</f>
        <v>0</v>
      </c>
      <c r="BI3132" s="227">
        <f>IF(N3132="nulová",J3132,0)</f>
        <v>0</v>
      </c>
      <c r="BJ3132" s="19" t="s">
        <v>80</v>
      </c>
      <c r="BK3132" s="227">
        <f>ROUND(I3132*H3132,2)</f>
        <v>0</v>
      </c>
      <c r="BL3132" s="19" t="s">
        <v>270</v>
      </c>
      <c r="BM3132" s="226" t="s">
        <v>3437</v>
      </c>
    </row>
    <row r="3133" s="2" customFormat="1" ht="16.5" customHeight="1">
      <c r="A3133" s="40"/>
      <c r="B3133" s="41"/>
      <c r="C3133" s="215" t="s">
        <v>3438</v>
      </c>
      <c r="D3133" s="215" t="s">
        <v>182</v>
      </c>
      <c r="E3133" s="216" t="s">
        <v>3439</v>
      </c>
      <c r="F3133" s="217" t="s">
        <v>3440</v>
      </c>
      <c r="G3133" s="218" t="s">
        <v>3441</v>
      </c>
      <c r="H3133" s="219">
        <v>1</v>
      </c>
      <c r="I3133" s="220"/>
      <c r="J3133" s="221">
        <f>ROUND(I3133*H3133,2)</f>
        <v>0</v>
      </c>
      <c r="K3133" s="217" t="s">
        <v>19</v>
      </c>
      <c r="L3133" s="46"/>
      <c r="M3133" s="222" t="s">
        <v>19</v>
      </c>
      <c r="N3133" s="223" t="s">
        <v>43</v>
      </c>
      <c r="O3133" s="86"/>
      <c r="P3133" s="224">
        <f>O3133*H3133</f>
        <v>0</v>
      </c>
      <c r="Q3133" s="224">
        <v>0</v>
      </c>
      <c r="R3133" s="224">
        <f>Q3133*H3133</f>
        <v>0</v>
      </c>
      <c r="S3133" s="224">
        <v>0</v>
      </c>
      <c r="T3133" s="225">
        <f>S3133*H3133</f>
        <v>0</v>
      </c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R3133" s="226" t="s">
        <v>270</v>
      </c>
      <c r="AT3133" s="226" t="s">
        <v>182</v>
      </c>
      <c r="AU3133" s="226" t="s">
        <v>82</v>
      </c>
      <c r="AY3133" s="19" t="s">
        <v>180</v>
      </c>
      <c r="BE3133" s="227">
        <f>IF(N3133="základní",J3133,0)</f>
        <v>0</v>
      </c>
      <c r="BF3133" s="227">
        <f>IF(N3133="snížená",J3133,0)</f>
        <v>0</v>
      </c>
      <c r="BG3133" s="227">
        <f>IF(N3133="zákl. přenesená",J3133,0)</f>
        <v>0</v>
      </c>
      <c r="BH3133" s="227">
        <f>IF(N3133="sníž. přenesená",J3133,0)</f>
        <v>0</v>
      </c>
      <c r="BI3133" s="227">
        <f>IF(N3133="nulová",J3133,0)</f>
        <v>0</v>
      </c>
      <c r="BJ3133" s="19" t="s">
        <v>80</v>
      </c>
      <c r="BK3133" s="227">
        <f>ROUND(I3133*H3133,2)</f>
        <v>0</v>
      </c>
      <c r="BL3133" s="19" t="s">
        <v>270</v>
      </c>
      <c r="BM3133" s="226" t="s">
        <v>3442</v>
      </c>
    </row>
    <row r="3134" s="2" customFormat="1" ht="24.15" customHeight="1">
      <c r="A3134" s="40"/>
      <c r="B3134" s="41"/>
      <c r="C3134" s="215" t="s">
        <v>3443</v>
      </c>
      <c r="D3134" s="215" t="s">
        <v>182</v>
      </c>
      <c r="E3134" s="216" t="s">
        <v>3444</v>
      </c>
      <c r="F3134" s="217" t="s">
        <v>3445</v>
      </c>
      <c r="G3134" s="218" t="s">
        <v>185</v>
      </c>
      <c r="H3134" s="219">
        <v>303.995</v>
      </c>
      <c r="I3134" s="220"/>
      <c r="J3134" s="221">
        <f>ROUND(I3134*H3134,2)</f>
        <v>0</v>
      </c>
      <c r="K3134" s="217" t="s">
        <v>186</v>
      </c>
      <c r="L3134" s="46"/>
      <c r="M3134" s="222" t="s">
        <v>19</v>
      </c>
      <c r="N3134" s="223" t="s">
        <v>43</v>
      </c>
      <c r="O3134" s="86"/>
      <c r="P3134" s="224">
        <f>O3134*H3134</f>
        <v>0</v>
      </c>
      <c r="Q3134" s="224">
        <v>0.0060000000000000001</v>
      </c>
      <c r="R3134" s="224">
        <f>Q3134*H3134</f>
        <v>1.8239700000000001</v>
      </c>
      <c r="S3134" s="224">
        <v>0</v>
      </c>
      <c r="T3134" s="225">
        <f>S3134*H3134</f>
        <v>0</v>
      </c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R3134" s="226" t="s">
        <v>270</v>
      </c>
      <c r="AT3134" s="226" t="s">
        <v>182</v>
      </c>
      <c r="AU3134" s="226" t="s">
        <v>82</v>
      </c>
      <c r="AY3134" s="19" t="s">
        <v>180</v>
      </c>
      <c r="BE3134" s="227">
        <f>IF(N3134="základní",J3134,0)</f>
        <v>0</v>
      </c>
      <c r="BF3134" s="227">
        <f>IF(N3134="snížená",J3134,0)</f>
        <v>0</v>
      </c>
      <c r="BG3134" s="227">
        <f>IF(N3134="zákl. přenesená",J3134,0)</f>
        <v>0</v>
      </c>
      <c r="BH3134" s="227">
        <f>IF(N3134="sníž. přenesená",J3134,0)</f>
        <v>0</v>
      </c>
      <c r="BI3134" s="227">
        <f>IF(N3134="nulová",J3134,0)</f>
        <v>0</v>
      </c>
      <c r="BJ3134" s="19" t="s">
        <v>80</v>
      </c>
      <c r="BK3134" s="227">
        <f>ROUND(I3134*H3134,2)</f>
        <v>0</v>
      </c>
      <c r="BL3134" s="19" t="s">
        <v>270</v>
      </c>
      <c r="BM3134" s="226" t="s">
        <v>3446</v>
      </c>
    </row>
    <row r="3135" s="2" customFormat="1">
      <c r="A3135" s="40"/>
      <c r="B3135" s="41"/>
      <c r="C3135" s="42"/>
      <c r="D3135" s="228" t="s">
        <v>189</v>
      </c>
      <c r="E3135" s="42"/>
      <c r="F3135" s="229" t="s">
        <v>3447</v>
      </c>
      <c r="G3135" s="42"/>
      <c r="H3135" s="42"/>
      <c r="I3135" s="230"/>
      <c r="J3135" s="42"/>
      <c r="K3135" s="42"/>
      <c r="L3135" s="46"/>
      <c r="M3135" s="231"/>
      <c r="N3135" s="232"/>
      <c r="O3135" s="86"/>
      <c r="P3135" s="86"/>
      <c r="Q3135" s="86"/>
      <c r="R3135" s="86"/>
      <c r="S3135" s="86"/>
      <c r="T3135" s="87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T3135" s="19" t="s">
        <v>189</v>
      </c>
      <c r="AU3135" s="19" t="s">
        <v>82</v>
      </c>
    </row>
    <row r="3136" s="14" customFormat="1">
      <c r="A3136" s="14"/>
      <c r="B3136" s="245"/>
      <c r="C3136" s="246"/>
      <c r="D3136" s="235" t="s">
        <v>191</v>
      </c>
      <c r="E3136" s="247" t="s">
        <v>19</v>
      </c>
      <c r="F3136" s="248" t="s">
        <v>3448</v>
      </c>
      <c r="G3136" s="246"/>
      <c r="H3136" s="247" t="s">
        <v>19</v>
      </c>
      <c r="I3136" s="249"/>
      <c r="J3136" s="246"/>
      <c r="K3136" s="246"/>
      <c r="L3136" s="250"/>
      <c r="M3136" s="251"/>
      <c r="N3136" s="252"/>
      <c r="O3136" s="252"/>
      <c r="P3136" s="252"/>
      <c r="Q3136" s="252"/>
      <c r="R3136" s="252"/>
      <c r="S3136" s="252"/>
      <c r="T3136" s="253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4" t="s">
        <v>191</v>
      </c>
      <c r="AU3136" s="254" t="s">
        <v>82</v>
      </c>
      <c r="AV3136" s="14" t="s">
        <v>80</v>
      </c>
      <c r="AW3136" s="14" t="s">
        <v>33</v>
      </c>
      <c r="AX3136" s="14" t="s">
        <v>72</v>
      </c>
      <c r="AY3136" s="254" t="s">
        <v>180</v>
      </c>
    </row>
    <row r="3137" s="13" customFormat="1">
      <c r="A3137" s="13"/>
      <c r="B3137" s="233"/>
      <c r="C3137" s="234"/>
      <c r="D3137" s="235" t="s">
        <v>191</v>
      </c>
      <c r="E3137" s="236" t="s">
        <v>19</v>
      </c>
      <c r="F3137" s="237" t="s">
        <v>3026</v>
      </c>
      <c r="G3137" s="234"/>
      <c r="H3137" s="238">
        <v>26.684999999999999</v>
      </c>
      <c r="I3137" s="239"/>
      <c r="J3137" s="234"/>
      <c r="K3137" s="234"/>
      <c r="L3137" s="240"/>
      <c r="M3137" s="241"/>
      <c r="N3137" s="242"/>
      <c r="O3137" s="242"/>
      <c r="P3137" s="242"/>
      <c r="Q3137" s="242"/>
      <c r="R3137" s="242"/>
      <c r="S3137" s="242"/>
      <c r="T3137" s="24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4" t="s">
        <v>191</v>
      </c>
      <c r="AU3137" s="244" t="s">
        <v>82</v>
      </c>
      <c r="AV3137" s="13" t="s">
        <v>82</v>
      </c>
      <c r="AW3137" s="13" t="s">
        <v>33</v>
      </c>
      <c r="AX3137" s="13" t="s">
        <v>72</v>
      </c>
      <c r="AY3137" s="244" t="s">
        <v>180</v>
      </c>
    </row>
    <row r="3138" s="14" customFormat="1">
      <c r="A3138" s="14"/>
      <c r="B3138" s="245"/>
      <c r="C3138" s="246"/>
      <c r="D3138" s="235" t="s">
        <v>191</v>
      </c>
      <c r="E3138" s="247" t="s">
        <v>19</v>
      </c>
      <c r="F3138" s="248" t="s">
        <v>3449</v>
      </c>
      <c r="G3138" s="246"/>
      <c r="H3138" s="247" t="s">
        <v>19</v>
      </c>
      <c r="I3138" s="249"/>
      <c r="J3138" s="246"/>
      <c r="K3138" s="246"/>
      <c r="L3138" s="250"/>
      <c r="M3138" s="251"/>
      <c r="N3138" s="252"/>
      <c r="O3138" s="252"/>
      <c r="P3138" s="252"/>
      <c r="Q3138" s="252"/>
      <c r="R3138" s="252"/>
      <c r="S3138" s="252"/>
      <c r="T3138" s="253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4" t="s">
        <v>191</v>
      </c>
      <c r="AU3138" s="254" t="s">
        <v>82</v>
      </c>
      <c r="AV3138" s="14" t="s">
        <v>80</v>
      </c>
      <c r="AW3138" s="14" t="s">
        <v>33</v>
      </c>
      <c r="AX3138" s="14" t="s">
        <v>72</v>
      </c>
      <c r="AY3138" s="254" t="s">
        <v>180</v>
      </c>
    </row>
    <row r="3139" s="13" customFormat="1">
      <c r="A3139" s="13"/>
      <c r="B3139" s="233"/>
      <c r="C3139" s="234"/>
      <c r="D3139" s="235" t="s">
        <v>191</v>
      </c>
      <c r="E3139" s="236" t="s">
        <v>19</v>
      </c>
      <c r="F3139" s="237" t="s">
        <v>3450</v>
      </c>
      <c r="G3139" s="234"/>
      <c r="H3139" s="238">
        <v>4.5</v>
      </c>
      <c r="I3139" s="239"/>
      <c r="J3139" s="234"/>
      <c r="K3139" s="234"/>
      <c r="L3139" s="240"/>
      <c r="M3139" s="241"/>
      <c r="N3139" s="242"/>
      <c r="O3139" s="242"/>
      <c r="P3139" s="242"/>
      <c r="Q3139" s="242"/>
      <c r="R3139" s="242"/>
      <c r="S3139" s="242"/>
      <c r="T3139" s="243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4" t="s">
        <v>191</v>
      </c>
      <c r="AU3139" s="244" t="s">
        <v>82</v>
      </c>
      <c r="AV3139" s="13" t="s">
        <v>82</v>
      </c>
      <c r="AW3139" s="13" t="s">
        <v>33</v>
      </c>
      <c r="AX3139" s="13" t="s">
        <v>72</v>
      </c>
      <c r="AY3139" s="244" t="s">
        <v>180</v>
      </c>
    </row>
    <row r="3140" s="16" customFormat="1">
      <c r="A3140" s="16"/>
      <c r="B3140" s="266"/>
      <c r="C3140" s="267"/>
      <c r="D3140" s="235" t="s">
        <v>191</v>
      </c>
      <c r="E3140" s="268" t="s">
        <v>19</v>
      </c>
      <c r="F3140" s="269" t="s">
        <v>436</v>
      </c>
      <c r="G3140" s="267"/>
      <c r="H3140" s="270">
        <v>31.184999999999999</v>
      </c>
      <c r="I3140" s="271"/>
      <c r="J3140" s="267"/>
      <c r="K3140" s="267"/>
      <c r="L3140" s="272"/>
      <c r="M3140" s="273"/>
      <c r="N3140" s="274"/>
      <c r="O3140" s="274"/>
      <c r="P3140" s="274"/>
      <c r="Q3140" s="274"/>
      <c r="R3140" s="274"/>
      <c r="S3140" s="274"/>
      <c r="T3140" s="275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T3140" s="276" t="s">
        <v>191</v>
      </c>
      <c r="AU3140" s="276" t="s">
        <v>82</v>
      </c>
      <c r="AV3140" s="16" t="s">
        <v>100</v>
      </c>
      <c r="AW3140" s="16" t="s">
        <v>33</v>
      </c>
      <c r="AX3140" s="16" t="s">
        <v>72</v>
      </c>
      <c r="AY3140" s="276" t="s">
        <v>180</v>
      </c>
    </row>
    <row r="3141" s="14" customFormat="1">
      <c r="A3141" s="14"/>
      <c r="B3141" s="245"/>
      <c r="C3141" s="246"/>
      <c r="D3141" s="235" t="s">
        <v>191</v>
      </c>
      <c r="E3141" s="247" t="s">
        <v>19</v>
      </c>
      <c r="F3141" s="248" t="s">
        <v>3451</v>
      </c>
      <c r="G3141" s="246"/>
      <c r="H3141" s="247" t="s">
        <v>19</v>
      </c>
      <c r="I3141" s="249"/>
      <c r="J3141" s="246"/>
      <c r="K3141" s="246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191</v>
      </c>
      <c r="AU3141" s="254" t="s">
        <v>82</v>
      </c>
      <c r="AV3141" s="14" t="s">
        <v>80</v>
      </c>
      <c r="AW3141" s="14" t="s">
        <v>33</v>
      </c>
      <c r="AX3141" s="14" t="s">
        <v>72</v>
      </c>
      <c r="AY3141" s="254" t="s">
        <v>180</v>
      </c>
    </row>
    <row r="3142" s="14" customFormat="1">
      <c r="A3142" s="14"/>
      <c r="B3142" s="245"/>
      <c r="C3142" s="246"/>
      <c r="D3142" s="235" t="s">
        <v>191</v>
      </c>
      <c r="E3142" s="247" t="s">
        <v>19</v>
      </c>
      <c r="F3142" s="248" t="s">
        <v>3019</v>
      </c>
      <c r="G3142" s="246"/>
      <c r="H3142" s="247" t="s">
        <v>19</v>
      </c>
      <c r="I3142" s="249"/>
      <c r="J3142" s="246"/>
      <c r="K3142" s="246"/>
      <c r="L3142" s="250"/>
      <c r="M3142" s="251"/>
      <c r="N3142" s="252"/>
      <c r="O3142" s="252"/>
      <c r="P3142" s="252"/>
      <c r="Q3142" s="252"/>
      <c r="R3142" s="252"/>
      <c r="S3142" s="252"/>
      <c r="T3142" s="253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4" t="s">
        <v>191</v>
      </c>
      <c r="AU3142" s="254" t="s">
        <v>82</v>
      </c>
      <c r="AV3142" s="14" t="s">
        <v>80</v>
      </c>
      <c r="AW3142" s="14" t="s">
        <v>33</v>
      </c>
      <c r="AX3142" s="14" t="s">
        <v>72</v>
      </c>
      <c r="AY3142" s="254" t="s">
        <v>180</v>
      </c>
    </row>
    <row r="3143" s="13" customFormat="1">
      <c r="A3143" s="13"/>
      <c r="B3143" s="233"/>
      <c r="C3143" s="234"/>
      <c r="D3143" s="235" t="s">
        <v>191</v>
      </c>
      <c r="E3143" s="236" t="s">
        <v>19</v>
      </c>
      <c r="F3143" s="237" t="s">
        <v>3020</v>
      </c>
      <c r="G3143" s="234"/>
      <c r="H3143" s="238">
        <v>15.77</v>
      </c>
      <c r="I3143" s="239"/>
      <c r="J3143" s="234"/>
      <c r="K3143" s="234"/>
      <c r="L3143" s="240"/>
      <c r="M3143" s="241"/>
      <c r="N3143" s="242"/>
      <c r="O3143" s="242"/>
      <c r="P3143" s="242"/>
      <c r="Q3143" s="242"/>
      <c r="R3143" s="242"/>
      <c r="S3143" s="242"/>
      <c r="T3143" s="24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4" t="s">
        <v>191</v>
      </c>
      <c r="AU3143" s="244" t="s">
        <v>82</v>
      </c>
      <c r="AV3143" s="13" t="s">
        <v>82</v>
      </c>
      <c r="AW3143" s="13" t="s">
        <v>33</v>
      </c>
      <c r="AX3143" s="13" t="s">
        <v>72</v>
      </c>
      <c r="AY3143" s="244" t="s">
        <v>180</v>
      </c>
    </row>
    <row r="3144" s="13" customFormat="1">
      <c r="A3144" s="13"/>
      <c r="B3144" s="233"/>
      <c r="C3144" s="234"/>
      <c r="D3144" s="235" t="s">
        <v>191</v>
      </c>
      <c r="E3144" s="236" t="s">
        <v>19</v>
      </c>
      <c r="F3144" s="237" t="s">
        <v>3021</v>
      </c>
      <c r="G3144" s="234"/>
      <c r="H3144" s="238">
        <v>6.6399999999999997</v>
      </c>
      <c r="I3144" s="239"/>
      <c r="J3144" s="234"/>
      <c r="K3144" s="234"/>
      <c r="L3144" s="240"/>
      <c r="M3144" s="241"/>
      <c r="N3144" s="242"/>
      <c r="O3144" s="242"/>
      <c r="P3144" s="242"/>
      <c r="Q3144" s="242"/>
      <c r="R3144" s="242"/>
      <c r="S3144" s="242"/>
      <c r="T3144" s="24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4" t="s">
        <v>191</v>
      </c>
      <c r="AU3144" s="244" t="s">
        <v>82</v>
      </c>
      <c r="AV3144" s="13" t="s">
        <v>82</v>
      </c>
      <c r="AW3144" s="13" t="s">
        <v>33</v>
      </c>
      <c r="AX3144" s="13" t="s">
        <v>72</v>
      </c>
      <c r="AY3144" s="244" t="s">
        <v>180</v>
      </c>
    </row>
    <row r="3145" s="14" customFormat="1">
      <c r="A3145" s="14"/>
      <c r="B3145" s="245"/>
      <c r="C3145" s="246"/>
      <c r="D3145" s="235" t="s">
        <v>191</v>
      </c>
      <c r="E3145" s="247" t="s">
        <v>19</v>
      </c>
      <c r="F3145" s="248" t="s">
        <v>3081</v>
      </c>
      <c r="G3145" s="246"/>
      <c r="H3145" s="247" t="s">
        <v>19</v>
      </c>
      <c r="I3145" s="249"/>
      <c r="J3145" s="246"/>
      <c r="K3145" s="246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191</v>
      </c>
      <c r="AU3145" s="254" t="s">
        <v>82</v>
      </c>
      <c r="AV3145" s="14" t="s">
        <v>80</v>
      </c>
      <c r="AW3145" s="14" t="s">
        <v>33</v>
      </c>
      <c r="AX3145" s="14" t="s">
        <v>72</v>
      </c>
      <c r="AY3145" s="254" t="s">
        <v>180</v>
      </c>
    </row>
    <row r="3146" s="13" customFormat="1">
      <c r="A3146" s="13"/>
      <c r="B3146" s="233"/>
      <c r="C3146" s="234"/>
      <c r="D3146" s="235" t="s">
        <v>191</v>
      </c>
      <c r="E3146" s="236" t="s">
        <v>19</v>
      </c>
      <c r="F3146" s="237" t="s">
        <v>3023</v>
      </c>
      <c r="G3146" s="234"/>
      <c r="H3146" s="238">
        <v>35.357999999999997</v>
      </c>
      <c r="I3146" s="239"/>
      <c r="J3146" s="234"/>
      <c r="K3146" s="234"/>
      <c r="L3146" s="240"/>
      <c r="M3146" s="241"/>
      <c r="N3146" s="242"/>
      <c r="O3146" s="242"/>
      <c r="P3146" s="242"/>
      <c r="Q3146" s="242"/>
      <c r="R3146" s="242"/>
      <c r="S3146" s="242"/>
      <c r="T3146" s="24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4" t="s">
        <v>191</v>
      </c>
      <c r="AU3146" s="244" t="s">
        <v>82</v>
      </c>
      <c r="AV3146" s="13" t="s">
        <v>82</v>
      </c>
      <c r="AW3146" s="13" t="s">
        <v>33</v>
      </c>
      <c r="AX3146" s="13" t="s">
        <v>72</v>
      </c>
      <c r="AY3146" s="244" t="s">
        <v>180</v>
      </c>
    </row>
    <row r="3147" s="13" customFormat="1">
      <c r="A3147" s="13"/>
      <c r="B3147" s="233"/>
      <c r="C3147" s="234"/>
      <c r="D3147" s="235" t="s">
        <v>191</v>
      </c>
      <c r="E3147" s="236" t="s">
        <v>19</v>
      </c>
      <c r="F3147" s="237" t="s">
        <v>3024</v>
      </c>
      <c r="G3147" s="234"/>
      <c r="H3147" s="238">
        <v>7.9020000000000001</v>
      </c>
      <c r="I3147" s="239"/>
      <c r="J3147" s="234"/>
      <c r="K3147" s="234"/>
      <c r="L3147" s="240"/>
      <c r="M3147" s="241"/>
      <c r="N3147" s="242"/>
      <c r="O3147" s="242"/>
      <c r="P3147" s="242"/>
      <c r="Q3147" s="242"/>
      <c r="R3147" s="242"/>
      <c r="S3147" s="242"/>
      <c r="T3147" s="243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4" t="s">
        <v>191</v>
      </c>
      <c r="AU3147" s="244" t="s">
        <v>82</v>
      </c>
      <c r="AV3147" s="13" t="s">
        <v>82</v>
      </c>
      <c r="AW3147" s="13" t="s">
        <v>33</v>
      </c>
      <c r="AX3147" s="13" t="s">
        <v>72</v>
      </c>
      <c r="AY3147" s="244" t="s">
        <v>180</v>
      </c>
    </row>
    <row r="3148" s="16" customFormat="1">
      <c r="A3148" s="16"/>
      <c r="B3148" s="266"/>
      <c r="C3148" s="267"/>
      <c r="D3148" s="235" t="s">
        <v>191</v>
      </c>
      <c r="E3148" s="268" t="s">
        <v>19</v>
      </c>
      <c r="F3148" s="269" t="s">
        <v>436</v>
      </c>
      <c r="G3148" s="267"/>
      <c r="H3148" s="270">
        <v>65.670000000000002</v>
      </c>
      <c r="I3148" s="271"/>
      <c r="J3148" s="267"/>
      <c r="K3148" s="267"/>
      <c r="L3148" s="272"/>
      <c r="M3148" s="273"/>
      <c r="N3148" s="274"/>
      <c r="O3148" s="274"/>
      <c r="P3148" s="274"/>
      <c r="Q3148" s="274"/>
      <c r="R3148" s="274"/>
      <c r="S3148" s="274"/>
      <c r="T3148" s="275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T3148" s="276" t="s">
        <v>191</v>
      </c>
      <c r="AU3148" s="276" t="s">
        <v>82</v>
      </c>
      <c r="AV3148" s="16" t="s">
        <v>100</v>
      </c>
      <c r="AW3148" s="16" t="s">
        <v>33</v>
      </c>
      <c r="AX3148" s="16" t="s">
        <v>72</v>
      </c>
      <c r="AY3148" s="276" t="s">
        <v>180</v>
      </c>
    </row>
    <row r="3149" s="14" customFormat="1">
      <c r="A3149" s="14"/>
      <c r="B3149" s="245"/>
      <c r="C3149" s="246"/>
      <c r="D3149" s="235" t="s">
        <v>191</v>
      </c>
      <c r="E3149" s="247" t="s">
        <v>19</v>
      </c>
      <c r="F3149" s="248" t="s">
        <v>3452</v>
      </c>
      <c r="G3149" s="246"/>
      <c r="H3149" s="247" t="s">
        <v>19</v>
      </c>
      <c r="I3149" s="249"/>
      <c r="J3149" s="246"/>
      <c r="K3149" s="246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191</v>
      </c>
      <c r="AU3149" s="254" t="s">
        <v>82</v>
      </c>
      <c r="AV3149" s="14" t="s">
        <v>80</v>
      </c>
      <c r="AW3149" s="14" t="s">
        <v>33</v>
      </c>
      <c r="AX3149" s="14" t="s">
        <v>72</v>
      </c>
      <c r="AY3149" s="254" t="s">
        <v>180</v>
      </c>
    </row>
    <row r="3150" s="14" customFormat="1">
      <c r="A3150" s="14"/>
      <c r="B3150" s="245"/>
      <c r="C3150" s="246"/>
      <c r="D3150" s="235" t="s">
        <v>191</v>
      </c>
      <c r="E3150" s="247" t="s">
        <v>19</v>
      </c>
      <c r="F3150" s="248" t="s">
        <v>1200</v>
      </c>
      <c r="G3150" s="246"/>
      <c r="H3150" s="247" t="s">
        <v>19</v>
      </c>
      <c r="I3150" s="249"/>
      <c r="J3150" s="246"/>
      <c r="K3150" s="246"/>
      <c r="L3150" s="250"/>
      <c r="M3150" s="251"/>
      <c r="N3150" s="252"/>
      <c r="O3150" s="252"/>
      <c r="P3150" s="252"/>
      <c r="Q3150" s="252"/>
      <c r="R3150" s="252"/>
      <c r="S3150" s="252"/>
      <c r="T3150" s="253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4" t="s">
        <v>191</v>
      </c>
      <c r="AU3150" s="254" t="s">
        <v>82</v>
      </c>
      <c r="AV3150" s="14" t="s">
        <v>80</v>
      </c>
      <c r="AW3150" s="14" t="s">
        <v>33</v>
      </c>
      <c r="AX3150" s="14" t="s">
        <v>72</v>
      </c>
      <c r="AY3150" s="254" t="s">
        <v>180</v>
      </c>
    </row>
    <row r="3151" s="13" customFormat="1">
      <c r="A3151" s="13"/>
      <c r="B3151" s="233"/>
      <c r="C3151" s="234"/>
      <c r="D3151" s="235" t="s">
        <v>191</v>
      </c>
      <c r="E3151" s="236" t="s">
        <v>19</v>
      </c>
      <c r="F3151" s="237" t="s">
        <v>3090</v>
      </c>
      <c r="G3151" s="234"/>
      <c r="H3151" s="238">
        <v>58.442999999999998</v>
      </c>
      <c r="I3151" s="239"/>
      <c r="J3151" s="234"/>
      <c r="K3151" s="234"/>
      <c r="L3151" s="240"/>
      <c r="M3151" s="241"/>
      <c r="N3151" s="242"/>
      <c r="O3151" s="242"/>
      <c r="P3151" s="242"/>
      <c r="Q3151" s="242"/>
      <c r="R3151" s="242"/>
      <c r="S3151" s="242"/>
      <c r="T3151" s="243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4" t="s">
        <v>191</v>
      </c>
      <c r="AU3151" s="244" t="s">
        <v>82</v>
      </c>
      <c r="AV3151" s="13" t="s">
        <v>82</v>
      </c>
      <c r="AW3151" s="13" t="s">
        <v>33</v>
      </c>
      <c r="AX3151" s="13" t="s">
        <v>72</v>
      </c>
      <c r="AY3151" s="244" t="s">
        <v>180</v>
      </c>
    </row>
    <row r="3152" s="13" customFormat="1">
      <c r="A3152" s="13"/>
      <c r="B3152" s="233"/>
      <c r="C3152" s="234"/>
      <c r="D3152" s="235" t="s">
        <v>191</v>
      </c>
      <c r="E3152" s="236" t="s">
        <v>19</v>
      </c>
      <c r="F3152" s="237" t="s">
        <v>3091</v>
      </c>
      <c r="G3152" s="234"/>
      <c r="H3152" s="238">
        <v>33</v>
      </c>
      <c r="I3152" s="239"/>
      <c r="J3152" s="234"/>
      <c r="K3152" s="234"/>
      <c r="L3152" s="240"/>
      <c r="M3152" s="241"/>
      <c r="N3152" s="242"/>
      <c r="O3152" s="242"/>
      <c r="P3152" s="242"/>
      <c r="Q3152" s="242"/>
      <c r="R3152" s="242"/>
      <c r="S3152" s="242"/>
      <c r="T3152" s="24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4" t="s">
        <v>191</v>
      </c>
      <c r="AU3152" s="244" t="s">
        <v>82</v>
      </c>
      <c r="AV3152" s="13" t="s">
        <v>82</v>
      </c>
      <c r="AW3152" s="13" t="s">
        <v>33</v>
      </c>
      <c r="AX3152" s="13" t="s">
        <v>72</v>
      </c>
      <c r="AY3152" s="244" t="s">
        <v>180</v>
      </c>
    </row>
    <row r="3153" s="13" customFormat="1">
      <c r="A3153" s="13"/>
      <c r="B3153" s="233"/>
      <c r="C3153" s="234"/>
      <c r="D3153" s="235" t="s">
        <v>191</v>
      </c>
      <c r="E3153" s="236" t="s">
        <v>19</v>
      </c>
      <c r="F3153" s="237" t="s">
        <v>3092</v>
      </c>
      <c r="G3153" s="234"/>
      <c r="H3153" s="238">
        <v>58.965000000000003</v>
      </c>
      <c r="I3153" s="239"/>
      <c r="J3153" s="234"/>
      <c r="K3153" s="234"/>
      <c r="L3153" s="240"/>
      <c r="M3153" s="241"/>
      <c r="N3153" s="242"/>
      <c r="O3153" s="242"/>
      <c r="P3153" s="242"/>
      <c r="Q3153" s="242"/>
      <c r="R3153" s="242"/>
      <c r="S3153" s="242"/>
      <c r="T3153" s="243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4" t="s">
        <v>191</v>
      </c>
      <c r="AU3153" s="244" t="s">
        <v>82</v>
      </c>
      <c r="AV3153" s="13" t="s">
        <v>82</v>
      </c>
      <c r="AW3153" s="13" t="s">
        <v>33</v>
      </c>
      <c r="AX3153" s="13" t="s">
        <v>72</v>
      </c>
      <c r="AY3153" s="244" t="s">
        <v>180</v>
      </c>
    </row>
    <row r="3154" s="14" customFormat="1">
      <c r="A3154" s="14"/>
      <c r="B3154" s="245"/>
      <c r="C3154" s="246"/>
      <c r="D3154" s="235" t="s">
        <v>191</v>
      </c>
      <c r="E3154" s="247" t="s">
        <v>19</v>
      </c>
      <c r="F3154" s="248" t="s">
        <v>3033</v>
      </c>
      <c r="G3154" s="246"/>
      <c r="H3154" s="247" t="s">
        <v>19</v>
      </c>
      <c r="I3154" s="249"/>
      <c r="J3154" s="246"/>
      <c r="K3154" s="246"/>
      <c r="L3154" s="250"/>
      <c r="M3154" s="251"/>
      <c r="N3154" s="252"/>
      <c r="O3154" s="252"/>
      <c r="P3154" s="252"/>
      <c r="Q3154" s="252"/>
      <c r="R3154" s="252"/>
      <c r="S3154" s="252"/>
      <c r="T3154" s="253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4" t="s">
        <v>191</v>
      </c>
      <c r="AU3154" s="254" t="s">
        <v>82</v>
      </c>
      <c r="AV3154" s="14" t="s">
        <v>80</v>
      </c>
      <c r="AW3154" s="14" t="s">
        <v>33</v>
      </c>
      <c r="AX3154" s="14" t="s">
        <v>72</v>
      </c>
      <c r="AY3154" s="254" t="s">
        <v>180</v>
      </c>
    </row>
    <row r="3155" s="13" customFormat="1">
      <c r="A3155" s="13"/>
      <c r="B3155" s="233"/>
      <c r="C3155" s="234"/>
      <c r="D3155" s="235" t="s">
        <v>191</v>
      </c>
      <c r="E3155" s="236" t="s">
        <v>19</v>
      </c>
      <c r="F3155" s="237" t="s">
        <v>3093</v>
      </c>
      <c r="G3155" s="234"/>
      <c r="H3155" s="238">
        <v>56.731999999999999</v>
      </c>
      <c r="I3155" s="239"/>
      <c r="J3155" s="234"/>
      <c r="K3155" s="234"/>
      <c r="L3155" s="240"/>
      <c r="M3155" s="241"/>
      <c r="N3155" s="242"/>
      <c r="O3155" s="242"/>
      <c r="P3155" s="242"/>
      <c r="Q3155" s="242"/>
      <c r="R3155" s="242"/>
      <c r="S3155" s="242"/>
      <c r="T3155" s="243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4" t="s">
        <v>191</v>
      </c>
      <c r="AU3155" s="244" t="s">
        <v>82</v>
      </c>
      <c r="AV3155" s="13" t="s">
        <v>82</v>
      </c>
      <c r="AW3155" s="13" t="s">
        <v>33</v>
      </c>
      <c r="AX3155" s="13" t="s">
        <v>72</v>
      </c>
      <c r="AY3155" s="244" t="s">
        <v>180</v>
      </c>
    </row>
    <row r="3156" s="16" customFormat="1">
      <c r="A3156" s="16"/>
      <c r="B3156" s="266"/>
      <c r="C3156" s="267"/>
      <c r="D3156" s="235" t="s">
        <v>191</v>
      </c>
      <c r="E3156" s="268" t="s">
        <v>19</v>
      </c>
      <c r="F3156" s="269" t="s">
        <v>436</v>
      </c>
      <c r="G3156" s="267"/>
      <c r="H3156" s="270">
        <v>207.14000000000002</v>
      </c>
      <c r="I3156" s="271"/>
      <c r="J3156" s="267"/>
      <c r="K3156" s="267"/>
      <c r="L3156" s="272"/>
      <c r="M3156" s="273"/>
      <c r="N3156" s="274"/>
      <c r="O3156" s="274"/>
      <c r="P3156" s="274"/>
      <c r="Q3156" s="274"/>
      <c r="R3156" s="274"/>
      <c r="S3156" s="274"/>
      <c r="T3156" s="275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T3156" s="276" t="s">
        <v>191</v>
      </c>
      <c r="AU3156" s="276" t="s">
        <v>82</v>
      </c>
      <c r="AV3156" s="16" t="s">
        <v>100</v>
      </c>
      <c r="AW3156" s="16" t="s">
        <v>33</v>
      </c>
      <c r="AX3156" s="16" t="s">
        <v>72</v>
      </c>
      <c r="AY3156" s="276" t="s">
        <v>180</v>
      </c>
    </row>
    <row r="3157" s="15" customFormat="1">
      <c r="A3157" s="15"/>
      <c r="B3157" s="255"/>
      <c r="C3157" s="256"/>
      <c r="D3157" s="235" t="s">
        <v>191</v>
      </c>
      <c r="E3157" s="257" t="s">
        <v>19</v>
      </c>
      <c r="F3157" s="258" t="s">
        <v>327</v>
      </c>
      <c r="G3157" s="256"/>
      <c r="H3157" s="259">
        <v>303.995</v>
      </c>
      <c r="I3157" s="260"/>
      <c r="J3157" s="256"/>
      <c r="K3157" s="256"/>
      <c r="L3157" s="261"/>
      <c r="M3157" s="262"/>
      <c r="N3157" s="263"/>
      <c r="O3157" s="263"/>
      <c r="P3157" s="263"/>
      <c r="Q3157" s="263"/>
      <c r="R3157" s="263"/>
      <c r="S3157" s="263"/>
      <c r="T3157" s="264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T3157" s="265" t="s">
        <v>191</v>
      </c>
      <c r="AU3157" s="265" t="s">
        <v>82</v>
      </c>
      <c r="AV3157" s="15" t="s">
        <v>187</v>
      </c>
      <c r="AW3157" s="15" t="s">
        <v>33</v>
      </c>
      <c r="AX3157" s="15" t="s">
        <v>80</v>
      </c>
      <c r="AY3157" s="265" t="s">
        <v>180</v>
      </c>
    </row>
    <row r="3158" s="2" customFormat="1" ht="16.5" customHeight="1">
      <c r="A3158" s="40"/>
      <c r="B3158" s="41"/>
      <c r="C3158" s="281" t="s">
        <v>3453</v>
      </c>
      <c r="D3158" s="281" t="s">
        <v>702</v>
      </c>
      <c r="E3158" s="282" t="s">
        <v>3454</v>
      </c>
      <c r="F3158" s="283" t="s">
        <v>3455</v>
      </c>
      <c r="G3158" s="284" t="s">
        <v>185</v>
      </c>
      <c r="H3158" s="285">
        <v>31.184999999999999</v>
      </c>
      <c r="I3158" s="286"/>
      <c r="J3158" s="287">
        <f>ROUND(I3158*H3158,2)</f>
        <v>0</v>
      </c>
      <c r="K3158" s="283" t="s">
        <v>186</v>
      </c>
      <c r="L3158" s="288"/>
      <c r="M3158" s="289" t="s">
        <v>19</v>
      </c>
      <c r="N3158" s="290" t="s">
        <v>43</v>
      </c>
      <c r="O3158" s="86"/>
      <c r="P3158" s="224">
        <f>O3158*H3158</f>
        <v>0</v>
      </c>
      <c r="Q3158" s="224">
        <v>0.0015</v>
      </c>
      <c r="R3158" s="224">
        <f>Q3158*H3158</f>
        <v>0.0467775</v>
      </c>
      <c r="S3158" s="224">
        <v>0</v>
      </c>
      <c r="T3158" s="225">
        <f>S3158*H3158</f>
        <v>0</v>
      </c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R3158" s="226" t="s">
        <v>369</v>
      </c>
      <c r="AT3158" s="226" t="s">
        <v>702</v>
      </c>
      <c r="AU3158" s="226" t="s">
        <v>82</v>
      </c>
      <c r="AY3158" s="19" t="s">
        <v>180</v>
      </c>
      <c r="BE3158" s="227">
        <f>IF(N3158="základní",J3158,0)</f>
        <v>0</v>
      </c>
      <c r="BF3158" s="227">
        <f>IF(N3158="snížená",J3158,0)</f>
        <v>0</v>
      </c>
      <c r="BG3158" s="227">
        <f>IF(N3158="zákl. přenesená",J3158,0)</f>
        <v>0</v>
      </c>
      <c r="BH3158" s="227">
        <f>IF(N3158="sníž. přenesená",J3158,0)</f>
        <v>0</v>
      </c>
      <c r="BI3158" s="227">
        <f>IF(N3158="nulová",J3158,0)</f>
        <v>0</v>
      </c>
      <c r="BJ3158" s="19" t="s">
        <v>80</v>
      </c>
      <c r="BK3158" s="227">
        <f>ROUND(I3158*H3158,2)</f>
        <v>0</v>
      </c>
      <c r="BL3158" s="19" t="s">
        <v>270</v>
      </c>
      <c r="BM3158" s="226" t="s">
        <v>3456</v>
      </c>
    </row>
    <row r="3159" s="2" customFormat="1" ht="16.5" customHeight="1">
      <c r="A3159" s="40"/>
      <c r="B3159" s="41"/>
      <c r="C3159" s="281" t="s">
        <v>3457</v>
      </c>
      <c r="D3159" s="281" t="s">
        <v>702</v>
      </c>
      <c r="E3159" s="282" t="s">
        <v>3458</v>
      </c>
      <c r="F3159" s="283" t="s">
        <v>3459</v>
      </c>
      <c r="G3159" s="284" t="s">
        <v>185</v>
      </c>
      <c r="H3159" s="285">
        <v>292.17899999999997</v>
      </c>
      <c r="I3159" s="286"/>
      <c r="J3159" s="287">
        <f>ROUND(I3159*H3159,2)</f>
        <v>0</v>
      </c>
      <c r="K3159" s="283" t="s">
        <v>186</v>
      </c>
      <c r="L3159" s="288"/>
      <c r="M3159" s="289" t="s">
        <v>19</v>
      </c>
      <c r="N3159" s="290" t="s">
        <v>43</v>
      </c>
      <c r="O3159" s="86"/>
      <c r="P3159" s="224">
        <f>O3159*H3159</f>
        <v>0</v>
      </c>
      <c r="Q3159" s="224">
        <v>0.0041000000000000003</v>
      </c>
      <c r="R3159" s="224">
        <f>Q3159*H3159</f>
        <v>1.1979339</v>
      </c>
      <c r="S3159" s="224">
        <v>0</v>
      </c>
      <c r="T3159" s="225">
        <f>S3159*H3159</f>
        <v>0</v>
      </c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R3159" s="226" t="s">
        <v>369</v>
      </c>
      <c r="AT3159" s="226" t="s">
        <v>702</v>
      </c>
      <c r="AU3159" s="226" t="s">
        <v>82</v>
      </c>
      <c r="AY3159" s="19" t="s">
        <v>180</v>
      </c>
      <c r="BE3159" s="227">
        <f>IF(N3159="základní",J3159,0)</f>
        <v>0</v>
      </c>
      <c r="BF3159" s="227">
        <f>IF(N3159="snížená",J3159,0)</f>
        <v>0</v>
      </c>
      <c r="BG3159" s="227">
        <f>IF(N3159="zákl. přenesená",J3159,0)</f>
        <v>0</v>
      </c>
      <c r="BH3159" s="227">
        <f>IF(N3159="sníž. přenesená",J3159,0)</f>
        <v>0</v>
      </c>
      <c r="BI3159" s="227">
        <f>IF(N3159="nulová",J3159,0)</f>
        <v>0</v>
      </c>
      <c r="BJ3159" s="19" t="s">
        <v>80</v>
      </c>
      <c r="BK3159" s="227">
        <f>ROUND(I3159*H3159,2)</f>
        <v>0</v>
      </c>
      <c r="BL3159" s="19" t="s">
        <v>270</v>
      </c>
      <c r="BM3159" s="226" t="s">
        <v>3460</v>
      </c>
    </row>
    <row r="3160" s="14" customFormat="1">
      <c r="A3160" s="14"/>
      <c r="B3160" s="245"/>
      <c r="C3160" s="246"/>
      <c r="D3160" s="235" t="s">
        <v>191</v>
      </c>
      <c r="E3160" s="247" t="s">
        <v>19</v>
      </c>
      <c r="F3160" s="248" t="s">
        <v>3451</v>
      </c>
      <c r="G3160" s="246"/>
      <c r="H3160" s="247" t="s">
        <v>19</v>
      </c>
      <c r="I3160" s="249"/>
      <c r="J3160" s="246"/>
      <c r="K3160" s="246"/>
      <c r="L3160" s="250"/>
      <c r="M3160" s="251"/>
      <c r="N3160" s="252"/>
      <c r="O3160" s="252"/>
      <c r="P3160" s="252"/>
      <c r="Q3160" s="252"/>
      <c r="R3160" s="252"/>
      <c r="S3160" s="252"/>
      <c r="T3160" s="253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4" t="s">
        <v>191</v>
      </c>
      <c r="AU3160" s="254" t="s">
        <v>82</v>
      </c>
      <c r="AV3160" s="14" t="s">
        <v>80</v>
      </c>
      <c r="AW3160" s="14" t="s">
        <v>33</v>
      </c>
      <c r="AX3160" s="14" t="s">
        <v>72</v>
      </c>
      <c r="AY3160" s="254" t="s">
        <v>180</v>
      </c>
    </row>
    <row r="3161" s="13" customFormat="1">
      <c r="A3161" s="13"/>
      <c r="B3161" s="233"/>
      <c r="C3161" s="234"/>
      <c r="D3161" s="235" t="s">
        <v>191</v>
      </c>
      <c r="E3161" s="236" t="s">
        <v>19</v>
      </c>
      <c r="F3161" s="237" t="s">
        <v>3461</v>
      </c>
      <c r="G3161" s="234"/>
      <c r="H3161" s="238">
        <v>278.26600000000002</v>
      </c>
      <c r="I3161" s="239"/>
      <c r="J3161" s="234"/>
      <c r="K3161" s="234"/>
      <c r="L3161" s="240"/>
      <c r="M3161" s="241"/>
      <c r="N3161" s="242"/>
      <c r="O3161" s="242"/>
      <c r="P3161" s="242"/>
      <c r="Q3161" s="242"/>
      <c r="R3161" s="242"/>
      <c r="S3161" s="242"/>
      <c r="T3161" s="24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4" t="s">
        <v>191</v>
      </c>
      <c r="AU3161" s="244" t="s">
        <v>82</v>
      </c>
      <c r="AV3161" s="13" t="s">
        <v>82</v>
      </c>
      <c r="AW3161" s="13" t="s">
        <v>33</v>
      </c>
      <c r="AX3161" s="13" t="s">
        <v>80</v>
      </c>
      <c r="AY3161" s="244" t="s">
        <v>180</v>
      </c>
    </row>
    <row r="3162" s="13" customFormat="1">
      <c r="A3162" s="13"/>
      <c r="B3162" s="233"/>
      <c r="C3162" s="234"/>
      <c r="D3162" s="235" t="s">
        <v>191</v>
      </c>
      <c r="E3162" s="234"/>
      <c r="F3162" s="237" t="s">
        <v>3462</v>
      </c>
      <c r="G3162" s="234"/>
      <c r="H3162" s="238">
        <v>292.17899999999997</v>
      </c>
      <c r="I3162" s="239"/>
      <c r="J3162" s="234"/>
      <c r="K3162" s="234"/>
      <c r="L3162" s="240"/>
      <c r="M3162" s="241"/>
      <c r="N3162" s="242"/>
      <c r="O3162" s="242"/>
      <c r="P3162" s="242"/>
      <c r="Q3162" s="242"/>
      <c r="R3162" s="242"/>
      <c r="S3162" s="242"/>
      <c r="T3162" s="243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4" t="s">
        <v>191</v>
      </c>
      <c r="AU3162" s="244" t="s">
        <v>82</v>
      </c>
      <c r="AV3162" s="13" t="s">
        <v>82</v>
      </c>
      <c r="AW3162" s="13" t="s">
        <v>4</v>
      </c>
      <c r="AX3162" s="13" t="s">
        <v>80</v>
      </c>
      <c r="AY3162" s="244" t="s">
        <v>180</v>
      </c>
    </row>
    <row r="3163" s="2" customFormat="1" ht="24.15" customHeight="1">
      <c r="A3163" s="40"/>
      <c r="B3163" s="41"/>
      <c r="C3163" s="215" t="s">
        <v>3463</v>
      </c>
      <c r="D3163" s="215" t="s">
        <v>182</v>
      </c>
      <c r="E3163" s="216" t="s">
        <v>3464</v>
      </c>
      <c r="F3163" s="217" t="s">
        <v>3465</v>
      </c>
      <c r="G3163" s="218" t="s">
        <v>185</v>
      </c>
      <c r="H3163" s="219">
        <v>105.80200000000001</v>
      </c>
      <c r="I3163" s="220"/>
      <c r="J3163" s="221">
        <f>ROUND(I3163*H3163,2)</f>
        <v>0</v>
      </c>
      <c r="K3163" s="217" t="s">
        <v>186</v>
      </c>
      <c r="L3163" s="46"/>
      <c r="M3163" s="222" t="s">
        <v>19</v>
      </c>
      <c r="N3163" s="223" t="s">
        <v>43</v>
      </c>
      <c r="O3163" s="86"/>
      <c r="P3163" s="224">
        <f>O3163*H3163</f>
        <v>0</v>
      </c>
      <c r="Q3163" s="224">
        <v>0.0061199999999999996</v>
      </c>
      <c r="R3163" s="224">
        <f>Q3163*H3163</f>
        <v>0.64750823999999996</v>
      </c>
      <c r="S3163" s="224">
        <v>0</v>
      </c>
      <c r="T3163" s="225">
        <f>S3163*H3163</f>
        <v>0</v>
      </c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R3163" s="226" t="s">
        <v>270</v>
      </c>
      <c r="AT3163" s="226" t="s">
        <v>182</v>
      </c>
      <c r="AU3163" s="226" t="s">
        <v>82</v>
      </c>
      <c r="AY3163" s="19" t="s">
        <v>180</v>
      </c>
      <c r="BE3163" s="227">
        <f>IF(N3163="základní",J3163,0)</f>
        <v>0</v>
      </c>
      <c r="BF3163" s="227">
        <f>IF(N3163="snížená",J3163,0)</f>
        <v>0</v>
      </c>
      <c r="BG3163" s="227">
        <f>IF(N3163="zákl. přenesená",J3163,0)</f>
        <v>0</v>
      </c>
      <c r="BH3163" s="227">
        <f>IF(N3163="sníž. přenesená",J3163,0)</f>
        <v>0</v>
      </c>
      <c r="BI3163" s="227">
        <f>IF(N3163="nulová",J3163,0)</f>
        <v>0</v>
      </c>
      <c r="BJ3163" s="19" t="s">
        <v>80</v>
      </c>
      <c r="BK3163" s="227">
        <f>ROUND(I3163*H3163,2)</f>
        <v>0</v>
      </c>
      <c r="BL3163" s="19" t="s">
        <v>270</v>
      </c>
      <c r="BM3163" s="226" t="s">
        <v>3466</v>
      </c>
    </row>
    <row r="3164" s="2" customFormat="1">
      <c r="A3164" s="40"/>
      <c r="B3164" s="41"/>
      <c r="C3164" s="42"/>
      <c r="D3164" s="228" t="s">
        <v>189</v>
      </c>
      <c r="E3164" s="42"/>
      <c r="F3164" s="229" t="s">
        <v>3467</v>
      </c>
      <c r="G3164" s="42"/>
      <c r="H3164" s="42"/>
      <c r="I3164" s="230"/>
      <c r="J3164" s="42"/>
      <c r="K3164" s="42"/>
      <c r="L3164" s="46"/>
      <c r="M3164" s="231"/>
      <c r="N3164" s="232"/>
      <c r="O3164" s="86"/>
      <c r="P3164" s="86"/>
      <c r="Q3164" s="86"/>
      <c r="R3164" s="86"/>
      <c r="S3164" s="86"/>
      <c r="T3164" s="87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T3164" s="19" t="s">
        <v>189</v>
      </c>
      <c r="AU3164" s="19" t="s">
        <v>82</v>
      </c>
    </row>
    <row r="3165" s="14" customFormat="1">
      <c r="A3165" s="14"/>
      <c r="B3165" s="245"/>
      <c r="C3165" s="246"/>
      <c r="D3165" s="235" t="s">
        <v>191</v>
      </c>
      <c r="E3165" s="247" t="s">
        <v>19</v>
      </c>
      <c r="F3165" s="248" t="s">
        <v>3468</v>
      </c>
      <c r="G3165" s="246"/>
      <c r="H3165" s="247" t="s">
        <v>19</v>
      </c>
      <c r="I3165" s="249"/>
      <c r="J3165" s="246"/>
      <c r="K3165" s="246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191</v>
      </c>
      <c r="AU3165" s="254" t="s">
        <v>82</v>
      </c>
      <c r="AV3165" s="14" t="s">
        <v>80</v>
      </c>
      <c r="AW3165" s="14" t="s">
        <v>33</v>
      </c>
      <c r="AX3165" s="14" t="s">
        <v>72</v>
      </c>
      <c r="AY3165" s="254" t="s">
        <v>180</v>
      </c>
    </row>
    <row r="3166" s="14" customFormat="1">
      <c r="A3166" s="14"/>
      <c r="B3166" s="245"/>
      <c r="C3166" s="246"/>
      <c r="D3166" s="235" t="s">
        <v>191</v>
      </c>
      <c r="E3166" s="247" t="s">
        <v>19</v>
      </c>
      <c r="F3166" s="248" t="s">
        <v>3469</v>
      </c>
      <c r="G3166" s="246"/>
      <c r="H3166" s="247" t="s">
        <v>19</v>
      </c>
      <c r="I3166" s="249"/>
      <c r="J3166" s="246"/>
      <c r="K3166" s="246"/>
      <c r="L3166" s="250"/>
      <c r="M3166" s="251"/>
      <c r="N3166" s="252"/>
      <c r="O3166" s="252"/>
      <c r="P3166" s="252"/>
      <c r="Q3166" s="252"/>
      <c r="R3166" s="252"/>
      <c r="S3166" s="252"/>
      <c r="T3166" s="253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4" t="s">
        <v>191</v>
      </c>
      <c r="AU3166" s="254" t="s">
        <v>82</v>
      </c>
      <c r="AV3166" s="14" t="s">
        <v>80</v>
      </c>
      <c r="AW3166" s="14" t="s">
        <v>33</v>
      </c>
      <c r="AX3166" s="14" t="s">
        <v>72</v>
      </c>
      <c r="AY3166" s="254" t="s">
        <v>180</v>
      </c>
    </row>
    <row r="3167" s="13" customFormat="1">
      <c r="A3167" s="13"/>
      <c r="B3167" s="233"/>
      <c r="C3167" s="234"/>
      <c r="D3167" s="235" t="s">
        <v>191</v>
      </c>
      <c r="E3167" s="236" t="s">
        <v>19</v>
      </c>
      <c r="F3167" s="237" t="s">
        <v>3470</v>
      </c>
      <c r="G3167" s="234"/>
      <c r="H3167" s="238">
        <v>44.972000000000001</v>
      </c>
      <c r="I3167" s="239"/>
      <c r="J3167" s="234"/>
      <c r="K3167" s="234"/>
      <c r="L3167" s="240"/>
      <c r="M3167" s="241"/>
      <c r="N3167" s="242"/>
      <c r="O3167" s="242"/>
      <c r="P3167" s="242"/>
      <c r="Q3167" s="242"/>
      <c r="R3167" s="242"/>
      <c r="S3167" s="242"/>
      <c r="T3167" s="24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4" t="s">
        <v>191</v>
      </c>
      <c r="AU3167" s="244" t="s">
        <v>82</v>
      </c>
      <c r="AV3167" s="13" t="s">
        <v>82</v>
      </c>
      <c r="AW3167" s="13" t="s">
        <v>33</v>
      </c>
      <c r="AX3167" s="13" t="s">
        <v>72</v>
      </c>
      <c r="AY3167" s="244" t="s">
        <v>180</v>
      </c>
    </row>
    <row r="3168" s="13" customFormat="1">
      <c r="A3168" s="13"/>
      <c r="B3168" s="233"/>
      <c r="C3168" s="234"/>
      <c r="D3168" s="235" t="s">
        <v>191</v>
      </c>
      <c r="E3168" s="236" t="s">
        <v>19</v>
      </c>
      <c r="F3168" s="237" t="s">
        <v>3471</v>
      </c>
      <c r="G3168" s="234"/>
      <c r="H3168" s="238">
        <v>4.6829999999999998</v>
      </c>
      <c r="I3168" s="239"/>
      <c r="J3168" s="234"/>
      <c r="K3168" s="234"/>
      <c r="L3168" s="240"/>
      <c r="M3168" s="241"/>
      <c r="N3168" s="242"/>
      <c r="O3168" s="242"/>
      <c r="P3168" s="242"/>
      <c r="Q3168" s="242"/>
      <c r="R3168" s="242"/>
      <c r="S3168" s="242"/>
      <c r="T3168" s="243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4" t="s">
        <v>191</v>
      </c>
      <c r="AU3168" s="244" t="s">
        <v>82</v>
      </c>
      <c r="AV3168" s="13" t="s">
        <v>82</v>
      </c>
      <c r="AW3168" s="13" t="s">
        <v>33</v>
      </c>
      <c r="AX3168" s="13" t="s">
        <v>72</v>
      </c>
      <c r="AY3168" s="244" t="s">
        <v>180</v>
      </c>
    </row>
    <row r="3169" s="16" customFormat="1">
      <c r="A3169" s="16"/>
      <c r="B3169" s="266"/>
      <c r="C3169" s="267"/>
      <c r="D3169" s="235" t="s">
        <v>191</v>
      </c>
      <c r="E3169" s="268" t="s">
        <v>19</v>
      </c>
      <c r="F3169" s="269" t="s">
        <v>436</v>
      </c>
      <c r="G3169" s="267"/>
      <c r="H3169" s="270">
        <v>49.655000000000001</v>
      </c>
      <c r="I3169" s="271"/>
      <c r="J3169" s="267"/>
      <c r="K3169" s="267"/>
      <c r="L3169" s="272"/>
      <c r="M3169" s="273"/>
      <c r="N3169" s="274"/>
      <c r="O3169" s="274"/>
      <c r="P3169" s="274"/>
      <c r="Q3169" s="274"/>
      <c r="R3169" s="274"/>
      <c r="S3169" s="274"/>
      <c r="T3169" s="275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T3169" s="276" t="s">
        <v>191</v>
      </c>
      <c r="AU3169" s="276" t="s">
        <v>82</v>
      </c>
      <c r="AV3169" s="16" t="s">
        <v>100</v>
      </c>
      <c r="AW3169" s="16" t="s">
        <v>33</v>
      </c>
      <c r="AX3169" s="16" t="s">
        <v>72</v>
      </c>
      <c r="AY3169" s="276" t="s">
        <v>180</v>
      </c>
    </row>
    <row r="3170" s="14" customFormat="1">
      <c r="A3170" s="14"/>
      <c r="B3170" s="245"/>
      <c r="C3170" s="246"/>
      <c r="D3170" s="235" t="s">
        <v>191</v>
      </c>
      <c r="E3170" s="247" t="s">
        <v>19</v>
      </c>
      <c r="F3170" s="248" t="s">
        <v>797</v>
      </c>
      <c r="G3170" s="246"/>
      <c r="H3170" s="247" t="s">
        <v>19</v>
      </c>
      <c r="I3170" s="249"/>
      <c r="J3170" s="246"/>
      <c r="K3170" s="246"/>
      <c r="L3170" s="250"/>
      <c r="M3170" s="251"/>
      <c r="N3170" s="252"/>
      <c r="O3170" s="252"/>
      <c r="P3170" s="252"/>
      <c r="Q3170" s="252"/>
      <c r="R3170" s="252"/>
      <c r="S3170" s="252"/>
      <c r="T3170" s="253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4" t="s">
        <v>191</v>
      </c>
      <c r="AU3170" s="254" t="s">
        <v>82</v>
      </c>
      <c r="AV3170" s="14" t="s">
        <v>80</v>
      </c>
      <c r="AW3170" s="14" t="s">
        <v>33</v>
      </c>
      <c r="AX3170" s="14" t="s">
        <v>72</v>
      </c>
      <c r="AY3170" s="254" t="s">
        <v>180</v>
      </c>
    </row>
    <row r="3171" s="13" customFormat="1">
      <c r="A3171" s="13"/>
      <c r="B3171" s="233"/>
      <c r="C3171" s="234"/>
      <c r="D3171" s="235" t="s">
        <v>191</v>
      </c>
      <c r="E3171" s="236" t="s">
        <v>19</v>
      </c>
      <c r="F3171" s="237" t="s">
        <v>3472</v>
      </c>
      <c r="G3171" s="234"/>
      <c r="H3171" s="238">
        <v>47.463000000000001</v>
      </c>
      <c r="I3171" s="239"/>
      <c r="J3171" s="234"/>
      <c r="K3171" s="234"/>
      <c r="L3171" s="240"/>
      <c r="M3171" s="241"/>
      <c r="N3171" s="242"/>
      <c r="O3171" s="242"/>
      <c r="P3171" s="242"/>
      <c r="Q3171" s="242"/>
      <c r="R3171" s="242"/>
      <c r="S3171" s="242"/>
      <c r="T3171" s="24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4" t="s">
        <v>191</v>
      </c>
      <c r="AU3171" s="244" t="s">
        <v>82</v>
      </c>
      <c r="AV3171" s="13" t="s">
        <v>82</v>
      </c>
      <c r="AW3171" s="13" t="s">
        <v>33</v>
      </c>
      <c r="AX3171" s="13" t="s">
        <v>72</v>
      </c>
      <c r="AY3171" s="244" t="s">
        <v>180</v>
      </c>
    </row>
    <row r="3172" s="13" customFormat="1">
      <c r="A3172" s="13"/>
      <c r="B3172" s="233"/>
      <c r="C3172" s="234"/>
      <c r="D3172" s="235" t="s">
        <v>191</v>
      </c>
      <c r="E3172" s="236" t="s">
        <v>19</v>
      </c>
      <c r="F3172" s="237" t="s">
        <v>3473</v>
      </c>
      <c r="G3172" s="234"/>
      <c r="H3172" s="238">
        <v>8.6839999999999993</v>
      </c>
      <c r="I3172" s="239"/>
      <c r="J3172" s="234"/>
      <c r="K3172" s="234"/>
      <c r="L3172" s="240"/>
      <c r="M3172" s="241"/>
      <c r="N3172" s="242"/>
      <c r="O3172" s="242"/>
      <c r="P3172" s="242"/>
      <c r="Q3172" s="242"/>
      <c r="R3172" s="242"/>
      <c r="S3172" s="242"/>
      <c r="T3172" s="243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4" t="s">
        <v>191</v>
      </c>
      <c r="AU3172" s="244" t="s">
        <v>82</v>
      </c>
      <c r="AV3172" s="13" t="s">
        <v>82</v>
      </c>
      <c r="AW3172" s="13" t="s">
        <v>33</v>
      </c>
      <c r="AX3172" s="13" t="s">
        <v>72</v>
      </c>
      <c r="AY3172" s="244" t="s">
        <v>180</v>
      </c>
    </row>
    <row r="3173" s="16" customFormat="1">
      <c r="A3173" s="16"/>
      <c r="B3173" s="266"/>
      <c r="C3173" s="267"/>
      <c r="D3173" s="235" t="s">
        <v>191</v>
      </c>
      <c r="E3173" s="268" t="s">
        <v>19</v>
      </c>
      <c r="F3173" s="269" t="s">
        <v>436</v>
      </c>
      <c r="G3173" s="267"/>
      <c r="H3173" s="270">
        <v>56.146999999999998</v>
      </c>
      <c r="I3173" s="271"/>
      <c r="J3173" s="267"/>
      <c r="K3173" s="267"/>
      <c r="L3173" s="272"/>
      <c r="M3173" s="273"/>
      <c r="N3173" s="274"/>
      <c r="O3173" s="274"/>
      <c r="P3173" s="274"/>
      <c r="Q3173" s="274"/>
      <c r="R3173" s="274"/>
      <c r="S3173" s="274"/>
      <c r="T3173" s="275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T3173" s="276" t="s">
        <v>191</v>
      </c>
      <c r="AU3173" s="276" t="s">
        <v>82</v>
      </c>
      <c r="AV3173" s="16" t="s">
        <v>100</v>
      </c>
      <c r="AW3173" s="16" t="s">
        <v>33</v>
      </c>
      <c r="AX3173" s="16" t="s">
        <v>72</v>
      </c>
      <c r="AY3173" s="276" t="s">
        <v>180</v>
      </c>
    </row>
    <row r="3174" s="15" customFormat="1">
      <c r="A3174" s="15"/>
      <c r="B3174" s="255"/>
      <c r="C3174" s="256"/>
      <c r="D3174" s="235" t="s">
        <v>191</v>
      </c>
      <c r="E3174" s="257" t="s">
        <v>19</v>
      </c>
      <c r="F3174" s="258" t="s">
        <v>327</v>
      </c>
      <c r="G3174" s="256"/>
      <c r="H3174" s="259">
        <v>105.80200000000001</v>
      </c>
      <c r="I3174" s="260"/>
      <c r="J3174" s="256"/>
      <c r="K3174" s="256"/>
      <c r="L3174" s="261"/>
      <c r="M3174" s="262"/>
      <c r="N3174" s="263"/>
      <c r="O3174" s="263"/>
      <c r="P3174" s="263"/>
      <c r="Q3174" s="263"/>
      <c r="R3174" s="263"/>
      <c r="S3174" s="263"/>
      <c r="T3174" s="264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65" t="s">
        <v>191</v>
      </c>
      <c r="AU3174" s="265" t="s">
        <v>82</v>
      </c>
      <c r="AV3174" s="15" t="s">
        <v>187</v>
      </c>
      <c r="AW3174" s="15" t="s">
        <v>33</v>
      </c>
      <c r="AX3174" s="15" t="s">
        <v>80</v>
      </c>
      <c r="AY3174" s="265" t="s">
        <v>180</v>
      </c>
    </row>
    <row r="3175" s="2" customFormat="1" ht="16.5" customHeight="1">
      <c r="A3175" s="40"/>
      <c r="B3175" s="41"/>
      <c r="C3175" s="281" t="s">
        <v>3474</v>
      </c>
      <c r="D3175" s="281" t="s">
        <v>702</v>
      </c>
      <c r="E3175" s="282" t="s">
        <v>3475</v>
      </c>
      <c r="F3175" s="283" t="s">
        <v>3476</v>
      </c>
      <c r="G3175" s="284" t="s">
        <v>185</v>
      </c>
      <c r="H3175" s="285">
        <v>111.3</v>
      </c>
      <c r="I3175" s="286"/>
      <c r="J3175" s="287">
        <f>ROUND(I3175*H3175,2)</f>
        <v>0</v>
      </c>
      <c r="K3175" s="283" t="s">
        <v>186</v>
      </c>
      <c r="L3175" s="288"/>
      <c r="M3175" s="289" t="s">
        <v>19</v>
      </c>
      <c r="N3175" s="290" t="s">
        <v>43</v>
      </c>
      <c r="O3175" s="86"/>
      <c r="P3175" s="224">
        <f>O3175*H3175</f>
        <v>0</v>
      </c>
      <c r="Q3175" s="224">
        <v>0.0030000000000000001</v>
      </c>
      <c r="R3175" s="224">
        <f>Q3175*H3175</f>
        <v>0.33389999999999997</v>
      </c>
      <c r="S3175" s="224">
        <v>0</v>
      </c>
      <c r="T3175" s="225">
        <f>S3175*H3175</f>
        <v>0</v>
      </c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R3175" s="226" t="s">
        <v>369</v>
      </c>
      <c r="AT3175" s="226" t="s">
        <v>702</v>
      </c>
      <c r="AU3175" s="226" t="s">
        <v>82</v>
      </c>
      <c r="AY3175" s="19" t="s">
        <v>180</v>
      </c>
      <c r="BE3175" s="227">
        <f>IF(N3175="základní",J3175,0)</f>
        <v>0</v>
      </c>
      <c r="BF3175" s="227">
        <f>IF(N3175="snížená",J3175,0)</f>
        <v>0</v>
      </c>
      <c r="BG3175" s="227">
        <f>IF(N3175="zákl. přenesená",J3175,0)</f>
        <v>0</v>
      </c>
      <c r="BH3175" s="227">
        <f>IF(N3175="sníž. přenesená",J3175,0)</f>
        <v>0</v>
      </c>
      <c r="BI3175" s="227">
        <f>IF(N3175="nulová",J3175,0)</f>
        <v>0</v>
      </c>
      <c r="BJ3175" s="19" t="s">
        <v>80</v>
      </c>
      <c r="BK3175" s="227">
        <f>ROUND(I3175*H3175,2)</f>
        <v>0</v>
      </c>
      <c r="BL3175" s="19" t="s">
        <v>270</v>
      </c>
      <c r="BM3175" s="226" t="s">
        <v>3477</v>
      </c>
    </row>
    <row r="3176" s="13" customFormat="1">
      <c r="A3176" s="13"/>
      <c r="B3176" s="233"/>
      <c r="C3176" s="234"/>
      <c r="D3176" s="235" t="s">
        <v>191</v>
      </c>
      <c r="E3176" s="236" t="s">
        <v>19</v>
      </c>
      <c r="F3176" s="237" t="s">
        <v>3478</v>
      </c>
      <c r="G3176" s="234"/>
      <c r="H3176" s="238">
        <v>111.3</v>
      </c>
      <c r="I3176" s="239"/>
      <c r="J3176" s="234"/>
      <c r="K3176" s="234"/>
      <c r="L3176" s="240"/>
      <c r="M3176" s="241"/>
      <c r="N3176" s="242"/>
      <c r="O3176" s="242"/>
      <c r="P3176" s="242"/>
      <c r="Q3176" s="242"/>
      <c r="R3176" s="242"/>
      <c r="S3176" s="242"/>
      <c r="T3176" s="243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4" t="s">
        <v>191</v>
      </c>
      <c r="AU3176" s="244" t="s">
        <v>82</v>
      </c>
      <c r="AV3176" s="13" t="s">
        <v>82</v>
      </c>
      <c r="AW3176" s="13" t="s">
        <v>33</v>
      </c>
      <c r="AX3176" s="13" t="s">
        <v>80</v>
      </c>
      <c r="AY3176" s="244" t="s">
        <v>180</v>
      </c>
    </row>
    <row r="3177" s="2" customFormat="1" ht="24.15" customHeight="1">
      <c r="A3177" s="40"/>
      <c r="B3177" s="41"/>
      <c r="C3177" s="215" t="s">
        <v>3479</v>
      </c>
      <c r="D3177" s="215" t="s">
        <v>182</v>
      </c>
      <c r="E3177" s="216" t="s">
        <v>3480</v>
      </c>
      <c r="F3177" s="217" t="s">
        <v>3481</v>
      </c>
      <c r="G3177" s="218" t="s">
        <v>185</v>
      </c>
      <c r="H3177" s="219">
        <v>480.42099999999999</v>
      </c>
      <c r="I3177" s="220"/>
      <c r="J3177" s="221">
        <f>ROUND(I3177*H3177,2)</f>
        <v>0</v>
      </c>
      <c r="K3177" s="217" t="s">
        <v>186</v>
      </c>
      <c r="L3177" s="46"/>
      <c r="M3177" s="222" t="s">
        <v>19</v>
      </c>
      <c r="N3177" s="223" t="s">
        <v>43</v>
      </c>
      <c r="O3177" s="86"/>
      <c r="P3177" s="224">
        <f>O3177*H3177</f>
        <v>0</v>
      </c>
      <c r="Q3177" s="224">
        <v>0</v>
      </c>
      <c r="R3177" s="224">
        <f>Q3177*H3177</f>
        <v>0</v>
      </c>
      <c r="S3177" s="224">
        <v>0</v>
      </c>
      <c r="T3177" s="225">
        <f>S3177*H3177</f>
        <v>0</v>
      </c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R3177" s="226" t="s">
        <v>270</v>
      </c>
      <c r="AT3177" s="226" t="s">
        <v>182</v>
      </c>
      <c r="AU3177" s="226" t="s">
        <v>82</v>
      </c>
      <c r="AY3177" s="19" t="s">
        <v>180</v>
      </c>
      <c r="BE3177" s="227">
        <f>IF(N3177="základní",J3177,0)</f>
        <v>0</v>
      </c>
      <c r="BF3177" s="227">
        <f>IF(N3177="snížená",J3177,0)</f>
        <v>0</v>
      </c>
      <c r="BG3177" s="227">
        <f>IF(N3177="zákl. přenesená",J3177,0)</f>
        <v>0</v>
      </c>
      <c r="BH3177" s="227">
        <f>IF(N3177="sníž. přenesená",J3177,0)</f>
        <v>0</v>
      </c>
      <c r="BI3177" s="227">
        <f>IF(N3177="nulová",J3177,0)</f>
        <v>0</v>
      </c>
      <c r="BJ3177" s="19" t="s">
        <v>80</v>
      </c>
      <c r="BK3177" s="227">
        <f>ROUND(I3177*H3177,2)</f>
        <v>0</v>
      </c>
      <c r="BL3177" s="19" t="s">
        <v>270</v>
      </c>
      <c r="BM3177" s="226" t="s">
        <v>3482</v>
      </c>
    </row>
    <row r="3178" s="2" customFormat="1">
      <c r="A3178" s="40"/>
      <c r="B3178" s="41"/>
      <c r="C3178" s="42"/>
      <c r="D3178" s="228" t="s">
        <v>189</v>
      </c>
      <c r="E3178" s="42"/>
      <c r="F3178" s="229" t="s">
        <v>3483</v>
      </c>
      <c r="G3178" s="42"/>
      <c r="H3178" s="42"/>
      <c r="I3178" s="230"/>
      <c r="J3178" s="42"/>
      <c r="K3178" s="42"/>
      <c r="L3178" s="46"/>
      <c r="M3178" s="231"/>
      <c r="N3178" s="232"/>
      <c r="O3178" s="86"/>
      <c r="P3178" s="86"/>
      <c r="Q3178" s="86"/>
      <c r="R3178" s="86"/>
      <c r="S3178" s="86"/>
      <c r="T3178" s="87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T3178" s="19" t="s">
        <v>189</v>
      </c>
      <c r="AU3178" s="19" t="s">
        <v>82</v>
      </c>
    </row>
    <row r="3179" s="14" customFormat="1">
      <c r="A3179" s="14"/>
      <c r="B3179" s="245"/>
      <c r="C3179" s="246"/>
      <c r="D3179" s="235" t="s">
        <v>191</v>
      </c>
      <c r="E3179" s="247" t="s">
        <v>19</v>
      </c>
      <c r="F3179" s="248" t="s">
        <v>3484</v>
      </c>
      <c r="G3179" s="246"/>
      <c r="H3179" s="247" t="s">
        <v>19</v>
      </c>
      <c r="I3179" s="249"/>
      <c r="J3179" s="246"/>
      <c r="K3179" s="246"/>
      <c r="L3179" s="250"/>
      <c r="M3179" s="251"/>
      <c r="N3179" s="252"/>
      <c r="O3179" s="252"/>
      <c r="P3179" s="252"/>
      <c r="Q3179" s="252"/>
      <c r="R3179" s="252"/>
      <c r="S3179" s="252"/>
      <c r="T3179" s="253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4" t="s">
        <v>191</v>
      </c>
      <c r="AU3179" s="254" t="s">
        <v>82</v>
      </c>
      <c r="AV3179" s="14" t="s">
        <v>80</v>
      </c>
      <c r="AW3179" s="14" t="s">
        <v>33</v>
      </c>
      <c r="AX3179" s="14" t="s">
        <v>72</v>
      </c>
      <c r="AY3179" s="254" t="s">
        <v>180</v>
      </c>
    </row>
    <row r="3180" s="14" customFormat="1">
      <c r="A3180" s="14"/>
      <c r="B3180" s="245"/>
      <c r="C3180" s="246"/>
      <c r="D3180" s="235" t="s">
        <v>191</v>
      </c>
      <c r="E3180" s="247" t="s">
        <v>19</v>
      </c>
      <c r="F3180" s="248" t="s">
        <v>1930</v>
      </c>
      <c r="G3180" s="246"/>
      <c r="H3180" s="247" t="s">
        <v>19</v>
      </c>
      <c r="I3180" s="249"/>
      <c r="J3180" s="246"/>
      <c r="K3180" s="246"/>
      <c r="L3180" s="250"/>
      <c r="M3180" s="251"/>
      <c r="N3180" s="252"/>
      <c r="O3180" s="252"/>
      <c r="P3180" s="252"/>
      <c r="Q3180" s="252"/>
      <c r="R3180" s="252"/>
      <c r="S3180" s="252"/>
      <c r="T3180" s="253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4" t="s">
        <v>191</v>
      </c>
      <c r="AU3180" s="254" t="s">
        <v>82</v>
      </c>
      <c r="AV3180" s="14" t="s">
        <v>80</v>
      </c>
      <c r="AW3180" s="14" t="s">
        <v>33</v>
      </c>
      <c r="AX3180" s="14" t="s">
        <v>72</v>
      </c>
      <c r="AY3180" s="254" t="s">
        <v>180</v>
      </c>
    </row>
    <row r="3181" s="13" customFormat="1">
      <c r="A3181" s="13"/>
      <c r="B3181" s="233"/>
      <c r="C3181" s="234"/>
      <c r="D3181" s="235" t="s">
        <v>191</v>
      </c>
      <c r="E3181" s="236" t="s">
        <v>19</v>
      </c>
      <c r="F3181" s="237" t="s">
        <v>2005</v>
      </c>
      <c r="G3181" s="234"/>
      <c r="H3181" s="238">
        <v>78.986000000000004</v>
      </c>
      <c r="I3181" s="239"/>
      <c r="J3181" s="234"/>
      <c r="K3181" s="234"/>
      <c r="L3181" s="240"/>
      <c r="M3181" s="241"/>
      <c r="N3181" s="242"/>
      <c r="O3181" s="242"/>
      <c r="P3181" s="242"/>
      <c r="Q3181" s="242"/>
      <c r="R3181" s="242"/>
      <c r="S3181" s="242"/>
      <c r="T3181" s="243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4" t="s">
        <v>191</v>
      </c>
      <c r="AU3181" s="244" t="s">
        <v>82</v>
      </c>
      <c r="AV3181" s="13" t="s">
        <v>82</v>
      </c>
      <c r="AW3181" s="13" t="s">
        <v>33</v>
      </c>
      <c r="AX3181" s="13" t="s">
        <v>72</v>
      </c>
      <c r="AY3181" s="244" t="s">
        <v>180</v>
      </c>
    </row>
    <row r="3182" s="13" customFormat="1">
      <c r="A3182" s="13"/>
      <c r="B3182" s="233"/>
      <c r="C3182" s="234"/>
      <c r="D3182" s="235" t="s">
        <v>191</v>
      </c>
      <c r="E3182" s="236" t="s">
        <v>19</v>
      </c>
      <c r="F3182" s="237" t="s">
        <v>1973</v>
      </c>
      <c r="G3182" s="234"/>
      <c r="H3182" s="238">
        <v>26.550000000000001</v>
      </c>
      <c r="I3182" s="239"/>
      <c r="J3182" s="234"/>
      <c r="K3182" s="234"/>
      <c r="L3182" s="240"/>
      <c r="M3182" s="241"/>
      <c r="N3182" s="242"/>
      <c r="O3182" s="242"/>
      <c r="P3182" s="242"/>
      <c r="Q3182" s="242"/>
      <c r="R3182" s="242"/>
      <c r="S3182" s="242"/>
      <c r="T3182" s="24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4" t="s">
        <v>191</v>
      </c>
      <c r="AU3182" s="244" t="s">
        <v>82</v>
      </c>
      <c r="AV3182" s="13" t="s">
        <v>82</v>
      </c>
      <c r="AW3182" s="13" t="s">
        <v>33</v>
      </c>
      <c r="AX3182" s="13" t="s">
        <v>72</v>
      </c>
      <c r="AY3182" s="244" t="s">
        <v>180</v>
      </c>
    </row>
    <row r="3183" s="13" customFormat="1">
      <c r="A3183" s="13"/>
      <c r="B3183" s="233"/>
      <c r="C3183" s="234"/>
      <c r="D3183" s="235" t="s">
        <v>191</v>
      </c>
      <c r="E3183" s="236" t="s">
        <v>19</v>
      </c>
      <c r="F3183" s="237" t="s">
        <v>1974</v>
      </c>
      <c r="G3183" s="234"/>
      <c r="H3183" s="238">
        <v>3.1949999999999998</v>
      </c>
      <c r="I3183" s="239"/>
      <c r="J3183" s="234"/>
      <c r="K3183" s="234"/>
      <c r="L3183" s="240"/>
      <c r="M3183" s="241"/>
      <c r="N3183" s="242"/>
      <c r="O3183" s="242"/>
      <c r="P3183" s="242"/>
      <c r="Q3183" s="242"/>
      <c r="R3183" s="242"/>
      <c r="S3183" s="242"/>
      <c r="T3183" s="243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4" t="s">
        <v>191</v>
      </c>
      <c r="AU3183" s="244" t="s">
        <v>82</v>
      </c>
      <c r="AV3183" s="13" t="s">
        <v>82</v>
      </c>
      <c r="AW3183" s="13" t="s">
        <v>33</v>
      </c>
      <c r="AX3183" s="13" t="s">
        <v>72</v>
      </c>
      <c r="AY3183" s="244" t="s">
        <v>180</v>
      </c>
    </row>
    <row r="3184" s="13" customFormat="1">
      <c r="A3184" s="13"/>
      <c r="B3184" s="233"/>
      <c r="C3184" s="234"/>
      <c r="D3184" s="235" t="s">
        <v>191</v>
      </c>
      <c r="E3184" s="236" t="s">
        <v>19</v>
      </c>
      <c r="F3184" s="237" t="s">
        <v>1975</v>
      </c>
      <c r="G3184" s="234"/>
      <c r="H3184" s="238">
        <v>37.344999999999999</v>
      </c>
      <c r="I3184" s="239"/>
      <c r="J3184" s="234"/>
      <c r="K3184" s="234"/>
      <c r="L3184" s="240"/>
      <c r="M3184" s="241"/>
      <c r="N3184" s="242"/>
      <c r="O3184" s="242"/>
      <c r="P3184" s="242"/>
      <c r="Q3184" s="242"/>
      <c r="R3184" s="242"/>
      <c r="S3184" s="242"/>
      <c r="T3184" s="24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4" t="s">
        <v>191</v>
      </c>
      <c r="AU3184" s="244" t="s">
        <v>82</v>
      </c>
      <c r="AV3184" s="13" t="s">
        <v>82</v>
      </c>
      <c r="AW3184" s="13" t="s">
        <v>33</v>
      </c>
      <c r="AX3184" s="13" t="s">
        <v>72</v>
      </c>
      <c r="AY3184" s="244" t="s">
        <v>180</v>
      </c>
    </row>
    <row r="3185" s="13" customFormat="1">
      <c r="A3185" s="13"/>
      <c r="B3185" s="233"/>
      <c r="C3185" s="234"/>
      <c r="D3185" s="235" t="s">
        <v>191</v>
      </c>
      <c r="E3185" s="236" t="s">
        <v>19</v>
      </c>
      <c r="F3185" s="237" t="s">
        <v>1976</v>
      </c>
      <c r="G3185" s="234"/>
      <c r="H3185" s="238">
        <v>19.765999999999998</v>
      </c>
      <c r="I3185" s="239"/>
      <c r="J3185" s="234"/>
      <c r="K3185" s="234"/>
      <c r="L3185" s="240"/>
      <c r="M3185" s="241"/>
      <c r="N3185" s="242"/>
      <c r="O3185" s="242"/>
      <c r="P3185" s="242"/>
      <c r="Q3185" s="242"/>
      <c r="R3185" s="242"/>
      <c r="S3185" s="242"/>
      <c r="T3185" s="243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4" t="s">
        <v>191</v>
      </c>
      <c r="AU3185" s="244" t="s">
        <v>82</v>
      </c>
      <c r="AV3185" s="13" t="s">
        <v>82</v>
      </c>
      <c r="AW3185" s="13" t="s">
        <v>33</v>
      </c>
      <c r="AX3185" s="13" t="s">
        <v>72</v>
      </c>
      <c r="AY3185" s="244" t="s">
        <v>180</v>
      </c>
    </row>
    <row r="3186" s="13" customFormat="1">
      <c r="A3186" s="13"/>
      <c r="B3186" s="233"/>
      <c r="C3186" s="234"/>
      <c r="D3186" s="235" t="s">
        <v>191</v>
      </c>
      <c r="E3186" s="236" t="s">
        <v>19</v>
      </c>
      <c r="F3186" s="237" t="s">
        <v>1977</v>
      </c>
      <c r="G3186" s="234"/>
      <c r="H3186" s="238">
        <v>15.856999999999999</v>
      </c>
      <c r="I3186" s="239"/>
      <c r="J3186" s="234"/>
      <c r="K3186" s="234"/>
      <c r="L3186" s="240"/>
      <c r="M3186" s="241"/>
      <c r="N3186" s="242"/>
      <c r="O3186" s="242"/>
      <c r="P3186" s="242"/>
      <c r="Q3186" s="242"/>
      <c r="R3186" s="242"/>
      <c r="S3186" s="242"/>
      <c r="T3186" s="243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4" t="s">
        <v>191</v>
      </c>
      <c r="AU3186" s="244" t="s">
        <v>82</v>
      </c>
      <c r="AV3186" s="13" t="s">
        <v>82</v>
      </c>
      <c r="AW3186" s="13" t="s">
        <v>33</v>
      </c>
      <c r="AX3186" s="13" t="s">
        <v>72</v>
      </c>
      <c r="AY3186" s="244" t="s">
        <v>180</v>
      </c>
    </row>
    <row r="3187" s="14" customFormat="1">
      <c r="A3187" s="14"/>
      <c r="B3187" s="245"/>
      <c r="C3187" s="246"/>
      <c r="D3187" s="235" t="s">
        <v>191</v>
      </c>
      <c r="E3187" s="247" t="s">
        <v>19</v>
      </c>
      <c r="F3187" s="248" t="s">
        <v>1906</v>
      </c>
      <c r="G3187" s="246"/>
      <c r="H3187" s="247" t="s">
        <v>19</v>
      </c>
      <c r="I3187" s="249"/>
      <c r="J3187" s="246"/>
      <c r="K3187" s="246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191</v>
      </c>
      <c r="AU3187" s="254" t="s">
        <v>82</v>
      </c>
      <c r="AV3187" s="14" t="s">
        <v>80</v>
      </c>
      <c r="AW3187" s="14" t="s">
        <v>33</v>
      </c>
      <c r="AX3187" s="14" t="s">
        <v>72</v>
      </c>
      <c r="AY3187" s="254" t="s">
        <v>180</v>
      </c>
    </row>
    <row r="3188" s="13" customFormat="1">
      <c r="A3188" s="13"/>
      <c r="B3188" s="233"/>
      <c r="C3188" s="234"/>
      <c r="D3188" s="235" t="s">
        <v>191</v>
      </c>
      <c r="E3188" s="236" t="s">
        <v>19</v>
      </c>
      <c r="F3188" s="237" t="s">
        <v>1978</v>
      </c>
      <c r="G3188" s="234"/>
      <c r="H3188" s="238">
        <v>7.3159999999999998</v>
      </c>
      <c r="I3188" s="239"/>
      <c r="J3188" s="234"/>
      <c r="K3188" s="234"/>
      <c r="L3188" s="240"/>
      <c r="M3188" s="241"/>
      <c r="N3188" s="242"/>
      <c r="O3188" s="242"/>
      <c r="P3188" s="242"/>
      <c r="Q3188" s="242"/>
      <c r="R3188" s="242"/>
      <c r="S3188" s="242"/>
      <c r="T3188" s="243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4" t="s">
        <v>191</v>
      </c>
      <c r="AU3188" s="244" t="s">
        <v>82</v>
      </c>
      <c r="AV3188" s="13" t="s">
        <v>82</v>
      </c>
      <c r="AW3188" s="13" t="s">
        <v>33</v>
      </c>
      <c r="AX3188" s="13" t="s">
        <v>72</v>
      </c>
      <c r="AY3188" s="244" t="s">
        <v>180</v>
      </c>
    </row>
    <row r="3189" s="14" customFormat="1">
      <c r="A3189" s="14"/>
      <c r="B3189" s="245"/>
      <c r="C3189" s="246"/>
      <c r="D3189" s="235" t="s">
        <v>191</v>
      </c>
      <c r="E3189" s="247" t="s">
        <v>19</v>
      </c>
      <c r="F3189" s="248" t="s">
        <v>1932</v>
      </c>
      <c r="G3189" s="246"/>
      <c r="H3189" s="247" t="s">
        <v>19</v>
      </c>
      <c r="I3189" s="249"/>
      <c r="J3189" s="246"/>
      <c r="K3189" s="246"/>
      <c r="L3189" s="250"/>
      <c r="M3189" s="251"/>
      <c r="N3189" s="252"/>
      <c r="O3189" s="252"/>
      <c r="P3189" s="252"/>
      <c r="Q3189" s="252"/>
      <c r="R3189" s="252"/>
      <c r="S3189" s="252"/>
      <c r="T3189" s="253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4" t="s">
        <v>191</v>
      </c>
      <c r="AU3189" s="254" t="s">
        <v>82</v>
      </c>
      <c r="AV3189" s="14" t="s">
        <v>80</v>
      </c>
      <c r="AW3189" s="14" t="s">
        <v>33</v>
      </c>
      <c r="AX3189" s="14" t="s">
        <v>72</v>
      </c>
      <c r="AY3189" s="254" t="s">
        <v>180</v>
      </c>
    </row>
    <row r="3190" s="13" customFormat="1">
      <c r="A3190" s="13"/>
      <c r="B3190" s="233"/>
      <c r="C3190" s="234"/>
      <c r="D3190" s="235" t="s">
        <v>191</v>
      </c>
      <c r="E3190" s="236" t="s">
        <v>19</v>
      </c>
      <c r="F3190" s="237" t="s">
        <v>2027</v>
      </c>
      <c r="G3190" s="234"/>
      <c r="H3190" s="238">
        <v>-1</v>
      </c>
      <c r="I3190" s="239"/>
      <c r="J3190" s="234"/>
      <c r="K3190" s="234"/>
      <c r="L3190" s="240"/>
      <c r="M3190" s="241"/>
      <c r="N3190" s="242"/>
      <c r="O3190" s="242"/>
      <c r="P3190" s="242"/>
      <c r="Q3190" s="242"/>
      <c r="R3190" s="242"/>
      <c r="S3190" s="242"/>
      <c r="T3190" s="24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4" t="s">
        <v>191</v>
      </c>
      <c r="AU3190" s="244" t="s">
        <v>82</v>
      </c>
      <c r="AV3190" s="13" t="s">
        <v>82</v>
      </c>
      <c r="AW3190" s="13" t="s">
        <v>33</v>
      </c>
      <c r="AX3190" s="13" t="s">
        <v>72</v>
      </c>
      <c r="AY3190" s="244" t="s">
        <v>180</v>
      </c>
    </row>
    <row r="3191" s="14" customFormat="1">
      <c r="A3191" s="14"/>
      <c r="B3191" s="245"/>
      <c r="C3191" s="246"/>
      <c r="D3191" s="235" t="s">
        <v>191</v>
      </c>
      <c r="E3191" s="247" t="s">
        <v>19</v>
      </c>
      <c r="F3191" s="248" t="s">
        <v>3485</v>
      </c>
      <c r="G3191" s="246"/>
      <c r="H3191" s="247" t="s">
        <v>19</v>
      </c>
      <c r="I3191" s="249"/>
      <c r="J3191" s="246"/>
      <c r="K3191" s="246"/>
      <c r="L3191" s="250"/>
      <c r="M3191" s="251"/>
      <c r="N3191" s="252"/>
      <c r="O3191" s="252"/>
      <c r="P3191" s="252"/>
      <c r="Q3191" s="252"/>
      <c r="R3191" s="252"/>
      <c r="S3191" s="252"/>
      <c r="T3191" s="253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4" t="s">
        <v>191</v>
      </c>
      <c r="AU3191" s="254" t="s">
        <v>82</v>
      </c>
      <c r="AV3191" s="14" t="s">
        <v>80</v>
      </c>
      <c r="AW3191" s="14" t="s">
        <v>33</v>
      </c>
      <c r="AX3191" s="14" t="s">
        <v>72</v>
      </c>
      <c r="AY3191" s="254" t="s">
        <v>180</v>
      </c>
    </row>
    <row r="3192" s="13" customFormat="1">
      <c r="A3192" s="13"/>
      <c r="B3192" s="233"/>
      <c r="C3192" s="234"/>
      <c r="D3192" s="235" t="s">
        <v>191</v>
      </c>
      <c r="E3192" s="236" t="s">
        <v>19</v>
      </c>
      <c r="F3192" s="237" t="s">
        <v>3486</v>
      </c>
      <c r="G3192" s="234"/>
      <c r="H3192" s="238">
        <v>-13.901</v>
      </c>
      <c r="I3192" s="239"/>
      <c r="J3192" s="234"/>
      <c r="K3192" s="234"/>
      <c r="L3192" s="240"/>
      <c r="M3192" s="241"/>
      <c r="N3192" s="242"/>
      <c r="O3192" s="242"/>
      <c r="P3192" s="242"/>
      <c r="Q3192" s="242"/>
      <c r="R3192" s="242"/>
      <c r="S3192" s="242"/>
      <c r="T3192" s="24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4" t="s">
        <v>191</v>
      </c>
      <c r="AU3192" s="244" t="s">
        <v>82</v>
      </c>
      <c r="AV3192" s="13" t="s">
        <v>82</v>
      </c>
      <c r="AW3192" s="13" t="s">
        <v>33</v>
      </c>
      <c r="AX3192" s="13" t="s">
        <v>72</v>
      </c>
      <c r="AY3192" s="244" t="s">
        <v>180</v>
      </c>
    </row>
    <row r="3193" s="13" customFormat="1">
      <c r="A3193" s="13"/>
      <c r="B3193" s="233"/>
      <c r="C3193" s="234"/>
      <c r="D3193" s="235" t="s">
        <v>191</v>
      </c>
      <c r="E3193" s="236" t="s">
        <v>19</v>
      </c>
      <c r="F3193" s="237" t="s">
        <v>3487</v>
      </c>
      <c r="G3193" s="234"/>
      <c r="H3193" s="238">
        <v>-2.2480000000000002</v>
      </c>
      <c r="I3193" s="239"/>
      <c r="J3193" s="234"/>
      <c r="K3193" s="234"/>
      <c r="L3193" s="240"/>
      <c r="M3193" s="241"/>
      <c r="N3193" s="242"/>
      <c r="O3193" s="242"/>
      <c r="P3193" s="242"/>
      <c r="Q3193" s="242"/>
      <c r="R3193" s="242"/>
      <c r="S3193" s="242"/>
      <c r="T3193" s="243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4" t="s">
        <v>191</v>
      </c>
      <c r="AU3193" s="244" t="s">
        <v>82</v>
      </c>
      <c r="AV3193" s="13" t="s">
        <v>82</v>
      </c>
      <c r="AW3193" s="13" t="s">
        <v>33</v>
      </c>
      <c r="AX3193" s="13" t="s">
        <v>72</v>
      </c>
      <c r="AY3193" s="244" t="s">
        <v>180</v>
      </c>
    </row>
    <row r="3194" s="16" customFormat="1">
      <c r="A3194" s="16"/>
      <c r="B3194" s="266"/>
      <c r="C3194" s="267"/>
      <c r="D3194" s="235" t="s">
        <v>191</v>
      </c>
      <c r="E3194" s="268" t="s">
        <v>19</v>
      </c>
      <c r="F3194" s="269" t="s">
        <v>436</v>
      </c>
      <c r="G3194" s="267"/>
      <c r="H3194" s="270">
        <v>171.86600000000001</v>
      </c>
      <c r="I3194" s="271"/>
      <c r="J3194" s="267"/>
      <c r="K3194" s="267"/>
      <c r="L3194" s="272"/>
      <c r="M3194" s="273"/>
      <c r="N3194" s="274"/>
      <c r="O3194" s="274"/>
      <c r="P3194" s="274"/>
      <c r="Q3194" s="274"/>
      <c r="R3194" s="274"/>
      <c r="S3194" s="274"/>
      <c r="T3194" s="275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T3194" s="276" t="s">
        <v>191</v>
      </c>
      <c r="AU3194" s="276" t="s">
        <v>82</v>
      </c>
      <c r="AV3194" s="16" t="s">
        <v>100</v>
      </c>
      <c r="AW3194" s="16" t="s">
        <v>33</v>
      </c>
      <c r="AX3194" s="16" t="s">
        <v>72</v>
      </c>
      <c r="AY3194" s="276" t="s">
        <v>180</v>
      </c>
    </row>
    <row r="3195" s="14" customFormat="1">
      <c r="A3195" s="14"/>
      <c r="B3195" s="245"/>
      <c r="C3195" s="246"/>
      <c r="D3195" s="235" t="s">
        <v>191</v>
      </c>
      <c r="E3195" s="247" t="s">
        <v>19</v>
      </c>
      <c r="F3195" s="248" t="s">
        <v>3221</v>
      </c>
      <c r="G3195" s="246"/>
      <c r="H3195" s="247" t="s">
        <v>19</v>
      </c>
      <c r="I3195" s="249"/>
      <c r="J3195" s="246"/>
      <c r="K3195" s="246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191</v>
      </c>
      <c r="AU3195" s="254" t="s">
        <v>82</v>
      </c>
      <c r="AV3195" s="14" t="s">
        <v>80</v>
      </c>
      <c r="AW3195" s="14" t="s">
        <v>33</v>
      </c>
      <c r="AX3195" s="14" t="s">
        <v>72</v>
      </c>
      <c r="AY3195" s="254" t="s">
        <v>180</v>
      </c>
    </row>
    <row r="3196" s="13" customFormat="1">
      <c r="A3196" s="13"/>
      <c r="B3196" s="233"/>
      <c r="C3196" s="234"/>
      <c r="D3196" s="235" t="s">
        <v>191</v>
      </c>
      <c r="E3196" s="236" t="s">
        <v>19</v>
      </c>
      <c r="F3196" s="237" t="s">
        <v>1986</v>
      </c>
      <c r="G3196" s="234"/>
      <c r="H3196" s="238">
        <v>75.084999999999994</v>
      </c>
      <c r="I3196" s="239"/>
      <c r="J3196" s="234"/>
      <c r="K3196" s="234"/>
      <c r="L3196" s="240"/>
      <c r="M3196" s="241"/>
      <c r="N3196" s="242"/>
      <c r="O3196" s="242"/>
      <c r="P3196" s="242"/>
      <c r="Q3196" s="242"/>
      <c r="R3196" s="242"/>
      <c r="S3196" s="242"/>
      <c r="T3196" s="24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4" t="s">
        <v>191</v>
      </c>
      <c r="AU3196" s="244" t="s">
        <v>82</v>
      </c>
      <c r="AV3196" s="13" t="s">
        <v>82</v>
      </c>
      <c r="AW3196" s="13" t="s">
        <v>33</v>
      </c>
      <c r="AX3196" s="13" t="s">
        <v>72</v>
      </c>
      <c r="AY3196" s="244" t="s">
        <v>180</v>
      </c>
    </row>
    <row r="3197" s="13" customFormat="1">
      <c r="A3197" s="13"/>
      <c r="B3197" s="233"/>
      <c r="C3197" s="234"/>
      <c r="D3197" s="235" t="s">
        <v>191</v>
      </c>
      <c r="E3197" s="236" t="s">
        <v>19</v>
      </c>
      <c r="F3197" s="237" t="s">
        <v>1987</v>
      </c>
      <c r="G3197" s="234"/>
      <c r="H3197" s="238">
        <v>5.7409999999999997</v>
      </c>
      <c r="I3197" s="239"/>
      <c r="J3197" s="234"/>
      <c r="K3197" s="234"/>
      <c r="L3197" s="240"/>
      <c r="M3197" s="241"/>
      <c r="N3197" s="242"/>
      <c r="O3197" s="242"/>
      <c r="P3197" s="242"/>
      <c r="Q3197" s="242"/>
      <c r="R3197" s="242"/>
      <c r="S3197" s="242"/>
      <c r="T3197" s="243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4" t="s">
        <v>191</v>
      </c>
      <c r="AU3197" s="244" t="s">
        <v>82</v>
      </c>
      <c r="AV3197" s="13" t="s">
        <v>82</v>
      </c>
      <c r="AW3197" s="13" t="s">
        <v>33</v>
      </c>
      <c r="AX3197" s="13" t="s">
        <v>72</v>
      </c>
      <c r="AY3197" s="244" t="s">
        <v>180</v>
      </c>
    </row>
    <row r="3198" s="13" customFormat="1">
      <c r="A3198" s="13"/>
      <c r="B3198" s="233"/>
      <c r="C3198" s="234"/>
      <c r="D3198" s="235" t="s">
        <v>191</v>
      </c>
      <c r="E3198" s="236" t="s">
        <v>19</v>
      </c>
      <c r="F3198" s="237" t="s">
        <v>1988</v>
      </c>
      <c r="G3198" s="234"/>
      <c r="H3198" s="238">
        <v>38.274999999999999</v>
      </c>
      <c r="I3198" s="239"/>
      <c r="J3198" s="234"/>
      <c r="K3198" s="234"/>
      <c r="L3198" s="240"/>
      <c r="M3198" s="241"/>
      <c r="N3198" s="242"/>
      <c r="O3198" s="242"/>
      <c r="P3198" s="242"/>
      <c r="Q3198" s="242"/>
      <c r="R3198" s="242"/>
      <c r="S3198" s="242"/>
      <c r="T3198" s="24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4" t="s">
        <v>191</v>
      </c>
      <c r="AU3198" s="244" t="s">
        <v>82</v>
      </c>
      <c r="AV3198" s="13" t="s">
        <v>82</v>
      </c>
      <c r="AW3198" s="13" t="s">
        <v>33</v>
      </c>
      <c r="AX3198" s="13" t="s">
        <v>72</v>
      </c>
      <c r="AY3198" s="244" t="s">
        <v>180</v>
      </c>
    </row>
    <row r="3199" s="13" customFormat="1">
      <c r="A3199" s="13"/>
      <c r="B3199" s="233"/>
      <c r="C3199" s="234"/>
      <c r="D3199" s="235" t="s">
        <v>191</v>
      </c>
      <c r="E3199" s="236" t="s">
        <v>19</v>
      </c>
      <c r="F3199" s="237" t="s">
        <v>1989</v>
      </c>
      <c r="G3199" s="234"/>
      <c r="H3199" s="238">
        <v>31.981000000000002</v>
      </c>
      <c r="I3199" s="239"/>
      <c r="J3199" s="234"/>
      <c r="K3199" s="234"/>
      <c r="L3199" s="240"/>
      <c r="M3199" s="241"/>
      <c r="N3199" s="242"/>
      <c r="O3199" s="242"/>
      <c r="P3199" s="242"/>
      <c r="Q3199" s="242"/>
      <c r="R3199" s="242"/>
      <c r="S3199" s="242"/>
      <c r="T3199" s="243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4" t="s">
        <v>191</v>
      </c>
      <c r="AU3199" s="244" t="s">
        <v>82</v>
      </c>
      <c r="AV3199" s="13" t="s">
        <v>82</v>
      </c>
      <c r="AW3199" s="13" t="s">
        <v>33</v>
      </c>
      <c r="AX3199" s="13" t="s">
        <v>72</v>
      </c>
      <c r="AY3199" s="244" t="s">
        <v>180</v>
      </c>
    </row>
    <row r="3200" s="13" customFormat="1">
      <c r="A3200" s="13"/>
      <c r="B3200" s="233"/>
      <c r="C3200" s="234"/>
      <c r="D3200" s="235" t="s">
        <v>191</v>
      </c>
      <c r="E3200" s="236" t="s">
        <v>19</v>
      </c>
      <c r="F3200" s="237" t="s">
        <v>1990</v>
      </c>
      <c r="G3200" s="234"/>
      <c r="H3200" s="238">
        <v>3.9740000000000002</v>
      </c>
      <c r="I3200" s="239"/>
      <c r="J3200" s="234"/>
      <c r="K3200" s="234"/>
      <c r="L3200" s="240"/>
      <c r="M3200" s="241"/>
      <c r="N3200" s="242"/>
      <c r="O3200" s="242"/>
      <c r="P3200" s="242"/>
      <c r="Q3200" s="242"/>
      <c r="R3200" s="242"/>
      <c r="S3200" s="242"/>
      <c r="T3200" s="24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4" t="s">
        <v>191</v>
      </c>
      <c r="AU3200" s="244" t="s">
        <v>82</v>
      </c>
      <c r="AV3200" s="13" t="s">
        <v>82</v>
      </c>
      <c r="AW3200" s="13" t="s">
        <v>33</v>
      </c>
      <c r="AX3200" s="13" t="s">
        <v>72</v>
      </c>
      <c r="AY3200" s="244" t="s">
        <v>180</v>
      </c>
    </row>
    <row r="3201" s="13" customFormat="1">
      <c r="A3201" s="13"/>
      <c r="B3201" s="233"/>
      <c r="C3201" s="234"/>
      <c r="D3201" s="235" t="s">
        <v>191</v>
      </c>
      <c r="E3201" s="236" t="s">
        <v>19</v>
      </c>
      <c r="F3201" s="237" t="s">
        <v>1991</v>
      </c>
      <c r="G3201" s="234"/>
      <c r="H3201" s="238">
        <v>38.338000000000001</v>
      </c>
      <c r="I3201" s="239"/>
      <c r="J3201" s="234"/>
      <c r="K3201" s="234"/>
      <c r="L3201" s="240"/>
      <c r="M3201" s="241"/>
      <c r="N3201" s="242"/>
      <c r="O3201" s="242"/>
      <c r="P3201" s="242"/>
      <c r="Q3201" s="242"/>
      <c r="R3201" s="242"/>
      <c r="S3201" s="242"/>
      <c r="T3201" s="243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4" t="s">
        <v>191</v>
      </c>
      <c r="AU3201" s="244" t="s">
        <v>82</v>
      </c>
      <c r="AV3201" s="13" t="s">
        <v>82</v>
      </c>
      <c r="AW3201" s="13" t="s">
        <v>33</v>
      </c>
      <c r="AX3201" s="13" t="s">
        <v>72</v>
      </c>
      <c r="AY3201" s="244" t="s">
        <v>180</v>
      </c>
    </row>
    <row r="3202" s="14" customFormat="1">
      <c r="A3202" s="14"/>
      <c r="B3202" s="245"/>
      <c r="C3202" s="246"/>
      <c r="D3202" s="235" t="s">
        <v>191</v>
      </c>
      <c r="E3202" s="247" t="s">
        <v>19</v>
      </c>
      <c r="F3202" s="248" t="s">
        <v>900</v>
      </c>
      <c r="G3202" s="246"/>
      <c r="H3202" s="247" t="s">
        <v>19</v>
      </c>
      <c r="I3202" s="249"/>
      <c r="J3202" s="246"/>
      <c r="K3202" s="246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191</v>
      </c>
      <c r="AU3202" s="254" t="s">
        <v>82</v>
      </c>
      <c r="AV3202" s="14" t="s">
        <v>80</v>
      </c>
      <c r="AW3202" s="14" t="s">
        <v>33</v>
      </c>
      <c r="AX3202" s="14" t="s">
        <v>72</v>
      </c>
      <c r="AY3202" s="254" t="s">
        <v>180</v>
      </c>
    </row>
    <row r="3203" s="13" customFormat="1">
      <c r="A3203" s="13"/>
      <c r="B3203" s="233"/>
      <c r="C3203" s="234"/>
      <c r="D3203" s="235" t="s">
        <v>191</v>
      </c>
      <c r="E3203" s="236" t="s">
        <v>19</v>
      </c>
      <c r="F3203" s="237" t="s">
        <v>1992</v>
      </c>
      <c r="G3203" s="234"/>
      <c r="H3203" s="238">
        <v>7.3920000000000003</v>
      </c>
      <c r="I3203" s="239"/>
      <c r="J3203" s="234"/>
      <c r="K3203" s="234"/>
      <c r="L3203" s="240"/>
      <c r="M3203" s="241"/>
      <c r="N3203" s="242"/>
      <c r="O3203" s="242"/>
      <c r="P3203" s="242"/>
      <c r="Q3203" s="242"/>
      <c r="R3203" s="242"/>
      <c r="S3203" s="242"/>
      <c r="T3203" s="243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4" t="s">
        <v>191</v>
      </c>
      <c r="AU3203" s="244" t="s">
        <v>82</v>
      </c>
      <c r="AV3203" s="13" t="s">
        <v>82</v>
      </c>
      <c r="AW3203" s="13" t="s">
        <v>33</v>
      </c>
      <c r="AX3203" s="13" t="s">
        <v>72</v>
      </c>
      <c r="AY3203" s="244" t="s">
        <v>180</v>
      </c>
    </row>
    <row r="3204" s="13" customFormat="1">
      <c r="A3204" s="13"/>
      <c r="B3204" s="233"/>
      <c r="C3204" s="234"/>
      <c r="D3204" s="235" t="s">
        <v>191</v>
      </c>
      <c r="E3204" s="236" t="s">
        <v>19</v>
      </c>
      <c r="F3204" s="237" t="s">
        <v>1993</v>
      </c>
      <c r="G3204" s="234"/>
      <c r="H3204" s="238">
        <v>8.4000000000000004</v>
      </c>
      <c r="I3204" s="239"/>
      <c r="J3204" s="234"/>
      <c r="K3204" s="234"/>
      <c r="L3204" s="240"/>
      <c r="M3204" s="241"/>
      <c r="N3204" s="242"/>
      <c r="O3204" s="242"/>
      <c r="P3204" s="242"/>
      <c r="Q3204" s="242"/>
      <c r="R3204" s="242"/>
      <c r="S3204" s="242"/>
      <c r="T3204" s="24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4" t="s">
        <v>191</v>
      </c>
      <c r="AU3204" s="244" t="s">
        <v>82</v>
      </c>
      <c r="AV3204" s="13" t="s">
        <v>82</v>
      </c>
      <c r="AW3204" s="13" t="s">
        <v>33</v>
      </c>
      <c r="AX3204" s="13" t="s">
        <v>72</v>
      </c>
      <c r="AY3204" s="244" t="s">
        <v>180</v>
      </c>
    </row>
    <row r="3205" s="13" customFormat="1">
      <c r="A3205" s="13"/>
      <c r="B3205" s="233"/>
      <c r="C3205" s="234"/>
      <c r="D3205" s="235" t="s">
        <v>191</v>
      </c>
      <c r="E3205" s="236" t="s">
        <v>19</v>
      </c>
      <c r="F3205" s="237" t="s">
        <v>1994</v>
      </c>
      <c r="G3205" s="234"/>
      <c r="H3205" s="238">
        <v>5.3899999999999997</v>
      </c>
      <c r="I3205" s="239"/>
      <c r="J3205" s="234"/>
      <c r="K3205" s="234"/>
      <c r="L3205" s="240"/>
      <c r="M3205" s="241"/>
      <c r="N3205" s="242"/>
      <c r="O3205" s="242"/>
      <c r="P3205" s="242"/>
      <c r="Q3205" s="242"/>
      <c r="R3205" s="242"/>
      <c r="S3205" s="242"/>
      <c r="T3205" s="24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4" t="s">
        <v>191</v>
      </c>
      <c r="AU3205" s="244" t="s">
        <v>82</v>
      </c>
      <c r="AV3205" s="13" t="s">
        <v>82</v>
      </c>
      <c r="AW3205" s="13" t="s">
        <v>33</v>
      </c>
      <c r="AX3205" s="13" t="s">
        <v>72</v>
      </c>
      <c r="AY3205" s="244" t="s">
        <v>180</v>
      </c>
    </row>
    <row r="3206" s="13" customFormat="1">
      <c r="A3206" s="13"/>
      <c r="B3206" s="233"/>
      <c r="C3206" s="234"/>
      <c r="D3206" s="235" t="s">
        <v>191</v>
      </c>
      <c r="E3206" s="236" t="s">
        <v>19</v>
      </c>
      <c r="F3206" s="237" t="s">
        <v>1995</v>
      </c>
      <c r="G3206" s="234"/>
      <c r="H3206" s="238">
        <v>3.3799999999999999</v>
      </c>
      <c r="I3206" s="239"/>
      <c r="J3206" s="234"/>
      <c r="K3206" s="234"/>
      <c r="L3206" s="240"/>
      <c r="M3206" s="241"/>
      <c r="N3206" s="242"/>
      <c r="O3206" s="242"/>
      <c r="P3206" s="242"/>
      <c r="Q3206" s="242"/>
      <c r="R3206" s="242"/>
      <c r="S3206" s="242"/>
      <c r="T3206" s="243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4" t="s">
        <v>191</v>
      </c>
      <c r="AU3206" s="244" t="s">
        <v>82</v>
      </c>
      <c r="AV3206" s="13" t="s">
        <v>82</v>
      </c>
      <c r="AW3206" s="13" t="s">
        <v>33</v>
      </c>
      <c r="AX3206" s="13" t="s">
        <v>72</v>
      </c>
      <c r="AY3206" s="244" t="s">
        <v>180</v>
      </c>
    </row>
    <row r="3207" s="14" customFormat="1">
      <c r="A3207" s="14"/>
      <c r="B3207" s="245"/>
      <c r="C3207" s="246"/>
      <c r="D3207" s="235" t="s">
        <v>191</v>
      </c>
      <c r="E3207" s="247" t="s">
        <v>19</v>
      </c>
      <c r="F3207" s="248" t="s">
        <v>1923</v>
      </c>
      <c r="G3207" s="246"/>
      <c r="H3207" s="247" t="s">
        <v>19</v>
      </c>
      <c r="I3207" s="249"/>
      <c r="J3207" s="246"/>
      <c r="K3207" s="246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191</v>
      </c>
      <c r="AU3207" s="254" t="s">
        <v>82</v>
      </c>
      <c r="AV3207" s="14" t="s">
        <v>80</v>
      </c>
      <c r="AW3207" s="14" t="s">
        <v>33</v>
      </c>
      <c r="AX3207" s="14" t="s">
        <v>72</v>
      </c>
      <c r="AY3207" s="254" t="s">
        <v>180</v>
      </c>
    </row>
    <row r="3208" s="13" customFormat="1">
      <c r="A3208" s="13"/>
      <c r="B3208" s="233"/>
      <c r="C3208" s="234"/>
      <c r="D3208" s="235" t="s">
        <v>191</v>
      </c>
      <c r="E3208" s="236" t="s">
        <v>19</v>
      </c>
      <c r="F3208" s="237" t="s">
        <v>1996</v>
      </c>
      <c r="G3208" s="234"/>
      <c r="H3208" s="238">
        <v>28.75</v>
      </c>
      <c r="I3208" s="239"/>
      <c r="J3208" s="234"/>
      <c r="K3208" s="234"/>
      <c r="L3208" s="240"/>
      <c r="M3208" s="241"/>
      <c r="N3208" s="242"/>
      <c r="O3208" s="242"/>
      <c r="P3208" s="242"/>
      <c r="Q3208" s="242"/>
      <c r="R3208" s="242"/>
      <c r="S3208" s="242"/>
      <c r="T3208" s="243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4" t="s">
        <v>191</v>
      </c>
      <c r="AU3208" s="244" t="s">
        <v>82</v>
      </c>
      <c r="AV3208" s="13" t="s">
        <v>82</v>
      </c>
      <c r="AW3208" s="13" t="s">
        <v>33</v>
      </c>
      <c r="AX3208" s="13" t="s">
        <v>72</v>
      </c>
      <c r="AY3208" s="244" t="s">
        <v>180</v>
      </c>
    </row>
    <row r="3209" s="13" customFormat="1">
      <c r="A3209" s="13"/>
      <c r="B3209" s="233"/>
      <c r="C3209" s="234"/>
      <c r="D3209" s="235" t="s">
        <v>191</v>
      </c>
      <c r="E3209" s="236" t="s">
        <v>19</v>
      </c>
      <c r="F3209" s="237" t="s">
        <v>1997</v>
      </c>
      <c r="G3209" s="234"/>
      <c r="H3209" s="238">
        <v>-3.641</v>
      </c>
      <c r="I3209" s="239"/>
      <c r="J3209" s="234"/>
      <c r="K3209" s="234"/>
      <c r="L3209" s="240"/>
      <c r="M3209" s="241"/>
      <c r="N3209" s="242"/>
      <c r="O3209" s="242"/>
      <c r="P3209" s="242"/>
      <c r="Q3209" s="242"/>
      <c r="R3209" s="242"/>
      <c r="S3209" s="242"/>
      <c r="T3209" s="243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4" t="s">
        <v>191</v>
      </c>
      <c r="AU3209" s="244" t="s">
        <v>82</v>
      </c>
      <c r="AV3209" s="13" t="s">
        <v>82</v>
      </c>
      <c r="AW3209" s="13" t="s">
        <v>33</v>
      </c>
      <c r="AX3209" s="13" t="s">
        <v>72</v>
      </c>
      <c r="AY3209" s="244" t="s">
        <v>180</v>
      </c>
    </row>
    <row r="3210" s="14" customFormat="1">
      <c r="A3210" s="14"/>
      <c r="B3210" s="245"/>
      <c r="C3210" s="246"/>
      <c r="D3210" s="235" t="s">
        <v>191</v>
      </c>
      <c r="E3210" s="247" t="s">
        <v>19</v>
      </c>
      <c r="F3210" s="248" t="s">
        <v>1926</v>
      </c>
      <c r="G3210" s="246"/>
      <c r="H3210" s="247" t="s">
        <v>19</v>
      </c>
      <c r="I3210" s="249"/>
      <c r="J3210" s="246"/>
      <c r="K3210" s="246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191</v>
      </c>
      <c r="AU3210" s="254" t="s">
        <v>82</v>
      </c>
      <c r="AV3210" s="14" t="s">
        <v>80</v>
      </c>
      <c r="AW3210" s="14" t="s">
        <v>33</v>
      </c>
      <c r="AX3210" s="14" t="s">
        <v>72</v>
      </c>
      <c r="AY3210" s="254" t="s">
        <v>180</v>
      </c>
    </row>
    <row r="3211" s="13" customFormat="1">
      <c r="A3211" s="13"/>
      <c r="B3211" s="233"/>
      <c r="C3211" s="234"/>
      <c r="D3211" s="235" t="s">
        <v>191</v>
      </c>
      <c r="E3211" s="236" t="s">
        <v>19</v>
      </c>
      <c r="F3211" s="237" t="s">
        <v>1998</v>
      </c>
      <c r="G3211" s="234"/>
      <c r="H3211" s="238">
        <v>26.484999999999999</v>
      </c>
      <c r="I3211" s="239"/>
      <c r="J3211" s="234"/>
      <c r="K3211" s="234"/>
      <c r="L3211" s="240"/>
      <c r="M3211" s="241"/>
      <c r="N3211" s="242"/>
      <c r="O3211" s="242"/>
      <c r="P3211" s="242"/>
      <c r="Q3211" s="242"/>
      <c r="R3211" s="242"/>
      <c r="S3211" s="242"/>
      <c r="T3211" s="243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4" t="s">
        <v>191</v>
      </c>
      <c r="AU3211" s="244" t="s">
        <v>82</v>
      </c>
      <c r="AV3211" s="13" t="s">
        <v>82</v>
      </c>
      <c r="AW3211" s="13" t="s">
        <v>33</v>
      </c>
      <c r="AX3211" s="13" t="s">
        <v>72</v>
      </c>
      <c r="AY3211" s="244" t="s">
        <v>180</v>
      </c>
    </row>
    <row r="3212" s="14" customFormat="1">
      <c r="A3212" s="14"/>
      <c r="B3212" s="245"/>
      <c r="C3212" s="246"/>
      <c r="D3212" s="235" t="s">
        <v>191</v>
      </c>
      <c r="E3212" s="247" t="s">
        <v>19</v>
      </c>
      <c r="F3212" s="248" t="s">
        <v>1932</v>
      </c>
      <c r="G3212" s="246"/>
      <c r="H3212" s="247" t="s">
        <v>19</v>
      </c>
      <c r="I3212" s="249"/>
      <c r="J3212" s="246"/>
      <c r="K3212" s="246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191</v>
      </c>
      <c r="AU3212" s="254" t="s">
        <v>82</v>
      </c>
      <c r="AV3212" s="14" t="s">
        <v>80</v>
      </c>
      <c r="AW3212" s="14" t="s">
        <v>33</v>
      </c>
      <c r="AX3212" s="14" t="s">
        <v>72</v>
      </c>
      <c r="AY3212" s="254" t="s">
        <v>180</v>
      </c>
    </row>
    <row r="3213" s="13" customFormat="1">
      <c r="A3213" s="13"/>
      <c r="B3213" s="233"/>
      <c r="C3213" s="234"/>
      <c r="D3213" s="235" t="s">
        <v>191</v>
      </c>
      <c r="E3213" s="236" t="s">
        <v>19</v>
      </c>
      <c r="F3213" s="237" t="s">
        <v>3146</v>
      </c>
      <c r="G3213" s="234"/>
      <c r="H3213" s="238">
        <v>-1.766</v>
      </c>
      <c r="I3213" s="239"/>
      <c r="J3213" s="234"/>
      <c r="K3213" s="234"/>
      <c r="L3213" s="240"/>
      <c r="M3213" s="241"/>
      <c r="N3213" s="242"/>
      <c r="O3213" s="242"/>
      <c r="P3213" s="242"/>
      <c r="Q3213" s="242"/>
      <c r="R3213" s="242"/>
      <c r="S3213" s="242"/>
      <c r="T3213" s="24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4" t="s">
        <v>191</v>
      </c>
      <c r="AU3213" s="244" t="s">
        <v>82</v>
      </c>
      <c r="AV3213" s="13" t="s">
        <v>82</v>
      </c>
      <c r="AW3213" s="13" t="s">
        <v>33</v>
      </c>
      <c r="AX3213" s="13" t="s">
        <v>72</v>
      </c>
      <c r="AY3213" s="244" t="s">
        <v>180</v>
      </c>
    </row>
    <row r="3214" s="14" customFormat="1">
      <c r="A3214" s="14"/>
      <c r="B3214" s="245"/>
      <c r="C3214" s="246"/>
      <c r="D3214" s="235" t="s">
        <v>191</v>
      </c>
      <c r="E3214" s="247" t="s">
        <v>19</v>
      </c>
      <c r="F3214" s="248" t="s">
        <v>3488</v>
      </c>
      <c r="G3214" s="246"/>
      <c r="H3214" s="247" t="s">
        <v>19</v>
      </c>
      <c r="I3214" s="249"/>
      <c r="J3214" s="246"/>
      <c r="K3214" s="246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191</v>
      </c>
      <c r="AU3214" s="254" t="s">
        <v>82</v>
      </c>
      <c r="AV3214" s="14" t="s">
        <v>80</v>
      </c>
      <c r="AW3214" s="14" t="s">
        <v>33</v>
      </c>
      <c r="AX3214" s="14" t="s">
        <v>72</v>
      </c>
      <c r="AY3214" s="254" t="s">
        <v>180</v>
      </c>
    </row>
    <row r="3215" s="13" customFormat="1">
      <c r="A3215" s="13"/>
      <c r="B3215" s="233"/>
      <c r="C3215" s="234"/>
      <c r="D3215" s="235" t="s">
        <v>191</v>
      </c>
      <c r="E3215" s="236" t="s">
        <v>19</v>
      </c>
      <c r="F3215" s="237" t="s">
        <v>3489</v>
      </c>
      <c r="G3215" s="234"/>
      <c r="H3215" s="238">
        <v>-19.606999999999999</v>
      </c>
      <c r="I3215" s="239"/>
      <c r="J3215" s="234"/>
      <c r="K3215" s="234"/>
      <c r="L3215" s="240"/>
      <c r="M3215" s="241"/>
      <c r="N3215" s="242"/>
      <c r="O3215" s="242"/>
      <c r="P3215" s="242"/>
      <c r="Q3215" s="242"/>
      <c r="R3215" s="242"/>
      <c r="S3215" s="242"/>
      <c r="T3215" s="243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44" t="s">
        <v>191</v>
      </c>
      <c r="AU3215" s="244" t="s">
        <v>82</v>
      </c>
      <c r="AV3215" s="13" t="s">
        <v>82</v>
      </c>
      <c r="AW3215" s="13" t="s">
        <v>33</v>
      </c>
      <c r="AX3215" s="13" t="s">
        <v>72</v>
      </c>
      <c r="AY3215" s="244" t="s">
        <v>180</v>
      </c>
    </row>
    <row r="3216" s="13" customFormat="1">
      <c r="A3216" s="13"/>
      <c r="B3216" s="233"/>
      <c r="C3216" s="234"/>
      <c r="D3216" s="235" t="s">
        <v>191</v>
      </c>
      <c r="E3216" s="236" t="s">
        <v>19</v>
      </c>
      <c r="F3216" s="237" t="s">
        <v>3490</v>
      </c>
      <c r="G3216" s="234"/>
      <c r="H3216" s="238">
        <v>-6.9470000000000001</v>
      </c>
      <c r="I3216" s="239"/>
      <c r="J3216" s="234"/>
      <c r="K3216" s="234"/>
      <c r="L3216" s="240"/>
      <c r="M3216" s="241"/>
      <c r="N3216" s="242"/>
      <c r="O3216" s="242"/>
      <c r="P3216" s="242"/>
      <c r="Q3216" s="242"/>
      <c r="R3216" s="242"/>
      <c r="S3216" s="242"/>
      <c r="T3216" s="243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4" t="s">
        <v>191</v>
      </c>
      <c r="AU3216" s="244" t="s">
        <v>82</v>
      </c>
      <c r="AV3216" s="13" t="s">
        <v>82</v>
      </c>
      <c r="AW3216" s="13" t="s">
        <v>33</v>
      </c>
      <c r="AX3216" s="13" t="s">
        <v>72</v>
      </c>
      <c r="AY3216" s="244" t="s">
        <v>180</v>
      </c>
    </row>
    <row r="3217" s="16" customFormat="1">
      <c r="A3217" s="16"/>
      <c r="B3217" s="266"/>
      <c r="C3217" s="267"/>
      <c r="D3217" s="235" t="s">
        <v>191</v>
      </c>
      <c r="E3217" s="268" t="s">
        <v>19</v>
      </c>
      <c r="F3217" s="269" t="s">
        <v>436</v>
      </c>
      <c r="G3217" s="267"/>
      <c r="H3217" s="270">
        <v>241.22999999999999</v>
      </c>
      <c r="I3217" s="271"/>
      <c r="J3217" s="267"/>
      <c r="K3217" s="267"/>
      <c r="L3217" s="272"/>
      <c r="M3217" s="273"/>
      <c r="N3217" s="274"/>
      <c r="O3217" s="274"/>
      <c r="P3217" s="274"/>
      <c r="Q3217" s="274"/>
      <c r="R3217" s="274"/>
      <c r="S3217" s="274"/>
      <c r="T3217" s="275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T3217" s="276" t="s">
        <v>191</v>
      </c>
      <c r="AU3217" s="276" t="s">
        <v>82</v>
      </c>
      <c r="AV3217" s="16" t="s">
        <v>100</v>
      </c>
      <c r="AW3217" s="16" t="s">
        <v>33</v>
      </c>
      <c r="AX3217" s="16" t="s">
        <v>72</v>
      </c>
      <c r="AY3217" s="276" t="s">
        <v>180</v>
      </c>
    </row>
    <row r="3218" s="14" customFormat="1">
      <c r="A3218" s="14"/>
      <c r="B3218" s="245"/>
      <c r="C3218" s="246"/>
      <c r="D3218" s="235" t="s">
        <v>191</v>
      </c>
      <c r="E3218" s="247" t="s">
        <v>19</v>
      </c>
      <c r="F3218" s="248" t="s">
        <v>3491</v>
      </c>
      <c r="G3218" s="246"/>
      <c r="H3218" s="247" t="s">
        <v>19</v>
      </c>
      <c r="I3218" s="249"/>
      <c r="J3218" s="246"/>
      <c r="K3218" s="246"/>
      <c r="L3218" s="250"/>
      <c r="M3218" s="251"/>
      <c r="N3218" s="252"/>
      <c r="O3218" s="252"/>
      <c r="P3218" s="252"/>
      <c r="Q3218" s="252"/>
      <c r="R3218" s="252"/>
      <c r="S3218" s="252"/>
      <c r="T3218" s="253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4" t="s">
        <v>191</v>
      </c>
      <c r="AU3218" s="254" t="s">
        <v>82</v>
      </c>
      <c r="AV3218" s="14" t="s">
        <v>80</v>
      </c>
      <c r="AW3218" s="14" t="s">
        <v>33</v>
      </c>
      <c r="AX3218" s="14" t="s">
        <v>72</v>
      </c>
      <c r="AY3218" s="254" t="s">
        <v>180</v>
      </c>
    </row>
    <row r="3219" s="14" customFormat="1">
      <c r="A3219" s="14"/>
      <c r="B3219" s="245"/>
      <c r="C3219" s="246"/>
      <c r="D3219" s="235" t="s">
        <v>191</v>
      </c>
      <c r="E3219" s="247" t="s">
        <v>19</v>
      </c>
      <c r="F3219" s="248" t="s">
        <v>578</v>
      </c>
      <c r="G3219" s="246"/>
      <c r="H3219" s="247" t="s">
        <v>19</v>
      </c>
      <c r="I3219" s="249"/>
      <c r="J3219" s="246"/>
      <c r="K3219" s="246"/>
      <c r="L3219" s="250"/>
      <c r="M3219" s="251"/>
      <c r="N3219" s="252"/>
      <c r="O3219" s="252"/>
      <c r="P3219" s="252"/>
      <c r="Q3219" s="252"/>
      <c r="R3219" s="252"/>
      <c r="S3219" s="252"/>
      <c r="T3219" s="253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4" t="s">
        <v>191</v>
      </c>
      <c r="AU3219" s="254" t="s">
        <v>82</v>
      </c>
      <c r="AV3219" s="14" t="s">
        <v>80</v>
      </c>
      <c r="AW3219" s="14" t="s">
        <v>33</v>
      </c>
      <c r="AX3219" s="14" t="s">
        <v>72</v>
      </c>
      <c r="AY3219" s="254" t="s">
        <v>180</v>
      </c>
    </row>
    <row r="3220" s="14" customFormat="1">
      <c r="A3220" s="14"/>
      <c r="B3220" s="245"/>
      <c r="C3220" s="246"/>
      <c r="D3220" s="235" t="s">
        <v>191</v>
      </c>
      <c r="E3220" s="247" t="s">
        <v>19</v>
      </c>
      <c r="F3220" s="248" t="s">
        <v>1906</v>
      </c>
      <c r="G3220" s="246"/>
      <c r="H3220" s="247" t="s">
        <v>19</v>
      </c>
      <c r="I3220" s="249"/>
      <c r="J3220" s="246"/>
      <c r="K3220" s="246"/>
      <c r="L3220" s="250"/>
      <c r="M3220" s="251"/>
      <c r="N3220" s="252"/>
      <c r="O3220" s="252"/>
      <c r="P3220" s="252"/>
      <c r="Q3220" s="252"/>
      <c r="R3220" s="252"/>
      <c r="S3220" s="252"/>
      <c r="T3220" s="253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4" t="s">
        <v>191</v>
      </c>
      <c r="AU3220" s="254" t="s">
        <v>82</v>
      </c>
      <c r="AV3220" s="14" t="s">
        <v>80</v>
      </c>
      <c r="AW3220" s="14" t="s">
        <v>33</v>
      </c>
      <c r="AX3220" s="14" t="s">
        <v>72</v>
      </c>
      <c r="AY3220" s="254" t="s">
        <v>180</v>
      </c>
    </row>
    <row r="3221" s="13" customFormat="1">
      <c r="A3221" s="13"/>
      <c r="B3221" s="233"/>
      <c r="C3221" s="234"/>
      <c r="D3221" s="235" t="s">
        <v>191</v>
      </c>
      <c r="E3221" s="236" t="s">
        <v>19</v>
      </c>
      <c r="F3221" s="237" t="s">
        <v>1978</v>
      </c>
      <c r="G3221" s="234"/>
      <c r="H3221" s="238">
        <v>7.3159999999999998</v>
      </c>
      <c r="I3221" s="239"/>
      <c r="J3221" s="234"/>
      <c r="K3221" s="234"/>
      <c r="L3221" s="240"/>
      <c r="M3221" s="241"/>
      <c r="N3221" s="242"/>
      <c r="O3221" s="242"/>
      <c r="P3221" s="242"/>
      <c r="Q3221" s="242"/>
      <c r="R3221" s="242"/>
      <c r="S3221" s="242"/>
      <c r="T3221" s="243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4" t="s">
        <v>191</v>
      </c>
      <c r="AU3221" s="244" t="s">
        <v>82</v>
      </c>
      <c r="AV3221" s="13" t="s">
        <v>82</v>
      </c>
      <c r="AW3221" s="13" t="s">
        <v>33</v>
      </c>
      <c r="AX3221" s="13" t="s">
        <v>72</v>
      </c>
      <c r="AY3221" s="244" t="s">
        <v>180</v>
      </c>
    </row>
    <row r="3222" s="14" customFormat="1">
      <c r="A3222" s="14"/>
      <c r="B3222" s="245"/>
      <c r="C3222" s="246"/>
      <c r="D3222" s="235" t="s">
        <v>191</v>
      </c>
      <c r="E3222" s="247" t="s">
        <v>19</v>
      </c>
      <c r="F3222" s="248" t="s">
        <v>3485</v>
      </c>
      <c r="G3222" s="246"/>
      <c r="H3222" s="247" t="s">
        <v>19</v>
      </c>
      <c r="I3222" s="249"/>
      <c r="J3222" s="246"/>
      <c r="K3222" s="246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191</v>
      </c>
      <c r="AU3222" s="254" t="s">
        <v>82</v>
      </c>
      <c r="AV3222" s="14" t="s">
        <v>80</v>
      </c>
      <c r="AW3222" s="14" t="s">
        <v>33</v>
      </c>
      <c r="AX3222" s="14" t="s">
        <v>72</v>
      </c>
      <c r="AY3222" s="254" t="s">
        <v>180</v>
      </c>
    </row>
    <row r="3223" s="13" customFormat="1">
      <c r="A3223" s="13"/>
      <c r="B3223" s="233"/>
      <c r="C3223" s="234"/>
      <c r="D3223" s="235" t="s">
        <v>191</v>
      </c>
      <c r="E3223" s="236" t="s">
        <v>19</v>
      </c>
      <c r="F3223" s="237" t="s">
        <v>3492</v>
      </c>
      <c r="G3223" s="234"/>
      <c r="H3223" s="238">
        <v>-2.2320000000000002</v>
      </c>
      <c r="I3223" s="239"/>
      <c r="J3223" s="234"/>
      <c r="K3223" s="234"/>
      <c r="L3223" s="240"/>
      <c r="M3223" s="241"/>
      <c r="N3223" s="242"/>
      <c r="O3223" s="242"/>
      <c r="P3223" s="242"/>
      <c r="Q3223" s="242"/>
      <c r="R3223" s="242"/>
      <c r="S3223" s="242"/>
      <c r="T3223" s="243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4" t="s">
        <v>191</v>
      </c>
      <c r="AU3223" s="244" t="s">
        <v>82</v>
      </c>
      <c r="AV3223" s="13" t="s">
        <v>82</v>
      </c>
      <c r="AW3223" s="13" t="s">
        <v>33</v>
      </c>
      <c r="AX3223" s="13" t="s">
        <v>72</v>
      </c>
      <c r="AY3223" s="244" t="s">
        <v>180</v>
      </c>
    </row>
    <row r="3224" s="16" customFormat="1">
      <c r="A3224" s="16"/>
      <c r="B3224" s="266"/>
      <c r="C3224" s="267"/>
      <c r="D3224" s="235" t="s">
        <v>191</v>
      </c>
      <c r="E3224" s="268" t="s">
        <v>19</v>
      </c>
      <c r="F3224" s="269" t="s">
        <v>436</v>
      </c>
      <c r="G3224" s="267"/>
      <c r="H3224" s="270">
        <v>5.0839999999999996</v>
      </c>
      <c r="I3224" s="271"/>
      <c r="J3224" s="267"/>
      <c r="K3224" s="267"/>
      <c r="L3224" s="272"/>
      <c r="M3224" s="273"/>
      <c r="N3224" s="274"/>
      <c r="O3224" s="274"/>
      <c r="P3224" s="274"/>
      <c r="Q3224" s="274"/>
      <c r="R3224" s="274"/>
      <c r="S3224" s="274"/>
      <c r="T3224" s="275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T3224" s="276" t="s">
        <v>191</v>
      </c>
      <c r="AU3224" s="276" t="s">
        <v>82</v>
      </c>
      <c r="AV3224" s="16" t="s">
        <v>100</v>
      </c>
      <c r="AW3224" s="16" t="s">
        <v>33</v>
      </c>
      <c r="AX3224" s="16" t="s">
        <v>72</v>
      </c>
      <c r="AY3224" s="276" t="s">
        <v>180</v>
      </c>
    </row>
    <row r="3225" s="14" customFormat="1">
      <c r="A3225" s="14"/>
      <c r="B3225" s="245"/>
      <c r="C3225" s="246"/>
      <c r="D3225" s="235" t="s">
        <v>191</v>
      </c>
      <c r="E3225" s="247" t="s">
        <v>19</v>
      </c>
      <c r="F3225" s="248" t="s">
        <v>3493</v>
      </c>
      <c r="G3225" s="246"/>
      <c r="H3225" s="247" t="s">
        <v>19</v>
      </c>
      <c r="I3225" s="249"/>
      <c r="J3225" s="246"/>
      <c r="K3225" s="246"/>
      <c r="L3225" s="250"/>
      <c r="M3225" s="251"/>
      <c r="N3225" s="252"/>
      <c r="O3225" s="252"/>
      <c r="P3225" s="252"/>
      <c r="Q3225" s="252"/>
      <c r="R3225" s="252"/>
      <c r="S3225" s="252"/>
      <c r="T3225" s="253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4" t="s">
        <v>191</v>
      </c>
      <c r="AU3225" s="254" t="s">
        <v>82</v>
      </c>
      <c r="AV3225" s="14" t="s">
        <v>80</v>
      </c>
      <c r="AW3225" s="14" t="s">
        <v>33</v>
      </c>
      <c r="AX3225" s="14" t="s">
        <v>72</v>
      </c>
      <c r="AY3225" s="254" t="s">
        <v>180</v>
      </c>
    </row>
    <row r="3226" s="14" customFormat="1">
      <c r="A3226" s="14"/>
      <c r="B3226" s="245"/>
      <c r="C3226" s="246"/>
      <c r="D3226" s="235" t="s">
        <v>191</v>
      </c>
      <c r="E3226" s="247" t="s">
        <v>19</v>
      </c>
      <c r="F3226" s="248" t="s">
        <v>797</v>
      </c>
      <c r="G3226" s="246"/>
      <c r="H3226" s="247" t="s">
        <v>19</v>
      </c>
      <c r="I3226" s="249"/>
      <c r="J3226" s="246"/>
      <c r="K3226" s="246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191</v>
      </c>
      <c r="AU3226" s="254" t="s">
        <v>82</v>
      </c>
      <c r="AV3226" s="14" t="s">
        <v>80</v>
      </c>
      <c r="AW3226" s="14" t="s">
        <v>33</v>
      </c>
      <c r="AX3226" s="14" t="s">
        <v>72</v>
      </c>
      <c r="AY3226" s="254" t="s">
        <v>180</v>
      </c>
    </row>
    <row r="3227" s="14" customFormat="1">
      <c r="A3227" s="14"/>
      <c r="B3227" s="245"/>
      <c r="C3227" s="246"/>
      <c r="D3227" s="235" t="s">
        <v>191</v>
      </c>
      <c r="E3227" s="247" t="s">
        <v>19</v>
      </c>
      <c r="F3227" s="248" t="s">
        <v>1926</v>
      </c>
      <c r="G3227" s="246"/>
      <c r="H3227" s="247" t="s">
        <v>19</v>
      </c>
      <c r="I3227" s="249"/>
      <c r="J3227" s="246"/>
      <c r="K3227" s="246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191</v>
      </c>
      <c r="AU3227" s="254" t="s">
        <v>82</v>
      </c>
      <c r="AV3227" s="14" t="s">
        <v>80</v>
      </c>
      <c r="AW3227" s="14" t="s">
        <v>33</v>
      </c>
      <c r="AX3227" s="14" t="s">
        <v>72</v>
      </c>
      <c r="AY3227" s="254" t="s">
        <v>180</v>
      </c>
    </row>
    <row r="3228" s="13" customFormat="1">
      <c r="A3228" s="13"/>
      <c r="B3228" s="233"/>
      <c r="C3228" s="234"/>
      <c r="D3228" s="235" t="s">
        <v>191</v>
      </c>
      <c r="E3228" s="236" t="s">
        <v>19</v>
      </c>
      <c r="F3228" s="237" t="s">
        <v>1998</v>
      </c>
      <c r="G3228" s="234"/>
      <c r="H3228" s="238">
        <v>26.484999999999999</v>
      </c>
      <c r="I3228" s="239"/>
      <c r="J3228" s="234"/>
      <c r="K3228" s="234"/>
      <c r="L3228" s="240"/>
      <c r="M3228" s="241"/>
      <c r="N3228" s="242"/>
      <c r="O3228" s="242"/>
      <c r="P3228" s="242"/>
      <c r="Q3228" s="242"/>
      <c r="R3228" s="242"/>
      <c r="S3228" s="242"/>
      <c r="T3228" s="24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4" t="s">
        <v>191</v>
      </c>
      <c r="AU3228" s="244" t="s">
        <v>82</v>
      </c>
      <c r="AV3228" s="13" t="s">
        <v>82</v>
      </c>
      <c r="AW3228" s="13" t="s">
        <v>33</v>
      </c>
      <c r="AX3228" s="13" t="s">
        <v>72</v>
      </c>
      <c r="AY3228" s="244" t="s">
        <v>180</v>
      </c>
    </row>
    <row r="3229" s="14" customFormat="1">
      <c r="A3229" s="14"/>
      <c r="B3229" s="245"/>
      <c r="C3229" s="246"/>
      <c r="D3229" s="235" t="s">
        <v>191</v>
      </c>
      <c r="E3229" s="247" t="s">
        <v>19</v>
      </c>
      <c r="F3229" s="248" t="s">
        <v>3488</v>
      </c>
      <c r="G3229" s="246"/>
      <c r="H3229" s="247" t="s">
        <v>19</v>
      </c>
      <c r="I3229" s="249"/>
      <c r="J3229" s="246"/>
      <c r="K3229" s="246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191</v>
      </c>
      <c r="AU3229" s="254" t="s">
        <v>82</v>
      </c>
      <c r="AV3229" s="14" t="s">
        <v>80</v>
      </c>
      <c r="AW3229" s="14" t="s">
        <v>33</v>
      </c>
      <c r="AX3229" s="14" t="s">
        <v>72</v>
      </c>
      <c r="AY3229" s="254" t="s">
        <v>180</v>
      </c>
    </row>
    <row r="3230" s="13" customFormat="1">
      <c r="A3230" s="13"/>
      <c r="B3230" s="233"/>
      <c r="C3230" s="234"/>
      <c r="D3230" s="235" t="s">
        <v>191</v>
      </c>
      <c r="E3230" s="236" t="s">
        <v>19</v>
      </c>
      <c r="F3230" s="237" t="s">
        <v>3490</v>
      </c>
      <c r="G3230" s="234"/>
      <c r="H3230" s="238">
        <v>-6.9470000000000001</v>
      </c>
      <c r="I3230" s="239"/>
      <c r="J3230" s="234"/>
      <c r="K3230" s="234"/>
      <c r="L3230" s="240"/>
      <c r="M3230" s="241"/>
      <c r="N3230" s="242"/>
      <c r="O3230" s="242"/>
      <c r="P3230" s="242"/>
      <c r="Q3230" s="242"/>
      <c r="R3230" s="242"/>
      <c r="S3230" s="242"/>
      <c r="T3230" s="243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4" t="s">
        <v>191</v>
      </c>
      <c r="AU3230" s="244" t="s">
        <v>82</v>
      </c>
      <c r="AV3230" s="13" t="s">
        <v>82</v>
      </c>
      <c r="AW3230" s="13" t="s">
        <v>33</v>
      </c>
      <c r="AX3230" s="13" t="s">
        <v>72</v>
      </c>
      <c r="AY3230" s="244" t="s">
        <v>180</v>
      </c>
    </row>
    <row r="3231" s="16" customFormat="1">
      <c r="A3231" s="16"/>
      <c r="B3231" s="266"/>
      <c r="C3231" s="267"/>
      <c r="D3231" s="235" t="s">
        <v>191</v>
      </c>
      <c r="E3231" s="268" t="s">
        <v>19</v>
      </c>
      <c r="F3231" s="269" t="s">
        <v>436</v>
      </c>
      <c r="G3231" s="267"/>
      <c r="H3231" s="270">
        <v>19.538</v>
      </c>
      <c r="I3231" s="271"/>
      <c r="J3231" s="267"/>
      <c r="K3231" s="267"/>
      <c r="L3231" s="272"/>
      <c r="M3231" s="273"/>
      <c r="N3231" s="274"/>
      <c r="O3231" s="274"/>
      <c r="P3231" s="274"/>
      <c r="Q3231" s="274"/>
      <c r="R3231" s="274"/>
      <c r="S3231" s="274"/>
      <c r="T3231" s="275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T3231" s="276" t="s">
        <v>191</v>
      </c>
      <c r="AU3231" s="276" t="s">
        <v>82</v>
      </c>
      <c r="AV3231" s="16" t="s">
        <v>100</v>
      </c>
      <c r="AW3231" s="16" t="s">
        <v>33</v>
      </c>
      <c r="AX3231" s="16" t="s">
        <v>72</v>
      </c>
      <c r="AY3231" s="276" t="s">
        <v>180</v>
      </c>
    </row>
    <row r="3232" s="14" customFormat="1">
      <c r="A3232" s="14"/>
      <c r="B3232" s="245"/>
      <c r="C3232" s="246"/>
      <c r="D3232" s="235" t="s">
        <v>191</v>
      </c>
      <c r="E3232" s="247" t="s">
        <v>19</v>
      </c>
      <c r="F3232" s="248" t="s">
        <v>3494</v>
      </c>
      <c r="G3232" s="246"/>
      <c r="H3232" s="247" t="s">
        <v>19</v>
      </c>
      <c r="I3232" s="249"/>
      <c r="J3232" s="246"/>
      <c r="K3232" s="246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191</v>
      </c>
      <c r="AU3232" s="254" t="s">
        <v>82</v>
      </c>
      <c r="AV3232" s="14" t="s">
        <v>80</v>
      </c>
      <c r="AW3232" s="14" t="s">
        <v>33</v>
      </c>
      <c r="AX3232" s="14" t="s">
        <v>72</v>
      </c>
      <c r="AY3232" s="254" t="s">
        <v>180</v>
      </c>
    </row>
    <row r="3233" s="14" customFormat="1">
      <c r="A3233" s="14"/>
      <c r="B3233" s="245"/>
      <c r="C3233" s="246"/>
      <c r="D3233" s="235" t="s">
        <v>191</v>
      </c>
      <c r="E3233" s="247" t="s">
        <v>19</v>
      </c>
      <c r="F3233" s="248" t="s">
        <v>3469</v>
      </c>
      <c r="G3233" s="246"/>
      <c r="H3233" s="247" t="s">
        <v>19</v>
      </c>
      <c r="I3233" s="249"/>
      <c r="J3233" s="246"/>
      <c r="K3233" s="246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191</v>
      </c>
      <c r="AU3233" s="254" t="s">
        <v>82</v>
      </c>
      <c r="AV3233" s="14" t="s">
        <v>80</v>
      </c>
      <c r="AW3233" s="14" t="s">
        <v>33</v>
      </c>
      <c r="AX3233" s="14" t="s">
        <v>72</v>
      </c>
      <c r="AY3233" s="254" t="s">
        <v>180</v>
      </c>
    </row>
    <row r="3234" s="13" customFormat="1">
      <c r="A3234" s="13"/>
      <c r="B3234" s="233"/>
      <c r="C3234" s="234"/>
      <c r="D3234" s="235" t="s">
        <v>191</v>
      </c>
      <c r="E3234" s="236" t="s">
        <v>19</v>
      </c>
      <c r="F3234" s="237" t="s">
        <v>3495</v>
      </c>
      <c r="G3234" s="234"/>
      <c r="H3234" s="238">
        <v>13.901</v>
      </c>
      <c r="I3234" s="239"/>
      <c r="J3234" s="234"/>
      <c r="K3234" s="234"/>
      <c r="L3234" s="240"/>
      <c r="M3234" s="241"/>
      <c r="N3234" s="242"/>
      <c r="O3234" s="242"/>
      <c r="P3234" s="242"/>
      <c r="Q3234" s="242"/>
      <c r="R3234" s="242"/>
      <c r="S3234" s="242"/>
      <c r="T3234" s="243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4" t="s">
        <v>191</v>
      </c>
      <c r="AU3234" s="244" t="s">
        <v>82</v>
      </c>
      <c r="AV3234" s="13" t="s">
        <v>82</v>
      </c>
      <c r="AW3234" s="13" t="s">
        <v>33</v>
      </c>
      <c r="AX3234" s="13" t="s">
        <v>72</v>
      </c>
      <c r="AY3234" s="244" t="s">
        <v>180</v>
      </c>
    </row>
    <row r="3235" s="13" customFormat="1">
      <c r="A3235" s="13"/>
      <c r="B3235" s="233"/>
      <c r="C3235" s="234"/>
      <c r="D3235" s="235" t="s">
        <v>191</v>
      </c>
      <c r="E3235" s="236" t="s">
        <v>19</v>
      </c>
      <c r="F3235" s="237" t="s">
        <v>3496</v>
      </c>
      <c r="G3235" s="234"/>
      <c r="H3235" s="238">
        <v>2.2480000000000002</v>
      </c>
      <c r="I3235" s="239"/>
      <c r="J3235" s="234"/>
      <c r="K3235" s="234"/>
      <c r="L3235" s="240"/>
      <c r="M3235" s="241"/>
      <c r="N3235" s="242"/>
      <c r="O3235" s="242"/>
      <c r="P3235" s="242"/>
      <c r="Q3235" s="242"/>
      <c r="R3235" s="242"/>
      <c r="S3235" s="242"/>
      <c r="T3235" s="243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4" t="s">
        <v>191</v>
      </c>
      <c r="AU3235" s="244" t="s">
        <v>82</v>
      </c>
      <c r="AV3235" s="13" t="s">
        <v>82</v>
      </c>
      <c r="AW3235" s="13" t="s">
        <v>33</v>
      </c>
      <c r="AX3235" s="13" t="s">
        <v>72</v>
      </c>
      <c r="AY3235" s="244" t="s">
        <v>180</v>
      </c>
    </row>
    <row r="3236" s="16" customFormat="1">
      <c r="A3236" s="16"/>
      <c r="B3236" s="266"/>
      <c r="C3236" s="267"/>
      <c r="D3236" s="235" t="s">
        <v>191</v>
      </c>
      <c r="E3236" s="268" t="s">
        <v>19</v>
      </c>
      <c r="F3236" s="269" t="s">
        <v>436</v>
      </c>
      <c r="G3236" s="267"/>
      <c r="H3236" s="270">
        <v>16.149000000000001</v>
      </c>
      <c r="I3236" s="271"/>
      <c r="J3236" s="267"/>
      <c r="K3236" s="267"/>
      <c r="L3236" s="272"/>
      <c r="M3236" s="273"/>
      <c r="N3236" s="274"/>
      <c r="O3236" s="274"/>
      <c r="P3236" s="274"/>
      <c r="Q3236" s="274"/>
      <c r="R3236" s="274"/>
      <c r="S3236" s="274"/>
      <c r="T3236" s="275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T3236" s="276" t="s">
        <v>191</v>
      </c>
      <c r="AU3236" s="276" t="s">
        <v>82</v>
      </c>
      <c r="AV3236" s="16" t="s">
        <v>100</v>
      </c>
      <c r="AW3236" s="16" t="s">
        <v>33</v>
      </c>
      <c r="AX3236" s="16" t="s">
        <v>72</v>
      </c>
      <c r="AY3236" s="276" t="s">
        <v>180</v>
      </c>
    </row>
    <row r="3237" s="14" customFormat="1">
      <c r="A3237" s="14"/>
      <c r="B3237" s="245"/>
      <c r="C3237" s="246"/>
      <c r="D3237" s="235" t="s">
        <v>191</v>
      </c>
      <c r="E3237" s="247" t="s">
        <v>19</v>
      </c>
      <c r="F3237" s="248" t="s">
        <v>797</v>
      </c>
      <c r="G3237" s="246"/>
      <c r="H3237" s="247" t="s">
        <v>19</v>
      </c>
      <c r="I3237" s="249"/>
      <c r="J3237" s="246"/>
      <c r="K3237" s="246"/>
      <c r="L3237" s="250"/>
      <c r="M3237" s="251"/>
      <c r="N3237" s="252"/>
      <c r="O3237" s="252"/>
      <c r="P3237" s="252"/>
      <c r="Q3237" s="252"/>
      <c r="R3237" s="252"/>
      <c r="S3237" s="252"/>
      <c r="T3237" s="253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4" t="s">
        <v>191</v>
      </c>
      <c r="AU3237" s="254" t="s">
        <v>82</v>
      </c>
      <c r="AV3237" s="14" t="s">
        <v>80</v>
      </c>
      <c r="AW3237" s="14" t="s">
        <v>33</v>
      </c>
      <c r="AX3237" s="14" t="s">
        <v>72</v>
      </c>
      <c r="AY3237" s="254" t="s">
        <v>180</v>
      </c>
    </row>
    <row r="3238" s="13" customFormat="1">
      <c r="A3238" s="13"/>
      <c r="B3238" s="233"/>
      <c r="C3238" s="234"/>
      <c r="D3238" s="235" t="s">
        <v>191</v>
      </c>
      <c r="E3238" s="236" t="s">
        <v>19</v>
      </c>
      <c r="F3238" s="237" t="s">
        <v>3497</v>
      </c>
      <c r="G3238" s="234"/>
      <c r="H3238" s="238">
        <v>19.606999999999999</v>
      </c>
      <c r="I3238" s="239"/>
      <c r="J3238" s="234"/>
      <c r="K3238" s="234"/>
      <c r="L3238" s="240"/>
      <c r="M3238" s="241"/>
      <c r="N3238" s="242"/>
      <c r="O3238" s="242"/>
      <c r="P3238" s="242"/>
      <c r="Q3238" s="242"/>
      <c r="R3238" s="242"/>
      <c r="S3238" s="242"/>
      <c r="T3238" s="243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4" t="s">
        <v>191</v>
      </c>
      <c r="AU3238" s="244" t="s">
        <v>82</v>
      </c>
      <c r="AV3238" s="13" t="s">
        <v>82</v>
      </c>
      <c r="AW3238" s="13" t="s">
        <v>33</v>
      </c>
      <c r="AX3238" s="13" t="s">
        <v>72</v>
      </c>
      <c r="AY3238" s="244" t="s">
        <v>180</v>
      </c>
    </row>
    <row r="3239" s="13" customFormat="1">
      <c r="A3239" s="13"/>
      <c r="B3239" s="233"/>
      <c r="C3239" s="234"/>
      <c r="D3239" s="235" t="s">
        <v>191</v>
      </c>
      <c r="E3239" s="236" t="s">
        <v>19</v>
      </c>
      <c r="F3239" s="237" t="s">
        <v>3498</v>
      </c>
      <c r="G3239" s="234"/>
      <c r="H3239" s="238">
        <v>6.9470000000000001</v>
      </c>
      <c r="I3239" s="239"/>
      <c r="J3239" s="234"/>
      <c r="K3239" s="234"/>
      <c r="L3239" s="240"/>
      <c r="M3239" s="241"/>
      <c r="N3239" s="242"/>
      <c r="O3239" s="242"/>
      <c r="P3239" s="242"/>
      <c r="Q3239" s="242"/>
      <c r="R3239" s="242"/>
      <c r="S3239" s="242"/>
      <c r="T3239" s="243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4" t="s">
        <v>191</v>
      </c>
      <c r="AU3239" s="244" t="s">
        <v>82</v>
      </c>
      <c r="AV3239" s="13" t="s">
        <v>82</v>
      </c>
      <c r="AW3239" s="13" t="s">
        <v>33</v>
      </c>
      <c r="AX3239" s="13" t="s">
        <v>72</v>
      </c>
      <c r="AY3239" s="244" t="s">
        <v>180</v>
      </c>
    </row>
    <row r="3240" s="16" customFormat="1">
      <c r="A3240" s="16"/>
      <c r="B3240" s="266"/>
      <c r="C3240" s="267"/>
      <c r="D3240" s="235" t="s">
        <v>191</v>
      </c>
      <c r="E3240" s="268" t="s">
        <v>19</v>
      </c>
      <c r="F3240" s="269" t="s">
        <v>436</v>
      </c>
      <c r="G3240" s="267"/>
      <c r="H3240" s="270">
        <v>26.553999999999998</v>
      </c>
      <c r="I3240" s="271"/>
      <c r="J3240" s="267"/>
      <c r="K3240" s="267"/>
      <c r="L3240" s="272"/>
      <c r="M3240" s="273"/>
      <c r="N3240" s="274"/>
      <c r="O3240" s="274"/>
      <c r="P3240" s="274"/>
      <c r="Q3240" s="274"/>
      <c r="R3240" s="274"/>
      <c r="S3240" s="274"/>
      <c r="T3240" s="275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T3240" s="276" t="s">
        <v>191</v>
      </c>
      <c r="AU3240" s="276" t="s">
        <v>82</v>
      </c>
      <c r="AV3240" s="16" t="s">
        <v>100</v>
      </c>
      <c r="AW3240" s="16" t="s">
        <v>33</v>
      </c>
      <c r="AX3240" s="16" t="s">
        <v>72</v>
      </c>
      <c r="AY3240" s="276" t="s">
        <v>180</v>
      </c>
    </row>
    <row r="3241" s="15" customFormat="1">
      <c r="A3241" s="15"/>
      <c r="B3241" s="255"/>
      <c r="C3241" s="256"/>
      <c r="D3241" s="235" t="s">
        <v>191</v>
      </c>
      <c r="E3241" s="257" t="s">
        <v>19</v>
      </c>
      <c r="F3241" s="258" t="s">
        <v>327</v>
      </c>
      <c r="G3241" s="256"/>
      <c r="H3241" s="259">
        <v>480.42099999999999</v>
      </c>
      <c r="I3241" s="260"/>
      <c r="J3241" s="256"/>
      <c r="K3241" s="256"/>
      <c r="L3241" s="261"/>
      <c r="M3241" s="262"/>
      <c r="N3241" s="263"/>
      <c r="O3241" s="263"/>
      <c r="P3241" s="263"/>
      <c r="Q3241" s="263"/>
      <c r="R3241" s="263"/>
      <c r="S3241" s="263"/>
      <c r="T3241" s="264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T3241" s="265" t="s">
        <v>191</v>
      </c>
      <c r="AU3241" s="265" t="s">
        <v>82</v>
      </c>
      <c r="AV3241" s="15" t="s">
        <v>187</v>
      </c>
      <c r="AW3241" s="15" t="s">
        <v>33</v>
      </c>
      <c r="AX3241" s="15" t="s">
        <v>80</v>
      </c>
      <c r="AY3241" s="265" t="s">
        <v>180</v>
      </c>
    </row>
    <row r="3242" s="2" customFormat="1" ht="16.5" customHeight="1">
      <c r="A3242" s="40"/>
      <c r="B3242" s="41"/>
      <c r="C3242" s="281" t="s">
        <v>3499</v>
      </c>
      <c r="D3242" s="281" t="s">
        <v>702</v>
      </c>
      <c r="E3242" s="282" t="s">
        <v>3377</v>
      </c>
      <c r="F3242" s="283" t="s">
        <v>3378</v>
      </c>
      <c r="G3242" s="284" t="s">
        <v>240</v>
      </c>
      <c r="H3242" s="285">
        <v>61.950000000000003</v>
      </c>
      <c r="I3242" s="286"/>
      <c r="J3242" s="287">
        <f>ROUND(I3242*H3242,2)</f>
        <v>0</v>
      </c>
      <c r="K3242" s="283" t="s">
        <v>186</v>
      </c>
      <c r="L3242" s="288"/>
      <c r="M3242" s="289" t="s">
        <v>19</v>
      </c>
      <c r="N3242" s="290" t="s">
        <v>43</v>
      </c>
      <c r="O3242" s="86"/>
      <c r="P3242" s="224">
        <f>O3242*H3242</f>
        <v>0</v>
      </c>
      <c r="Q3242" s="224">
        <v>0.025000000000000001</v>
      </c>
      <c r="R3242" s="224">
        <f>Q3242*H3242</f>
        <v>1.5487500000000001</v>
      </c>
      <c r="S3242" s="224">
        <v>0</v>
      </c>
      <c r="T3242" s="225">
        <f>S3242*H3242</f>
        <v>0</v>
      </c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R3242" s="226" t="s">
        <v>369</v>
      </c>
      <c r="AT3242" s="226" t="s">
        <v>702</v>
      </c>
      <c r="AU3242" s="226" t="s">
        <v>82</v>
      </c>
      <c r="AY3242" s="19" t="s">
        <v>180</v>
      </c>
      <c r="BE3242" s="227">
        <f>IF(N3242="základní",J3242,0)</f>
        <v>0</v>
      </c>
      <c r="BF3242" s="227">
        <f>IF(N3242="snížená",J3242,0)</f>
        <v>0</v>
      </c>
      <c r="BG3242" s="227">
        <f>IF(N3242="zákl. přenesená",J3242,0)</f>
        <v>0</v>
      </c>
      <c r="BH3242" s="227">
        <f>IF(N3242="sníž. přenesená",J3242,0)</f>
        <v>0</v>
      </c>
      <c r="BI3242" s="227">
        <f>IF(N3242="nulová",J3242,0)</f>
        <v>0</v>
      </c>
      <c r="BJ3242" s="19" t="s">
        <v>80</v>
      </c>
      <c r="BK3242" s="227">
        <f>ROUND(I3242*H3242,2)</f>
        <v>0</v>
      </c>
      <c r="BL3242" s="19" t="s">
        <v>270</v>
      </c>
      <c r="BM3242" s="226" t="s">
        <v>3500</v>
      </c>
    </row>
    <row r="3243" s="13" customFormat="1">
      <c r="A3243" s="13"/>
      <c r="B3243" s="233"/>
      <c r="C3243" s="234"/>
      <c r="D3243" s="235" t="s">
        <v>191</v>
      </c>
      <c r="E3243" s="236" t="s">
        <v>19</v>
      </c>
      <c r="F3243" s="237" t="s">
        <v>3501</v>
      </c>
      <c r="G3243" s="234"/>
      <c r="H3243" s="238">
        <v>61.950000000000003</v>
      </c>
      <c r="I3243" s="239"/>
      <c r="J3243" s="234"/>
      <c r="K3243" s="234"/>
      <c r="L3243" s="240"/>
      <c r="M3243" s="241"/>
      <c r="N3243" s="242"/>
      <c r="O3243" s="242"/>
      <c r="P3243" s="242"/>
      <c r="Q3243" s="242"/>
      <c r="R3243" s="242"/>
      <c r="S3243" s="242"/>
      <c r="T3243" s="243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4" t="s">
        <v>191</v>
      </c>
      <c r="AU3243" s="244" t="s">
        <v>82</v>
      </c>
      <c r="AV3243" s="13" t="s">
        <v>82</v>
      </c>
      <c r="AW3243" s="13" t="s">
        <v>33</v>
      </c>
      <c r="AX3243" s="13" t="s">
        <v>80</v>
      </c>
      <c r="AY3243" s="244" t="s">
        <v>180</v>
      </c>
    </row>
    <row r="3244" s="2" customFormat="1" ht="16.5" customHeight="1">
      <c r="A3244" s="40"/>
      <c r="B3244" s="41"/>
      <c r="C3244" s="281" t="s">
        <v>3502</v>
      </c>
      <c r="D3244" s="281" t="s">
        <v>702</v>
      </c>
      <c r="E3244" s="282" t="s">
        <v>3503</v>
      </c>
      <c r="F3244" s="283" t="s">
        <v>3504</v>
      </c>
      <c r="G3244" s="284" t="s">
        <v>240</v>
      </c>
      <c r="H3244" s="285">
        <v>3.4159999999999999</v>
      </c>
      <c r="I3244" s="286"/>
      <c r="J3244" s="287">
        <f>ROUND(I3244*H3244,2)</f>
        <v>0</v>
      </c>
      <c r="K3244" s="283" t="s">
        <v>186</v>
      </c>
      <c r="L3244" s="288"/>
      <c r="M3244" s="289" t="s">
        <v>19</v>
      </c>
      <c r="N3244" s="290" t="s">
        <v>43</v>
      </c>
      <c r="O3244" s="86"/>
      <c r="P3244" s="224">
        <f>O3244*H3244</f>
        <v>0</v>
      </c>
      <c r="Q3244" s="224">
        <v>0.029999999999999999</v>
      </c>
      <c r="R3244" s="224">
        <f>Q3244*H3244</f>
        <v>0.10247999999999999</v>
      </c>
      <c r="S3244" s="224">
        <v>0</v>
      </c>
      <c r="T3244" s="225">
        <f>S3244*H3244</f>
        <v>0</v>
      </c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R3244" s="226" t="s">
        <v>369</v>
      </c>
      <c r="AT3244" s="226" t="s">
        <v>702</v>
      </c>
      <c r="AU3244" s="226" t="s">
        <v>82</v>
      </c>
      <c r="AY3244" s="19" t="s">
        <v>180</v>
      </c>
      <c r="BE3244" s="227">
        <f>IF(N3244="základní",J3244,0)</f>
        <v>0</v>
      </c>
      <c r="BF3244" s="227">
        <f>IF(N3244="snížená",J3244,0)</f>
        <v>0</v>
      </c>
      <c r="BG3244" s="227">
        <f>IF(N3244="zákl. přenesená",J3244,0)</f>
        <v>0</v>
      </c>
      <c r="BH3244" s="227">
        <f>IF(N3244="sníž. přenesená",J3244,0)</f>
        <v>0</v>
      </c>
      <c r="BI3244" s="227">
        <f>IF(N3244="nulová",J3244,0)</f>
        <v>0</v>
      </c>
      <c r="BJ3244" s="19" t="s">
        <v>80</v>
      </c>
      <c r="BK3244" s="227">
        <f>ROUND(I3244*H3244,2)</f>
        <v>0</v>
      </c>
      <c r="BL3244" s="19" t="s">
        <v>270</v>
      </c>
      <c r="BM3244" s="226" t="s">
        <v>3505</v>
      </c>
    </row>
    <row r="3245" s="14" customFormat="1">
      <c r="A3245" s="14"/>
      <c r="B3245" s="245"/>
      <c r="C3245" s="246"/>
      <c r="D3245" s="235" t="s">
        <v>191</v>
      </c>
      <c r="E3245" s="247" t="s">
        <v>19</v>
      </c>
      <c r="F3245" s="248" t="s">
        <v>3494</v>
      </c>
      <c r="G3245" s="246"/>
      <c r="H3245" s="247" t="s">
        <v>19</v>
      </c>
      <c r="I3245" s="249"/>
      <c r="J3245" s="246"/>
      <c r="K3245" s="246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191</v>
      </c>
      <c r="AU3245" s="254" t="s">
        <v>82</v>
      </c>
      <c r="AV3245" s="14" t="s">
        <v>80</v>
      </c>
      <c r="AW3245" s="14" t="s">
        <v>33</v>
      </c>
      <c r="AX3245" s="14" t="s">
        <v>72</v>
      </c>
      <c r="AY3245" s="254" t="s">
        <v>180</v>
      </c>
    </row>
    <row r="3246" s="13" customFormat="1">
      <c r="A3246" s="13"/>
      <c r="B3246" s="233"/>
      <c r="C3246" s="234"/>
      <c r="D3246" s="235" t="s">
        <v>191</v>
      </c>
      <c r="E3246" s="236" t="s">
        <v>19</v>
      </c>
      <c r="F3246" s="237" t="s">
        <v>3506</v>
      </c>
      <c r="G3246" s="234"/>
      <c r="H3246" s="238">
        <v>3.4159999999999999</v>
      </c>
      <c r="I3246" s="239"/>
      <c r="J3246" s="234"/>
      <c r="K3246" s="234"/>
      <c r="L3246" s="240"/>
      <c r="M3246" s="241"/>
      <c r="N3246" s="242"/>
      <c r="O3246" s="242"/>
      <c r="P3246" s="242"/>
      <c r="Q3246" s="242"/>
      <c r="R3246" s="242"/>
      <c r="S3246" s="242"/>
      <c r="T3246" s="243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4" t="s">
        <v>191</v>
      </c>
      <c r="AU3246" s="244" t="s">
        <v>82</v>
      </c>
      <c r="AV3246" s="13" t="s">
        <v>82</v>
      </c>
      <c r="AW3246" s="13" t="s">
        <v>33</v>
      </c>
      <c r="AX3246" s="13" t="s">
        <v>80</v>
      </c>
      <c r="AY3246" s="244" t="s">
        <v>180</v>
      </c>
    </row>
    <row r="3247" s="2" customFormat="1" ht="16.5" customHeight="1">
      <c r="A3247" s="40"/>
      <c r="B3247" s="41"/>
      <c r="C3247" s="281" t="s">
        <v>3507</v>
      </c>
      <c r="D3247" s="281" t="s">
        <v>702</v>
      </c>
      <c r="E3247" s="282" t="s">
        <v>3508</v>
      </c>
      <c r="F3247" s="283" t="s">
        <v>3509</v>
      </c>
      <c r="G3247" s="284" t="s">
        <v>185</v>
      </c>
      <c r="H3247" s="285">
        <v>25</v>
      </c>
      <c r="I3247" s="286"/>
      <c r="J3247" s="287">
        <f>ROUND(I3247*H3247,2)</f>
        <v>0</v>
      </c>
      <c r="K3247" s="283" t="s">
        <v>186</v>
      </c>
      <c r="L3247" s="288"/>
      <c r="M3247" s="289" t="s">
        <v>19</v>
      </c>
      <c r="N3247" s="290" t="s">
        <v>43</v>
      </c>
      <c r="O3247" s="86"/>
      <c r="P3247" s="224">
        <f>O3247*H3247</f>
        <v>0</v>
      </c>
      <c r="Q3247" s="224">
        <v>0.0060000000000000001</v>
      </c>
      <c r="R3247" s="224">
        <f>Q3247*H3247</f>
        <v>0.14999999999999999</v>
      </c>
      <c r="S3247" s="224">
        <v>0</v>
      </c>
      <c r="T3247" s="225">
        <f>S3247*H3247</f>
        <v>0</v>
      </c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R3247" s="226" t="s">
        <v>369</v>
      </c>
      <c r="AT3247" s="226" t="s">
        <v>702</v>
      </c>
      <c r="AU3247" s="226" t="s">
        <v>82</v>
      </c>
      <c r="AY3247" s="19" t="s">
        <v>180</v>
      </c>
      <c r="BE3247" s="227">
        <f>IF(N3247="základní",J3247,0)</f>
        <v>0</v>
      </c>
      <c r="BF3247" s="227">
        <f>IF(N3247="snížená",J3247,0)</f>
        <v>0</v>
      </c>
      <c r="BG3247" s="227">
        <f>IF(N3247="zákl. přenesená",J3247,0)</f>
        <v>0</v>
      </c>
      <c r="BH3247" s="227">
        <f>IF(N3247="sníž. přenesená",J3247,0)</f>
        <v>0</v>
      </c>
      <c r="BI3247" s="227">
        <f>IF(N3247="nulová",J3247,0)</f>
        <v>0</v>
      </c>
      <c r="BJ3247" s="19" t="s">
        <v>80</v>
      </c>
      <c r="BK3247" s="227">
        <f>ROUND(I3247*H3247,2)</f>
        <v>0</v>
      </c>
      <c r="BL3247" s="19" t="s">
        <v>270</v>
      </c>
      <c r="BM3247" s="226" t="s">
        <v>3510</v>
      </c>
    </row>
    <row r="3248" s="13" customFormat="1">
      <c r="A3248" s="13"/>
      <c r="B3248" s="233"/>
      <c r="C3248" s="234"/>
      <c r="D3248" s="235" t="s">
        <v>191</v>
      </c>
      <c r="E3248" s="236" t="s">
        <v>19</v>
      </c>
      <c r="F3248" s="237" t="s">
        <v>3511</v>
      </c>
      <c r="G3248" s="234"/>
      <c r="H3248" s="238">
        <v>25</v>
      </c>
      <c r="I3248" s="239"/>
      <c r="J3248" s="234"/>
      <c r="K3248" s="234"/>
      <c r="L3248" s="240"/>
      <c r="M3248" s="241"/>
      <c r="N3248" s="242"/>
      <c r="O3248" s="242"/>
      <c r="P3248" s="242"/>
      <c r="Q3248" s="242"/>
      <c r="R3248" s="242"/>
      <c r="S3248" s="242"/>
      <c r="T3248" s="243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4" t="s">
        <v>191</v>
      </c>
      <c r="AU3248" s="244" t="s">
        <v>82</v>
      </c>
      <c r="AV3248" s="13" t="s">
        <v>82</v>
      </c>
      <c r="AW3248" s="13" t="s">
        <v>33</v>
      </c>
      <c r="AX3248" s="13" t="s">
        <v>80</v>
      </c>
      <c r="AY3248" s="244" t="s">
        <v>180</v>
      </c>
    </row>
    <row r="3249" s="2" customFormat="1" ht="24.15" customHeight="1">
      <c r="A3249" s="40"/>
      <c r="B3249" s="41"/>
      <c r="C3249" s="215" t="s">
        <v>3512</v>
      </c>
      <c r="D3249" s="215" t="s">
        <v>182</v>
      </c>
      <c r="E3249" s="216" t="s">
        <v>3513</v>
      </c>
      <c r="F3249" s="217" t="s">
        <v>3514</v>
      </c>
      <c r="G3249" s="218" t="s">
        <v>185</v>
      </c>
      <c r="H3249" s="219">
        <v>388.49000000000001</v>
      </c>
      <c r="I3249" s="220"/>
      <c r="J3249" s="221">
        <f>ROUND(I3249*H3249,2)</f>
        <v>0</v>
      </c>
      <c r="K3249" s="217" t="s">
        <v>186</v>
      </c>
      <c r="L3249" s="46"/>
      <c r="M3249" s="222" t="s">
        <v>19</v>
      </c>
      <c r="N3249" s="223" t="s">
        <v>43</v>
      </c>
      <c r="O3249" s="86"/>
      <c r="P3249" s="224">
        <f>O3249*H3249</f>
        <v>0</v>
      </c>
      <c r="Q3249" s="224">
        <v>0</v>
      </c>
      <c r="R3249" s="224">
        <f>Q3249*H3249</f>
        <v>0</v>
      </c>
      <c r="S3249" s="224">
        <v>0</v>
      </c>
      <c r="T3249" s="225">
        <f>S3249*H3249</f>
        <v>0</v>
      </c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R3249" s="226" t="s">
        <v>270</v>
      </c>
      <c r="AT3249" s="226" t="s">
        <v>182</v>
      </c>
      <c r="AU3249" s="226" t="s">
        <v>82</v>
      </c>
      <c r="AY3249" s="19" t="s">
        <v>180</v>
      </c>
      <c r="BE3249" s="227">
        <f>IF(N3249="základní",J3249,0)</f>
        <v>0</v>
      </c>
      <c r="BF3249" s="227">
        <f>IF(N3249="snížená",J3249,0)</f>
        <v>0</v>
      </c>
      <c r="BG3249" s="227">
        <f>IF(N3249="zákl. přenesená",J3249,0)</f>
        <v>0</v>
      </c>
      <c r="BH3249" s="227">
        <f>IF(N3249="sníž. přenesená",J3249,0)</f>
        <v>0</v>
      </c>
      <c r="BI3249" s="227">
        <f>IF(N3249="nulová",J3249,0)</f>
        <v>0</v>
      </c>
      <c r="BJ3249" s="19" t="s">
        <v>80</v>
      </c>
      <c r="BK3249" s="227">
        <f>ROUND(I3249*H3249,2)</f>
        <v>0</v>
      </c>
      <c r="BL3249" s="19" t="s">
        <v>270</v>
      </c>
      <c r="BM3249" s="226" t="s">
        <v>3515</v>
      </c>
    </row>
    <row r="3250" s="2" customFormat="1">
      <c r="A3250" s="40"/>
      <c r="B3250" s="41"/>
      <c r="C3250" s="42"/>
      <c r="D3250" s="228" t="s">
        <v>189</v>
      </c>
      <c r="E3250" s="42"/>
      <c r="F3250" s="229" t="s">
        <v>3516</v>
      </c>
      <c r="G3250" s="42"/>
      <c r="H3250" s="42"/>
      <c r="I3250" s="230"/>
      <c r="J3250" s="42"/>
      <c r="K3250" s="42"/>
      <c r="L3250" s="46"/>
      <c r="M3250" s="231"/>
      <c r="N3250" s="232"/>
      <c r="O3250" s="86"/>
      <c r="P3250" s="86"/>
      <c r="Q3250" s="86"/>
      <c r="R3250" s="86"/>
      <c r="S3250" s="86"/>
      <c r="T3250" s="87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T3250" s="19" t="s">
        <v>189</v>
      </c>
      <c r="AU3250" s="19" t="s">
        <v>82</v>
      </c>
    </row>
    <row r="3251" s="14" customFormat="1">
      <c r="A3251" s="14"/>
      <c r="B3251" s="245"/>
      <c r="C3251" s="246"/>
      <c r="D3251" s="235" t="s">
        <v>191</v>
      </c>
      <c r="E3251" s="247" t="s">
        <v>19</v>
      </c>
      <c r="F3251" s="248" t="s">
        <v>3517</v>
      </c>
      <c r="G3251" s="246"/>
      <c r="H3251" s="247" t="s">
        <v>19</v>
      </c>
      <c r="I3251" s="249"/>
      <c r="J3251" s="246"/>
      <c r="K3251" s="246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191</v>
      </c>
      <c r="AU3251" s="254" t="s">
        <v>82</v>
      </c>
      <c r="AV3251" s="14" t="s">
        <v>80</v>
      </c>
      <c r="AW3251" s="14" t="s">
        <v>33</v>
      </c>
      <c r="AX3251" s="14" t="s">
        <v>72</v>
      </c>
      <c r="AY3251" s="254" t="s">
        <v>180</v>
      </c>
    </row>
    <row r="3252" s="14" customFormat="1">
      <c r="A3252" s="14"/>
      <c r="B3252" s="245"/>
      <c r="C3252" s="246"/>
      <c r="D3252" s="235" t="s">
        <v>191</v>
      </c>
      <c r="E3252" s="247" t="s">
        <v>19</v>
      </c>
      <c r="F3252" s="248" t="s">
        <v>1930</v>
      </c>
      <c r="G3252" s="246"/>
      <c r="H3252" s="247" t="s">
        <v>19</v>
      </c>
      <c r="I3252" s="249"/>
      <c r="J3252" s="246"/>
      <c r="K3252" s="246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191</v>
      </c>
      <c r="AU3252" s="254" t="s">
        <v>82</v>
      </c>
      <c r="AV3252" s="14" t="s">
        <v>80</v>
      </c>
      <c r="AW3252" s="14" t="s">
        <v>33</v>
      </c>
      <c r="AX3252" s="14" t="s">
        <v>72</v>
      </c>
      <c r="AY3252" s="254" t="s">
        <v>180</v>
      </c>
    </row>
    <row r="3253" s="13" customFormat="1">
      <c r="A3253" s="13"/>
      <c r="B3253" s="233"/>
      <c r="C3253" s="234"/>
      <c r="D3253" s="235" t="s">
        <v>191</v>
      </c>
      <c r="E3253" s="236" t="s">
        <v>19</v>
      </c>
      <c r="F3253" s="237" t="s">
        <v>2005</v>
      </c>
      <c r="G3253" s="234"/>
      <c r="H3253" s="238">
        <v>78.986000000000004</v>
      </c>
      <c r="I3253" s="239"/>
      <c r="J3253" s="234"/>
      <c r="K3253" s="234"/>
      <c r="L3253" s="240"/>
      <c r="M3253" s="241"/>
      <c r="N3253" s="242"/>
      <c r="O3253" s="242"/>
      <c r="P3253" s="242"/>
      <c r="Q3253" s="242"/>
      <c r="R3253" s="242"/>
      <c r="S3253" s="242"/>
      <c r="T3253" s="243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4" t="s">
        <v>191</v>
      </c>
      <c r="AU3253" s="244" t="s">
        <v>82</v>
      </c>
      <c r="AV3253" s="13" t="s">
        <v>82</v>
      </c>
      <c r="AW3253" s="13" t="s">
        <v>33</v>
      </c>
      <c r="AX3253" s="13" t="s">
        <v>72</v>
      </c>
      <c r="AY3253" s="244" t="s">
        <v>180</v>
      </c>
    </row>
    <row r="3254" s="13" customFormat="1">
      <c r="A3254" s="13"/>
      <c r="B3254" s="233"/>
      <c r="C3254" s="234"/>
      <c r="D3254" s="235" t="s">
        <v>191</v>
      </c>
      <c r="E3254" s="236" t="s">
        <v>19</v>
      </c>
      <c r="F3254" s="237" t="s">
        <v>1973</v>
      </c>
      <c r="G3254" s="234"/>
      <c r="H3254" s="238">
        <v>26.550000000000001</v>
      </c>
      <c r="I3254" s="239"/>
      <c r="J3254" s="234"/>
      <c r="K3254" s="234"/>
      <c r="L3254" s="240"/>
      <c r="M3254" s="241"/>
      <c r="N3254" s="242"/>
      <c r="O3254" s="242"/>
      <c r="P3254" s="242"/>
      <c r="Q3254" s="242"/>
      <c r="R3254" s="242"/>
      <c r="S3254" s="242"/>
      <c r="T3254" s="24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4" t="s">
        <v>191</v>
      </c>
      <c r="AU3254" s="244" t="s">
        <v>82</v>
      </c>
      <c r="AV3254" s="13" t="s">
        <v>82</v>
      </c>
      <c r="AW3254" s="13" t="s">
        <v>33</v>
      </c>
      <c r="AX3254" s="13" t="s">
        <v>72</v>
      </c>
      <c r="AY3254" s="244" t="s">
        <v>180</v>
      </c>
    </row>
    <row r="3255" s="13" customFormat="1">
      <c r="A3255" s="13"/>
      <c r="B3255" s="233"/>
      <c r="C3255" s="234"/>
      <c r="D3255" s="235" t="s">
        <v>191</v>
      </c>
      <c r="E3255" s="236" t="s">
        <v>19</v>
      </c>
      <c r="F3255" s="237" t="s">
        <v>1974</v>
      </c>
      <c r="G3255" s="234"/>
      <c r="H3255" s="238">
        <v>3.1949999999999998</v>
      </c>
      <c r="I3255" s="239"/>
      <c r="J3255" s="234"/>
      <c r="K3255" s="234"/>
      <c r="L3255" s="240"/>
      <c r="M3255" s="241"/>
      <c r="N3255" s="242"/>
      <c r="O3255" s="242"/>
      <c r="P3255" s="242"/>
      <c r="Q3255" s="242"/>
      <c r="R3255" s="242"/>
      <c r="S3255" s="242"/>
      <c r="T3255" s="243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4" t="s">
        <v>191</v>
      </c>
      <c r="AU3255" s="244" t="s">
        <v>82</v>
      </c>
      <c r="AV3255" s="13" t="s">
        <v>82</v>
      </c>
      <c r="AW3255" s="13" t="s">
        <v>33</v>
      </c>
      <c r="AX3255" s="13" t="s">
        <v>72</v>
      </c>
      <c r="AY3255" s="244" t="s">
        <v>180</v>
      </c>
    </row>
    <row r="3256" s="13" customFormat="1">
      <c r="A3256" s="13"/>
      <c r="B3256" s="233"/>
      <c r="C3256" s="234"/>
      <c r="D3256" s="235" t="s">
        <v>191</v>
      </c>
      <c r="E3256" s="236" t="s">
        <v>19</v>
      </c>
      <c r="F3256" s="237" t="s">
        <v>1975</v>
      </c>
      <c r="G3256" s="234"/>
      <c r="H3256" s="238">
        <v>37.344999999999999</v>
      </c>
      <c r="I3256" s="239"/>
      <c r="J3256" s="234"/>
      <c r="K3256" s="234"/>
      <c r="L3256" s="240"/>
      <c r="M3256" s="241"/>
      <c r="N3256" s="242"/>
      <c r="O3256" s="242"/>
      <c r="P3256" s="242"/>
      <c r="Q3256" s="242"/>
      <c r="R3256" s="242"/>
      <c r="S3256" s="242"/>
      <c r="T3256" s="243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4" t="s">
        <v>191</v>
      </c>
      <c r="AU3256" s="244" t="s">
        <v>82</v>
      </c>
      <c r="AV3256" s="13" t="s">
        <v>82</v>
      </c>
      <c r="AW3256" s="13" t="s">
        <v>33</v>
      </c>
      <c r="AX3256" s="13" t="s">
        <v>72</v>
      </c>
      <c r="AY3256" s="244" t="s">
        <v>180</v>
      </c>
    </row>
    <row r="3257" s="13" customFormat="1">
      <c r="A3257" s="13"/>
      <c r="B3257" s="233"/>
      <c r="C3257" s="234"/>
      <c r="D3257" s="235" t="s">
        <v>191</v>
      </c>
      <c r="E3257" s="236" t="s">
        <v>19</v>
      </c>
      <c r="F3257" s="237" t="s">
        <v>1976</v>
      </c>
      <c r="G3257" s="234"/>
      <c r="H3257" s="238">
        <v>19.765999999999998</v>
      </c>
      <c r="I3257" s="239"/>
      <c r="J3257" s="234"/>
      <c r="K3257" s="234"/>
      <c r="L3257" s="240"/>
      <c r="M3257" s="241"/>
      <c r="N3257" s="242"/>
      <c r="O3257" s="242"/>
      <c r="P3257" s="242"/>
      <c r="Q3257" s="242"/>
      <c r="R3257" s="242"/>
      <c r="S3257" s="242"/>
      <c r="T3257" s="243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4" t="s">
        <v>191</v>
      </c>
      <c r="AU3257" s="244" t="s">
        <v>82</v>
      </c>
      <c r="AV3257" s="13" t="s">
        <v>82</v>
      </c>
      <c r="AW3257" s="13" t="s">
        <v>33</v>
      </c>
      <c r="AX3257" s="13" t="s">
        <v>72</v>
      </c>
      <c r="AY3257" s="244" t="s">
        <v>180</v>
      </c>
    </row>
    <row r="3258" s="13" customFormat="1">
      <c r="A3258" s="13"/>
      <c r="B3258" s="233"/>
      <c r="C3258" s="234"/>
      <c r="D3258" s="235" t="s">
        <v>191</v>
      </c>
      <c r="E3258" s="236" t="s">
        <v>19</v>
      </c>
      <c r="F3258" s="237" t="s">
        <v>1977</v>
      </c>
      <c r="G3258" s="234"/>
      <c r="H3258" s="238">
        <v>15.856999999999999</v>
      </c>
      <c r="I3258" s="239"/>
      <c r="J3258" s="234"/>
      <c r="K3258" s="234"/>
      <c r="L3258" s="240"/>
      <c r="M3258" s="241"/>
      <c r="N3258" s="242"/>
      <c r="O3258" s="242"/>
      <c r="P3258" s="242"/>
      <c r="Q3258" s="242"/>
      <c r="R3258" s="242"/>
      <c r="S3258" s="242"/>
      <c r="T3258" s="243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44" t="s">
        <v>191</v>
      </c>
      <c r="AU3258" s="244" t="s">
        <v>82</v>
      </c>
      <c r="AV3258" s="13" t="s">
        <v>82</v>
      </c>
      <c r="AW3258" s="13" t="s">
        <v>33</v>
      </c>
      <c r="AX3258" s="13" t="s">
        <v>72</v>
      </c>
      <c r="AY3258" s="244" t="s">
        <v>180</v>
      </c>
    </row>
    <row r="3259" s="14" customFormat="1">
      <c r="A3259" s="14"/>
      <c r="B3259" s="245"/>
      <c r="C3259" s="246"/>
      <c r="D3259" s="235" t="s">
        <v>191</v>
      </c>
      <c r="E3259" s="247" t="s">
        <v>19</v>
      </c>
      <c r="F3259" s="248" t="s">
        <v>1932</v>
      </c>
      <c r="G3259" s="246"/>
      <c r="H3259" s="247" t="s">
        <v>19</v>
      </c>
      <c r="I3259" s="249"/>
      <c r="J3259" s="246"/>
      <c r="K3259" s="246"/>
      <c r="L3259" s="250"/>
      <c r="M3259" s="251"/>
      <c r="N3259" s="252"/>
      <c r="O3259" s="252"/>
      <c r="P3259" s="252"/>
      <c r="Q3259" s="252"/>
      <c r="R3259" s="252"/>
      <c r="S3259" s="252"/>
      <c r="T3259" s="253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4" t="s">
        <v>191</v>
      </c>
      <c r="AU3259" s="254" t="s">
        <v>82</v>
      </c>
      <c r="AV3259" s="14" t="s">
        <v>80</v>
      </c>
      <c r="AW3259" s="14" t="s">
        <v>33</v>
      </c>
      <c r="AX3259" s="14" t="s">
        <v>72</v>
      </c>
      <c r="AY3259" s="254" t="s">
        <v>180</v>
      </c>
    </row>
    <row r="3260" s="13" customFormat="1">
      <c r="A3260" s="13"/>
      <c r="B3260" s="233"/>
      <c r="C3260" s="234"/>
      <c r="D3260" s="235" t="s">
        <v>191</v>
      </c>
      <c r="E3260" s="236" t="s">
        <v>19</v>
      </c>
      <c r="F3260" s="237" t="s">
        <v>2027</v>
      </c>
      <c r="G3260" s="234"/>
      <c r="H3260" s="238">
        <v>-1</v>
      </c>
      <c r="I3260" s="239"/>
      <c r="J3260" s="234"/>
      <c r="K3260" s="234"/>
      <c r="L3260" s="240"/>
      <c r="M3260" s="241"/>
      <c r="N3260" s="242"/>
      <c r="O3260" s="242"/>
      <c r="P3260" s="242"/>
      <c r="Q3260" s="242"/>
      <c r="R3260" s="242"/>
      <c r="S3260" s="242"/>
      <c r="T3260" s="24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4" t="s">
        <v>191</v>
      </c>
      <c r="AU3260" s="244" t="s">
        <v>82</v>
      </c>
      <c r="AV3260" s="13" t="s">
        <v>82</v>
      </c>
      <c r="AW3260" s="13" t="s">
        <v>33</v>
      </c>
      <c r="AX3260" s="13" t="s">
        <v>72</v>
      </c>
      <c r="AY3260" s="244" t="s">
        <v>180</v>
      </c>
    </row>
    <row r="3261" s="14" customFormat="1">
      <c r="A3261" s="14"/>
      <c r="B3261" s="245"/>
      <c r="C3261" s="246"/>
      <c r="D3261" s="235" t="s">
        <v>191</v>
      </c>
      <c r="E3261" s="247" t="s">
        <v>19</v>
      </c>
      <c r="F3261" s="248" t="s">
        <v>3485</v>
      </c>
      <c r="G3261" s="246"/>
      <c r="H3261" s="247" t="s">
        <v>19</v>
      </c>
      <c r="I3261" s="249"/>
      <c r="J3261" s="246"/>
      <c r="K3261" s="246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191</v>
      </c>
      <c r="AU3261" s="254" t="s">
        <v>82</v>
      </c>
      <c r="AV3261" s="14" t="s">
        <v>80</v>
      </c>
      <c r="AW3261" s="14" t="s">
        <v>33</v>
      </c>
      <c r="AX3261" s="14" t="s">
        <v>72</v>
      </c>
      <c r="AY3261" s="254" t="s">
        <v>180</v>
      </c>
    </row>
    <row r="3262" s="13" customFormat="1">
      <c r="A3262" s="13"/>
      <c r="B3262" s="233"/>
      <c r="C3262" s="234"/>
      <c r="D3262" s="235" t="s">
        <v>191</v>
      </c>
      <c r="E3262" s="236" t="s">
        <v>19</v>
      </c>
      <c r="F3262" s="237" t="s">
        <v>3486</v>
      </c>
      <c r="G3262" s="234"/>
      <c r="H3262" s="238">
        <v>-13.901</v>
      </c>
      <c r="I3262" s="239"/>
      <c r="J3262" s="234"/>
      <c r="K3262" s="234"/>
      <c r="L3262" s="240"/>
      <c r="M3262" s="241"/>
      <c r="N3262" s="242"/>
      <c r="O3262" s="242"/>
      <c r="P3262" s="242"/>
      <c r="Q3262" s="242"/>
      <c r="R3262" s="242"/>
      <c r="S3262" s="242"/>
      <c r="T3262" s="243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4" t="s">
        <v>191</v>
      </c>
      <c r="AU3262" s="244" t="s">
        <v>82</v>
      </c>
      <c r="AV3262" s="13" t="s">
        <v>82</v>
      </c>
      <c r="AW3262" s="13" t="s">
        <v>33</v>
      </c>
      <c r="AX3262" s="13" t="s">
        <v>72</v>
      </c>
      <c r="AY3262" s="244" t="s">
        <v>180</v>
      </c>
    </row>
    <row r="3263" s="16" customFormat="1">
      <c r="A3263" s="16"/>
      <c r="B3263" s="266"/>
      <c r="C3263" s="267"/>
      <c r="D3263" s="235" t="s">
        <v>191</v>
      </c>
      <c r="E3263" s="268" t="s">
        <v>19</v>
      </c>
      <c r="F3263" s="269" t="s">
        <v>436</v>
      </c>
      <c r="G3263" s="267"/>
      <c r="H3263" s="270">
        <v>166.798</v>
      </c>
      <c r="I3263" s="271"/>
      <c r="J3263" s="267"/>
      <c r="K3263" s="267"/>
      <c r="L3263" s="272"/>
      <c r="M3263" s="273"/>
      <c r="N3263" s="274"/>
      <c r="O3263" s="274"/>
      <c r="P3263" s="274"/>
      <c r="Q3263" s="274"/>
      <c r="R3263" s="274"/>
      <c r="S3263" s="274"/>
      <c r="T3263" s="275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T3263" s="276" t="s">
        <v>191</v>
      </c>
      <c r="AU3263" s="276" t="s">
        <v>82</v>
      </c>
      <c r="AV3263" s="16" t="s">
        <v>100</v>
      </c>
      <c r="AW3263" s="16" t="s">
        <v>33</v>
      </c>
      <c r="AX3263" s="16" t="s">
        <v>72</v>
      </c>
      <c r="AY3263" s="276" t="s">
        <v>180</v>
      </c>
    </row>
    <row r="3264" s="14" customFormat="1">
      <c r="A3264" s="14"/>
      <c r="B3264" s="245"/>
      <c r="C3264" s="246"/>
      <c r="D3264" s="235" t="s">
        <v>191</v>
      </c>
      <c r="E3264" s="247" t="s">
        <v>19</v>
      </c>
      <c r="F3264" s="248" t="s">
        <v>3221</v>
      </c>
      <c r="G3264" s="246"/>
      <c r="H3264" s="247" t="s">
        <v>19</v>
      </c>
      <c r="I3264" s="249"/>
      <c r="J3264" s="246"/>
      <c r="K3264" s="246"/>
      <c r="L3264" s="250"/>
      <c r="M3264" s="251"/>
      <c r="N3264" s="252"/>
      <c r="O3264" s="252"/>
      <c r="P3264" s="252"/>
      <c r="Q3264" s="252"/>
      <c r="R3264" s="252"/>
      <c r="S3264" s="252"/>
      <c r="T3264" s="253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4" t="s">
        <v>191</v>
      </c>
      <c r="AU3264" s="254" t="s">
        <v>82</v>
      </c>
      <c r="AV3264" s="14" t="s">
        <v>80</v>
      </c>
      <c r="AW3264" s="14" t="s">
        <v>33</v>
      </c>
      <c r="AX3264" s="14" t="s">
        <v>72</v>
      </c>
      <c r="AY3264" s="254" t="s">
        <v>180</v>
      </c>
    </row>
    <row r="3265" s="13" customFormat="1">
      <c r="A3265" s="13"/>
      <c r="B3265" s="233"/>
      <c r="C3265" s="234"/>
      <c r="D3265" s="235" t="s">
        <v>191</v>
      </c>
      <c r="E3265" s="236" t="s">
        <v>19</v>
      </c>
      <c r="F3265" s="237" t="s">
        <v>1986</v>
      </c>
      <c r="G3265" s="234"/>
      <c r="H3265" s="238">
        <v>75.084999999999994</v>
      </c>
      <c r="I3265" s="239"/>
      <c r="J3265" s="234"/>
      <c r="K3265" s="234"/>
      <c r="L3265" s="240"/>
      <c r="M3265" s="241"/>
      <c r="N3265" s="242"/>
      <c r="O3265" s="242"/>
      <c r="P3265" s="242"/>
      <c r="Q3265" s="242"/>
      <c r="R3265" s="242"/>
      <c r="S3265" s="242"/>
      <c r="T3265" s="24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4" t="s">
        <v>191</v>
      </c>
      <c r="AU3265" s="244" t="s">
        <v>82</v>
      </c>
      <c r="AV3265" s="13" t="s">
        <v>82</v>
      </c>
      <c r="AW3265" s="13" t="s">
        <v>33</v>
      </c>
      <c r="AX3265" s="13" t="s">
        <v>72</v>
      </c>
      <c r="AY3265" s="244" t="s">
        <v>180</v>
      </c>
    </row>
    <row r="3266" s="13" customFormat="1">
      <c r="A3266" s="13"/>
      <c r="B3266" s="233"/>
      <c r="C3266" s="234"/>
      <c r="D3266" s="235" t="s">
        <v>191</v>
      </c>
      <c r="E3266" s="236" t="s">
        <v>19</v>
      </c>
      <c r="F3266" s="237" t="s">
        <v>1987</v>
      </c>
      <c r="G3266" s="234"/>
      <c r="H3266" s="238">
        <v>5.7409999999999997</v>
      </c>
      <c r="I3266" s="239"/>
      <c r="J3266" s="234"/>
      <c r="K3266" s="234"/>
      <c r="L3266" s="240"/>
      <c r="M3266" s="241"/>
      <c r="N3266" s="242"/>
      <c r="O3266" s="242"/>
      <c r="P3266" s="242"/>
      <c r="Q3266" s="242"/>
      <c r="R3266" s="242"/>
      <c r="S3266" s="242"/>
      <c r="T3266" s="243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4" t="s">
        <v>191</v>
      </c>
      <c r="AU3266" s="244" t="s">
        <v>82</v>
      </c>
      <c r="AV3266" s="13" t="s">
        <v>82</v>
      </c>
      <c r="AW3266" s="13" t="s">
        <v>33</v>
      </c>
      <c r="AX3266" s="13" t="s">
        <v>72</v>
      </c>
      <c r="AY3266" s="244" t="s">
        <v>180</v>
      </c>
    </row>
    <row r="3267" s="13" customFormat="1">
      <c r="A3267" s="13"/>
      <c r="B3267" s="233"/>
      <c r="C3267" s="234"/>
      <c r="D3267" s="235" t="s">
        <v>191</v>
      </c>
      <c r="E3267" s="236" t="s">
        <v>19</v>
      </c>
      <c r="F3267" s="237" t="s">
        <v>1988</v>
      </c>
      <c r="G3267" s="234"/>
      <c r="H3267" s="238">
        <v>38.274999999999999</v>
      </c>
      <c r="I3267" s="239"/>
      <c r="J3267" s="234"/>
      <c r="K3267" s="234"/>
      <c r="L3267" s="240"/>
      <c r="M3267" s="241"/>
      <c r="N3267" s="242"/>
      <c r="O3267" s="242"/>
      <c r="P3267" s="242"/>
      <c r="Q3267" s="242"/>
      <c r="R3267" s="242"/>
      <c r="S3267" s="242"/>
      <c r="T3267" s="243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4" t="s">
        <v>191</v>
      </c>
      <c r="AU3267" s="244" t="s">
        <v>82</v>
      </c>
      <c r="AV3267" s="13" t="s">
        <v>82</v>
      </c>
      <c r="AW3267" s="13" t="s">
        <v>33</v>
      </c>
      <c r="AX3267" s="13" t="s">
        <v>72</v>
      </c>
      <c r="AY3267" s="244" t="s">
        <v>180</v>
      </c>
    </row>
    <row r="3268" s="13" customFormat="1">
      <c r="A3268" s="13"/>
      <c r="B3268" s="233"/>
      <c r="C3268" s="234"/>
      <c r="D3268" s="235" t="s">
        <v>191</v>
      </c>
      <c r="E3268" s="236" t="s">
        <v>19</v>
      </c>
      <c r="F3268" s="237" t="s">
        <v>1989</v>
      </c>
      <c r="G3268" s="234"/>
      <c r="H3268" s="238">
        <v>31.981000000000002</v>
      </c>
      <c r="I3268" s="239"/>
      <c r="J3268" s="234"/>
      <c r="K3268" s="234"/>
      <c r="L3268" s="240"/>
      <c r="M3268" s="241"/>
      <c r="N3268" s="242"/>
      <c r="O3268" s="242"/>
      <c r="P3268" s="242"/>
      <c r="Q3268" s="242"/>
      <c r="R3268" s="242"/>
      <c r="S3268" s="242"/>
      <c r="T3268" s="243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4" t="s">
        <v>191</v>
      </c>
      <c r="AU3268" s="244" t="s">
        <v>82</v>
      </c>
      <c r="AV3268" s="13" t="s">
        <v>82</v>
      </c>
      <c r="AW3268" s="13" t="s">
        <v>33</v>
      </c>
      <c r="AX3268" s="13" t="s">
        <v>72</v>
      </c>
      <c r="AY3268" s="244" t="s">
        <v>180</v>
      </c>
    </row>
    <row r="3269" s="13" customFormat="1">
      <c r="A3269" s="13"/>
      <c r="B3269" s="233"/>
      <c r="C3269" s="234"/>
      <c r="D3269" s="235" t="s">
        <v>191</v>
      </c>
      <c r="E3269" s="236" t="s">
        <v>19</v>
      </c>
      <c r="F3269" s="237" t="s">
        <v>1990</v>
      </c>
      <c r="G3269" s="234"/>
      <c r="H3269" s="238">
        <v>3.9740000000000002</v>
      </c>
      <c r="I3269" s="239"/>
      <c r="J3269" s="234"/>
      <c r="K3269" s="234"/>
      <c r="L3269" s="240"/>
      <c r="M3269" s="241"/>
      <c r="N3269" s="242"/>
      <c r="O3269" s="242"/>
      <c r="P3269" s="242"/>
      <c r="Q3269" s="242"/>
      <c r="R3269" s="242"/>
      <c r="S3269" s="242"/>
      <c r="T3269" s="243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44" t="s">
        <v>191</v>
      </c>
      <c r="AU3269" s="244" t="s">
        <v>82</v>
      </c>
      <c r="AV3269" s="13" t="s">
        <v>82</v>
      </c>
      <c r="AW3269" s="13" t="s">
        <v>33</v>
      </c>
      <c r="AX3269" s="13" t="s">
        <v>72</v>
      </c>
      <c r="AY3269" s="244" t="s">
        <v>180</v>
      </c>
    </row>
    <row r="3270" s="13" customFormat="1">
      <c r="A3270" s="13"/>
      <c r="B3270" s="233"/>
      <c r="C3270" s="234"/>
      <c r="D3270" s="235" t="s">
        <v>191</v>
      </c>
      <c r="E3270" s="236" t="s">
        <v>19</v>
      </c>
      <c r="F3270" s="237" t="s">
        <v>1991</v>
      </c>
      <c r="G3270" s="234"/>
      <c r="H3270" s="238">
        <v>38.338000000000001</v>
      </c>
      <c r="I3270" s="239"/>
      <c r="J3270" s="234"/>
      <c r="K3270" s="234"/>
      <c r="L3270" s="240"/>
      <c r="M3270" s="241"/>
      <c r="N3270" s="242"/>
      <c r="O3270" s="242"/>
      <c r="P3270" s="242"/>
      <c r="Q3270" s="242"/>
      <c r="R3270" s="242"/>
      <c r="S3270" s="242"/>
      <c r="T3270" s="24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4" t="s">
        <v>191</v>
      </c>
      <c r="AU3270" s="244" t="s">
        <v>82</v>
      </c>
      <c r="AV3270" s="13" t="s">
        <v>82</v>
      </c>
      <c r="AW3270" s="13" t="s">
        <v>33</v>
      </c>
      <c r="AX3270" s="13" t="s">
        <v>72</v>
      </c>
      <c r="AY3270" s="244" t="s">
        <v>180</v>
      </c>
    </row>
    <row r="3271" s="14" customFormat="1">
      <c r="A3271" s="14"/>
      <c r="B3271" s="245"/>
      <c r="C3271" s="246"/>
      <c r="D3271" s="235" t="s">
        <v>191</v>
      </c>
      <c r="E3271" s="247" t="s">
        <v>19</v>
      </c>
      <c r="F3271" s="248" t="s">
        <v>900</v>
      </c>
      <c r="G3271" s="246"/>
      <c r="H3271" s="247" t="s">
        <v>19</v>
      </c>
      <c r="I3271" s="249"/>
      <c r="J3271" s="246"/>
      <c r="K3271" s="246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191</v>
      </c>
      <c r="AU3271" s="254" t="s">
        <v>82</v>
      </c>
      <c r="AV3271" s="14" t="s">
        <v>80</v>
      </c>
      <c r="AW3271" s="14" t="s">
        <v>33</v>
      </c>
      <c r="AX3271" s="14" t="s">
        <v>72</v>
      </c>
      <c r="AY3271" s="254" t="s">
        <v>180</v>
      </c>
    </row>
    <row r="3272" s="13" customFormat="1">
      <c r="A3272" s="13"/>
      <c r="B3272" s="233"/>
      <c r="C3272" s="234"/>
      <c r="D3272" s="235" t="s">
        <v>191</v>
      </c>
      <c r="E3272" s="236" t="s">
        <v>19</v>
      </c>
      <c r="F3272" s="237" t="s">
        <v>1992</v>
      </c>
      <c r="G3272" s="234"/>
      <c r="H3272" s="238">
        <v>7.3920000000000003</v>
      </c>
      <c r="I3272" s="239"/>
      <c r="J3272" s="234"/>
      <c r="K3272" s="234"/>
      <c r="L3272" s="240"/>
      <c r="M3272" s="241"/>
      <c r="N3272" s="242"/>
      <c r="O3272" s="242"/>
      <c r="P3272" s="242"/>
      <c r="Q3272" s="242"/>
      <c r="R3272" s="242"/>
      <c r="S3272" s="242"/>
      <c r="T3272" s="243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4" t="s">
        <v>191</v>
      </c>
      <c r="AU3272" s="244" t="s">
        <v>82</v>
      </c>
      <c r="AV3272" s="13" t="s">
        <v>82</v>
      </c>
      <c r="AW3272" s="13" t="s">
        <v>33</v>
      </c>
      <c r="AX3272" s="13" t="s">
        <v>72</v>
      </c>
      <c r="AY3272" s="244" t="s">
        <v>180</v>
      </c>
    </row>
    <row r="3273" s="13" customFormat="1">
      <c r="A3273" s="13"/>
      <c r="B3273" s="233"/>
      <c r="C3273" s="234"/>
      <c r="D3273" s="235" t="s">
        <v>191</v>
      </c>
      <c r="E3273" s="236" t="s">
        <v>19</v>
      </c>
      <c r="F3273" s="237" t="s">
        <v>1993</v>
      </c>
      <c r="G3273" s="234"/>
      <c r="H3273" s="238">
        <v>8.4000000000000004</v>
      </c>
      <c r="I3273" s="239"/>
      <c r="J3273" s="234"/>
      <c r="K3273" s="234"/>
      <c r="L3273" s="240"/>
      <c r="M3273" s="241"/>
      <c r="N3273" s="242"/>
      <c r="O3273" s="242"/>
      <c r="P3273" s="242"/>
      <c r="Q3273" s="242"/>
      <c r="R3273" s="242"/>
      <c r="S3273" s="242"/>
      <c r="T3273" s="243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4" t="s">
        <v>191</v>
      </c>
      <c r="AU3273" s="244" t="s">
        <v>82</v>
      </c>
      <c r="AV3273" s="13" t="s">
        <v>82</v>
      </c>
      <c r="AW3273" s="13" t="s">
        <v>33</v>
      </c>
      <c r="AX3273" s="13" t="s">
        <v>72</v>
      </c>
      <c r="AY3273" s="244" t="s">
        <v>180</v>
      </c>
    </row>
    <row r="3274" s="13" customFormat="1">
      <c r="A3274" s="13"/>
      <c r="B3274" s="233"/>
      <c r="C3274" s="234"/>
      <c r="D3274" s="235" t="s">
        <v>191</v>
      </c>
      <c r="E3274" s="236" t="s">
        <v>19</v>
      </c>
      <c r="F3274" s="237" t="s">
        <v>1994</v>
      </c>
      <c r="G3274" s="234"/>
      <c r="H3274" s="238">
        <v>5.3899999999999997</v>
      </c>
      <c r="I3274" s="239"/>
      <c r="J3274" s="234"/>
      <c r="K3274" s="234"/>
      <c r="L3274" s="240"/>
      <c r="M3274" s="241"/>
      <c r="N3274" s="242"/>
      <c r="O3274" s="242"/>
      <c r="P3274" s="242"/>
      <c r="Q3274" s="242"/>
      <c r="R3274" s="242"/>
      <c r="S3274" s="242"/>
      <c r="T3274" s="243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4" t="s">
        <v>191</v>
      </c>
      <c r="AU3274" s="244" t="s">
        <v>82</v>
      </c>
      <c r="AV3274" s="13" t="s">
        <v>82</v>
      </c>
      <c r="AW3274" s="13" t="s">
        <v>33</v>
      </c>
      <c r="AX3274" s="13" t="s">
        <v>72</v>
      </c>
      <c r="AY3274" s="244" t="s">
        <v>180</v>
      </c>
    </row>
    <row r="3275" s="13" customFormat="1">
      <c r="A3275" s="13"/>
      <c r="B3275" s="233"/>
      <c r="C3275" s="234"/>
      <c r="D3275" s="235" t="s">
        <v>191</v>
      </c>
      <c r="E3275" s="236" t="s">
        <v>19</v>
      </c>
      <c r="F3275" s="237" t="s">
        <v>1995</v>
      </c>
      <c r="G3275" s="234"/>
      <c r="H3275" s="238">
        <v>3.3799999999999999</v>
      </c>
      <c r="I3275" s="239"/>
      <c r="J3275" s="234"/>
      <c r="K3275" s="234"/>
      <c r="L3275" s="240"/>
      <c r="M3275" s="241"/>
      <c r="N3275" s="242"/>
      <c r="O3275" s="242"/>
      <c r="P3275" s="242"/>
      <c r="Q3275" s="242"/>
      <c r="R3275" s="242"/>
      <c r="S3275" s="242"/>
      <c r="T3275" s="24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4" t="s">
        <v>191</v>
      </c>
      <c r="AU3275" s="244" t="s">
        <v>82</v>
      </c>
      <c r="AV3275" s="13" t="s">
        <v>82</v>
      </c>
      <c r="AW3275" s="13" t="s">
        <v>33</v>
      </c>
      <c r="AX3275" s="13" t="s">
        <v>72</v>
      </c>
      <c r="AY3275" s="244" t="s">
        <v>180</v>
      </c>
    </row>
    <row r="3276" s="14" customFormat="1">
      <c r="A3276" s="14"/>
      <c r="B3276" s="245"/>
      <c r="C3276" s="246"/>
      <c r="D3276" s="235" t="s">
        <v>191</v>
      </c>
      <c r="E3276" s="247" t="s">
        <v>19</v>
      </c>
      <c r="F3276" s="248" t="s">
        <v>1923</v>
      </c>
      <c r="G3276" s="246"/>
      <c r="H3276" s="247" t="s">
        <v>19</v>
      </c>
      <c r="I3276" s="249"/>
      <c r="J3276" s="246"/>
      <c r="K3276" s="246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191</v>
      </c>
      <c r="AU3276" s="254" t="s">
        <v>82</v>
      </c>
      <c r="AV3276" s="14" t="s">
        <v>80</v>
      </c>
      <c r="AW3276" s="14" t="s">
        <v>33</v>
      </c>
      <c r="AX3276" s="14" t="s">
        <v>72</v>
      </c>
      <c r="AY3276" s="254" t="s">
        <v>180</v>
      </c>
    </row>
    <row r="3277" s="13" customFormat="1">
      <c r="A3277" s="13"/>
      <c r="B3277" s="233"/>
      <c r="C3277" s="234"/>
      <c r="D3277" s="235" t="s">
        <v>191</v>
      </c>
      <c r="E3277" s="236" t="s">
        <v>19</v>
      </c>
      <c r="F3277" s="237" t="s">
        <v>1996</v>
      </c>
      <c r="G3277" s="234"/>
      <c r="H3277" s="238">
        <v>28.75</v>
      </c>
      <c r="I3277" s="239"/>
      <c r="J3277" s="234"/>
      <c r="K3277" s="234"/>
      <c r="L3277" s="240"/>
      <c r="M3277" s="241"/>
      <c r="N3277" s="242"/>
      <c r="O3277" s="242"/>
      <c r="P3277" s="242"/>
      <c r="Q3277" s="242"/>
      <c r="R3277" s="242"/>
      <c r="S3277" s="242"/>
      <c r="T3277" s="243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4" t="s">
        <v>191</v>
      </c>
      <c r="AU3277" s="244" t="s">
        <v>82</v>
      </c>
      <c r="AV3277" s="13" t="s">
        <v>82</v>
      </c>
      <c r="AW3277" s="13" t="s">
        <v>33</v>
      </c>
      <c r="AX3277" s="13" t="s">
        <v>72</v>
      </c>
      <c r="AY3277" s="244" t="s">
        <v>180</v>
      </c>
    </row>
    <row r="3278" s="13" customFormat="1">
      <c r="A3278" s="13"/>
      <c r="B3278" s="233"/>
      <c r="C3278" s="234"/>
      <c r="D3278" s="235" t="s">
        <v>191</v>
      </c>
      <c r="E3278" s="236" t="s">
        <v>19</v>
      </c>
      <c r="F3278" s="237" t="s">
        <v>1997</v>
      </c>
      <c r="G3278" s="234"/>
      <c r="H3278" s="238">
        <v>-3.641</v>
      </c>
      <c r="I3278" s="239"/>
      <c r="J3278" s="234"/>
      <c r="K3278" s="234"/>
      <c r="L3278" s="240"/>
      <c r="M3278" s="241"/>
      <c r="N3278" s="242"/>
      <c r="O3278" s="242"/>
      <c r="P3278" s="242"/>
      <c r="Q3278" s="242"/>
      <c r="R3278" s="242"/>
      <c r="S3278" s="242"/>
      <c r="T3278" s="243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4" t="s">
        <v>191</v>
      </c>
      <c r="AU3278" s="244" t="s">
        <v>82</v>
      </c>
      <c r="AV3278" s="13" t="s">
        <v>82</v>
      </c>
      <c r="AW3278" s="13" t="s">
        <v>33</v>
      </c>
      <c r="AX3278" s="13" t="s">
        <v>72</v>
      </c>
      <c r="AY3278" s="244" t="s">
        <v>180</v>
      </c>
    </row>
    <row r="3279" s="14" customFormat="1">
      <c r="A3279" s="14"/>
      <c r="B3279" s="245"/>
      <c r="C3279" s="246"/>
      <c r="D3279" s="235" t="s">
        <v>191</v>
      </c>
      <c r="E3279" s="247" t="s">
        <v>19</v>
      </c>
      <c r="F3279" s="248" t="s">
        <v>1932</v>
      </c>
      <c r="G3279" s="246"/>
      <c r="H3279" s="247" t="s">
        <v>19</v>
      </c>
      <c r="I3279" s="249"/>
      <c r="J3279" s="246"/>
      <c r="K3279" s="246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191</v>
      </c>
      <c r="AU3279" s="254" t="s">
        <v>82</v>
      </c>
      <c r="AV3279" s="14" t="s">
        <v>80</v>
      </c>
      <c r="AW3279" s="14" t="s">
        <v>33</v>
      </c>
      <c r="AX3279" s="14" t="s">
        <v>72</v>
      </c>
      <c r="AY3279" s="254" t="s">
        <v>180</v>
      </c>
    </row>
    <row r="3280" s="13" customFormat="1">
      <c r="A3280" s="13"/>
      <c r="B3280" s="233"/>
      <c r="C3280" s="234"/>
      <c r="D3280" s="235" t="s">
        <v>191</v>
      </c>
      <c r="E3280" s="236" t="s">
        <v>19</v>
      </c>
      <c r="F3280" s="237" t="s">
        <v>3146</v>
      </c>
      <c r="G3280" s="234"/>
      <c r="H3280" s="238">
        <v>-1.766</v>
      </c>
      <c r="I3280" s="239"/>
      <c r="J3280" s="234"/>
      <c r="K3280" s="234"/>
      <c r="L3280" s="240"/>
      <c r="M3280" s="241"/>
      <c r="N3280" s="242"/>
      <c r="O3280" s="242"/>
      <c r="P3280" s="242"/>
      <c r="Q3280" s="242"/>
      <c r="R3280" s="242"/>
      <c r="S3280" s="242"/>
      <c r="T3280" s="243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4" t="s">
        <v>191</v>
      </c>
      <c r="AU3280" s="244" t="s">
        <v>82</v>
      </c>
      <c r="AV3280" s="13" t="s">
        <v>82</v>
      </c>
      <c r="AW3280" s="13" t="s">
        <v>33</v>
      </c>
      <c r="AX3280" s="13" t="s">
        <v>72</v>
      </c>
      <c r="AY3280" s="244" t="s">
        <v>180</v>
      </c>
    </row>
    <row r="3281" s="14" customFormat="1">
      <c r="A3281" s="14"/>
      <c r="B3281" s="245"/>
      <c r="C3281" s="246"/>
      <c r="D3281" s="235" t="s">
        <v>191</v>
      </c>
      <c r="E3281" s="247" t="s">
        <v>19</v>
      </c>
      <c r="F3281" s="248" t="s">
        <v>3488</v>
      </c>
      <c r="G3281" s="246"/>
      <c r="H3281" s="247" t="s">
        <v>19</v>
      </c>
      <c r="I3281" s="249"/>
      <c r="J3281" s="246"/>
      <c r="K3281" s="246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191</v>
      </c>
      <c r="AU3281" s="254" t="s">
        <v>82</v>
      </c>
      <c r="AV3281" s="14" t="s">
        <v>80</v>
      </c>
      <c r="AW3281" s="14" t="s">
        <v>33</v>
      </c>
      <c r="AX3281" s="14" t="s">
        <v>72</v>
      </c>
      <c r="AY3281" s="254" t="s">
        <v>180</v>
      </c>
    </row>
    <row r="3282" s="13" customFormat="1">
      <c r="A3282" s="13"/>
      <c r="B3282" s="233"/>
      <c r="C3282" s="234"/>
      <c r="D3282" s="235" t="s">
        <v>191</v>
      </c>
      <c r="E3282" s="236" t="s">
        <v>19</v>
      </c>
      <c r="F3282" s="237" t="s">
        <v>3489</v>
      </c>
      <c r="G3282" s="234"/>
      <c r="H3282" s="238">
        <v>-19.606999999999999</v>
      </c>
      <c r="I3282" s="239"/>
      <c r="J3282" s="234"/>
      <c r="K3282" s="234"/>
      <c r="L3282" s="240"/>
      <c r="M3282" s="241"/>
      <c r="N3282" s="242"/>
      <c r="O3282" s="242"/>
      <c r="P3282" s="242"/>
      <c r="Q3282" s="242"/>
      <c r="R3282" s="242"/>
      <c r="S3282" s="242"/>
      <c r="T3282" s="24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4" t="s">
        <v>191</v>
      </c>
      <c r="AU3282" s="244" t="s">
        <v>82</v>
      </c>
      <c r="AV3282" s="13" t="s">
        <v>82</v>
      </c>
      <c r="AW3282" s="13" t="s">
        <v>33</v>
      </c>
      <c r="AX3282" s="13" t="s">
        <v>72</v>
      </c>
      <c r="AY3282" s="244" t="s">
        <v>180</v>
      </c>
    </row>
    <row r="3283" s="16" customFormat="1">
      <c r="A3283" s="16"/>
      <c r="B3283" s="266"/>
      <c r="C3283" s="267"/>
      <c r="D3283" s="235" t="s">
        <v>191</v>
      </c>
      <c r="E3283" s="268" t="s">
        <v>19</v>
      </c>
      <c r="F3283" s="269" t="s">
        <v>436</v>
      </c>
      <c r="G3283" s="267"/>
      <c r="H3283" s="270">
        <v>221.69200000000001</v>
      </c>
      <c r="I3283" s="271"/>
      <c r="J3283" s="267"/>
      <c r="K3283" s="267"/>
      <c r="L3283" s="272"/>
      <c r="M3283" s="273"/>
      <c r="N3283" s="274"/>
      <c r="O3283" s="274"/>
      <c r="P3283" s="274"/>
      <c r="Q3283" s="274"/>
      <c r="R3283" s="274"/>
      <c r="S3283" s="274"/>
      <c r="T3283" s="275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T3283" s="276" t="s">
        <v>191</v>
      </c>
      <c r="AU3283" s="276" t="s">
        <v>82</v>
      </c>
      <c r="AV3283" s="16" t="s">
        <v>100</v>
      </c>
      <c r="AW3283" s="16" t="s">
        <v>33</v>
      </c>
      <c r="AX3283" s="16" t="s">
        <v>72</v>
      </c>
      <c r="AY3283" s="276" t="s">
        <v>180</v>
      </c>
    </row>
    <row r="3284" s="15" customFormat="1">
      <c r="A3284" s="15"/>
      <c r="B3284" s="255"/>
      <c r="C3284" s="256"/>
      <c r="D3284" s="235" t="s">
        <v>191</v>
      </c>
      <c r="E3284" s="257" t="s">
        <v>19</v>
      </c>
      <c r="F3284" s="258" t="s">
        <v>327</v>
      </c>
      <c r="G3284" s="256"/>
      <c r="H3284" s="259">
        <v>388.49000000000001</v>
      </c>
      <c r="I3284" s="260"/>
      <c r="J3284" s="256"/>
      <c r="K3284" s="256"/>
      <c r="L3284" s="261"/>
      <c r="M3284" s="262"/>
      <c r="N3284" s="263"/>
      <c r="O3284" s="263"/>
      <c r="P3284" s="263"/>
      <c r="Q3284" s="263"/>
      <c r="R3284" s="263"/>
      <c r="S3284" s="263"/>
      <c r="T3284" s="264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65" t="s">
        <v>191</v>
      </c>
      <c r="AU3284" s="265" t="s">
        <v>82</v>
      </c>
      <c r="AV3284" s="15" t="s">
        <v>187</v>
      </c>
      <c r="AW3284" s="15" t="s">
        <v>33</v>
      </c>
      <c r="AX3284" s="15" t="s">
        <v>80</v>
      </c>
      <c r="AY3284" s="265" t="s">
        <v>180</v>
      </c>
    </row>
    <row r="3285" s="2" customFormat="1" ht="16.5" customHeight="1">
      <c r="A3285" s="40"/>
      <c r="B3285" s="41"/>
      <c r="C3285" s="281" t="s">
        <v>3518</v>
      </c>
      <c r="D3285" s="281" t="s">
        <v>702</v>
      </c>
      <c r="E3285" s="282" t="s">
        <v>3519</v>
      </c>
      <c r="F3285" s="283" t="s">
        <v>3520</v>
      </c>
      <c r="G3285" s="284" t="s">
        <v>185</v>
      </c>
      <c r="H3285" s="285">
        <v>408.44999999999999</v>
      </c>
      <c r="I3285" s="286"/>
      <c r="J3285" s="287">
        <f>ROUND(I3285*H3285,2)</f>
        <v>0</v>
      </c>
      <c r="K3285" s="283" t="s">
        <v>186</v>
      </c>
      <c r="L3285" s="288"/>
      <c r="M3285" s="289" t="s">
        <v>19</v>
      </c>
      <c r="N3285" s="290" t="s">
        <v>43</v>
      </c>
      <c r="O3285" s="86"/>
      <c r="P3285" s="224">
        <f>O3285*H3285</f>
        <v>0</v>
      </c>
      <c r="Q3285" s="224">
        <v>0.0040000000000000001</v>
      </c>
      <c r="R3285" s="224">
        <f>Q3285*H3285</f>
        <v>1.6337999999999999</v>
      </c>
      <c r="S3285" s="224">
        <v>0</v>
      </c>
      <c r="T3285" s="225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6" t="s">
        <v>369</v>
      </c>
      <c r="AT3285" s="226" t="s">
        <v>702</v>
      </c>
      <c r="AU3285" s="226" t="s">
        <v>82</v>
      </c>
      <c r="AY3285" s="19" t="s">
        <v>180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19" t="s">
        <v>80</v>
      </c>
      <c r="BK3285" s="227">
        <f>ROUND(I3285*H3285,2)</f>
        <v>0</v>
      </c>
      <c r="BL3285" s="19" t="s">
        <v>270</v>
      </c>
      <c r="BM3285" s="226" t="s">
        <v>3521</v>
      </c>
    </row>
    <row r="3286" s="13" customFormat="1">
      <c r="A3286" s="13"/>
      <c r="B3286" s="233"/>
      <c r="C3286" s="234"/>
      <c r="D3286" s="235" t="s">
        <v>191</v>
      </c>
      <c r="E3286" s="236" t="s">
        <v>19</v>
      </c>
      <c r="F3286" s="237" t="s">
        <v>3522</v>
      </c>
      <c r="G3286" s="234"/>
      <c r="H3286" s="238">
        <v>408.44999999999999</v>
      </c>
      <c r="I3286" s="239"/>
      <c r="J3286" s="234"/>
      <c r="K3286" s="234"/>
      <c r="L3286" s="240"/>
      <c r="M3286" s="241"/>
      <c r="N3286" s="242"/>
      <c r="O3286" s="242"/>
      <c r="P3286" s="242"/>
      <c r="Q3286" s="242"/>
      <c r="R3286" s="242"/>
      <c r="S3286" s="242"/>
      <c r="T3286" s="24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4" t="s">
        <v>191</v>
      </c>
      <c r="AU3286" s="244" t="s">
        <v>82</v>
      </c>
      <c r="AV3286" s="13" t="s">
        <v>82</v>
      </c>
      <c r="AW3286" s="13" t="s">
        <v>33</v>
      </c>
      <c r="AX3286" s="13" t="s">
        <v>80</v>
      </c>
      <c r="AY3286" s="244" t="s">
        <v>180</v>
      </c>
    </row>
    <row r="3287" s="2" customFormat="1" ht="16.5" customHeight="1">
      <c r="A3287" s="40"/>
      <c r="B3287" s="41"/>
      <c r="C3287" s="281" t="s">
        <v>3523</v>
      </c>
      <c r="D3287" s="281" t="s">
        <v>702</v>
      </c>
      <c r="E3287" s="282" t="s">
        <v>3524</v>
      </c>
      <c r="F3287" s="283" t="s">
        <v>3525</v>
      </c>
      <c r="G3287" s="284" t="s">
        <v>185</v>
      </c>
      <c r="H3287" s="285">
        <v>408.44999999999999</v>
      </c>
      <c r="I3287" s="286"/>
      <c r="J3287" s="287">
        <f>ROUND(I3287*H3287,2)</f>
        <v>0</v>
      </c>
      <c r="K3287" s="283" t="s">
        <v>19</v>
      </c>
      <c r="L3287" s="288"/>
      <c r="M3287" s="289" t="s">
        <v>19</v>
      </c>
      <c r="N3287" s="290" t="s">
        <v>43</v>
      </c>
      <c r="O3287" s="86"/>
      <c r="P3287" s="224">
        <f>O3287*H3287</f>
        <v>0</v>
      </c>
      <c r="Q3287" s="224">
        <v>0</v>
      </c>
      <c r="R3287" s="224">
        <f>Q3287*H3287</f>
        <v>0</v>
      </c>
      <c r="S3287" s="224">
        <v>0</v>
      </c>
      <c r="T3287" s="225">
        <f>S3287*H3287</f>
        <v>0</v>
      </c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R3287" s="226" t="s">
        <v>369</v>
      </c>
      <c r="AT3287" s="226" t="s">
        <v>702</v>
      </c>
      <c r="AU3287" s="226" t="s">
        <v>82</v>
      </c>
      <c r="AY3287" s="19" t="s">
        <v>180</v>
      </c>
      <c r="BE3287" s="227">
        <f>IF(N3287="základní",J3287,0)</f>
        <v>0</v>
      </c>
      <c r="BF3287" s="227">
        <f>IF(N3287="snížená",J3287,0)</f>
        <v>0</v>
      </c>
      <c r="BG3287" s="227">
        <f>IF(N3287="zákl. přenesená",J3287,0)</f>
        <v>0</v>
      </c>
      <c r="BH3287" s="227">
        <f>IF(N3287="sníž. přenesená",J3287,0)</f>
        <v>0</v>
      </c>
      <c r="BI3287" s="227">
        <f>IF(N3287="nulová",J3287,0)</f>
        <v>0</v>
      </c>
      <c r="BJ3287" s="19" t="s">
        <v>80</v>
      </c>
      <c r="BK3287" s="227">
        <f>ROUND(I3287*H3287,2)</f>
        <v>0</v>
      </c>
      <c r="BL3287" s="19" t="s">
        <v>270</v>
      </c>
      <c r="BM3287" s="226" t="s">
        <v>3526</v>
      </c>
    </row>
    <row r="3288" s="13" customFormat="1">
      <c r="A3288" s="13"/>
      <c r="B3288" s="233"/>
      <c r="C3288" s="234"/>
      <c r="D3288" s="235" t="s">
        <v>191</v>
      </c>
      <c r="E3288" s="236" t="s">
        <v>19</v>
      </c>
      <c r="F3288" s="237" t="s">
        <v>3522</v>
      </c>
      <c r="G3288" s="234"/>
      <c r="H3288" s="238">
        <v>408.44999999999999</v>
      </c>
      <c r="I3288" s="239"/>
      <c r="J3288" s="234"/>
      <c r="K3288" s="234"/>
      <c r="L3288" s="240"/>
      <c r="M3288" s="241"/>
      <c r="N3288" s="242"/>
      <c r="O3288" s="242"/>
      <c r="P3288" s="242"/>
      <c r="Q3288" s="242"/>
      <c r="R3288" s="242"/>
      <c r="S3288" s="242"/>
      <c r="T3288" s="243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4" t="s">
        <v>191</v>
      </c>
      <c r="AU3288" s="244" t="s">
        <v>82</v>
      </c>
      <c r="AV3288" s="13" t="s">
        <v>82</v>
      </c>
      <c r="AW3288" s="13" t="s">
        <v>33</v>
      </c>
      <c r="AX3288" s="13" t="s">
        <v>80</v>
      </c>
      <c r="AY3288" s="244" t="s">
        <v>180</v>
      </c>
    </row>
    <row r="3289" s="2" customFormat="1" ht="24.15" customHeight="1">
      <c r="A3289" s="40"/>
      <c r="B3289" s="41"/>
      <c r="C3289" s="215" t="s">
        <v>3527</v>
      </c>
      <c r="D3289" s="215" t="s">
        <v>182</v>
      </c>
      <c r="E3289" s="216" t="s">
        <v>3528</v>
      </c>
      <c r="F3289" s="217" t="s">
        <v>3529</v>
      </c>
      <c r="G3289" s="218" t="s">
        <v>3129</v>
      </c>
      <c r="H3289" s="292"/>
      <c r="I3289" s="220"/>
      <c r="J3289" s="221">
        <f>ROUND(I3289*H3289,2)</f>
        <v>0</v>
      </c>
      <c r="K3289" s="217" t="s">
        <v>186</v>
      </c>
      <c r="L3289" s="46"/>
      <c r="M3289" s="222" t="s">
        <v>19</v>
      </c>
      <c r="N3289" s="223" t="s">
        <v>43</v>
      </c>
      <c r="O3289" s="86"/>
      <c r="P3289" s="224">
        <f>O3289*H3289</f>
        <v>0</v>
      </c>
      <c r="Q3289" s="224">
        <v>0</v>
      </c>
      <c r="R3289" s="224">
        <f>Q3289*H3289</f>
        <v>0</v>
      </c>
      <c r="S3289" s="224">
        <v>0</v>
      </c>
      <c r="T3289" s="225">
        <f>S3289*H3289</f>
        <v>0</v>
      </c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R3289" s="226" t="s">
        <v>270</v>
      </c>
      <c r="AT3289" s="226" t="s">
        <v>182</v>
      </c>
      <c r="AU3289" s="226" t="s">
        <v>82</v>
      </c>
      <c r="AY3289" s="19" t="s">
        <v>180</v>
      </c>
      <c r="BE3289" s="227">
        <f>IF(N3289="základní",J3289,0)</f>
        <v>0</v>
      </c>
      <c r="BF3289" s="227">
        <f>IF(N3289="snížená",J3289,0)</f>
        <v>0</v>
      </c>
      <c r="BG3289" s="227">
        <f>IF(N3289="zákl. přenesená",J3289,0)</f>
        <v>0</v>
      </c>
      <c r="BH3289" s="227">
        <f>IF(N3289="sníž. přenesená",J3289,0)</f>
        <v>0</v>
      </c>
      <c r="BI3289" s="227">
        <f>IF(N3289="nulová",J3289,0)</f>
        <v>0</v>
      </c>
      <c r="BJ3289" s="19" t="s">
        <v>80</v>
      </c>
      <c r="BK3289" s="227">
        <f>ROUND(I3289*H3289,2)</f>
        <v>0</v>
      </c>
      <c r="BL3289" s="19" t="s">
        <v>270</v>
      </c>
      <c r="BM3289" s="226" t="s">
        <v>3530</v>
      </c>
    </row>
    <row r="3290" s="2" customFormat="1">
      <c r="A3290" s="40"/>
      <c r="B3290" s="41"/>
      <c r="C3290" s="42"/>
      <c r="D3290" s="228" t="s">
        <v>189</v>
      </c>
      <c r="E3290" s="42"/>
      <c r="F3290" s="229" t="s">
        <v>3531</v>
      </c>
      <c r="G3290" s="42"/>
      <c r="H3290" s="42"/>
      <c r="I3290" s="230"/>
      <c r="J3290" s="42"/>
      <c r="K3290" s="42"/>
      <c r="L3290" s="46"/>
      <c r="M3290" s="231"/>
      <c r="N3290" s="232"/>
      <c r="O3290" s="86"/>
      <c r="P3290" s="86"/>
      <c r="Q3290" s="86"/>
      <c r="R3290" s="86"/>
      <c r="S3290" s="86"/>
      <c r="T3290" s="87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T3290" s="19" t="s">
        <v>189</v>
      </c>
      <c r="AU3290" s="19" t="s">
        <v>82</v>
      </c>
    </row>
    <row r="3291" s="12" customFormat="1" ht="22.8" customHeight="1">
      <c r="A3291" s="12"/>
      <c r="B3291" s="199"/>
      <c r="C3291" s="200"/>
      <c r="D3291" s="201" t="s">
        <v>71</v>
      </c>
      <c r="E3291" s="213" t="s">
        <v>3532</v>
      </c>
      <c r="F3291" s="213" t="s">
        <v>3533</v>
      </c>
      <c r="G3291" s="200"/>
      <c r="H3291" s="200"/>
      <c r="I3291" s="203"/>
      <c r="J3291" s="214">
        <f>BK3291</f>
        <v>0</v>
      </c>
      <c r="K3291" s="200"/>
      <c r="L3291" s="205"/>
      <c r="M3291" s="206"/>
      <c r="N3291" s="207"/>
      <c r="O3291" s="207"/>
      <c r="P3291" s="208">
        <f>SUM(P3292:P3301)</f>
        <v>0</v>
      </c>
      <c r="Q3291" s="207"/>
      <c r="R3291" s="208">
        <f>SUM(R3292:R3301)</f>
        <v>0.004705260000000001</v>
      </c>
      <c r="S3291" s="207"/>
      <c r="T3291" s="209">
        <f>SUM(T3292:T3301)</f>
        <v>0</v>
      </c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R3291" s="210" t="s">
        <v>82</v>
      </c>
      <c r="AT3291" s="211" t="s">
        <v>71</v>
      </c>
      <c r="AU3291" s="211" t="s">
        <v>80</v>
      </c>
      <c r="AY3291" s="210" t="s">
        <v>180</v>
      </c>
      <c r="BK3291" s="212">
        <f>SUM(BK3292:BK3301)</f>
        <v>0</v>
      </c>
    </row>
    <row r="3292" s="2" customFormat="1" ht="24.15" customHeight="1">
      <c r="A3292" s="40"/>
      <c r="B3292" s="41"/>
      <c r="C3292" s="215" t="s">
        <v>3534</v>
      </c>
      <c r="D3292" s="215" t="s">
        <v>182</v>
      </c>
      <c r="E3292" s="216" t="s">
        <v>3535</v>
      </c>
      <c r="F3292" s="217" t="s">
        <v>3536</v>
      </c>
      <c r="G3292" s="218" t="s">
        <v>185</v>
      </c>
      <c r="H3292" s="219">
        <v>4.6130000000000004</v>
      </c>
      <c r="I3292" s="220"/>
      <c r="J3292" s="221">
        <f>ROUND(I3292*H3292,2)</f>
        <v>0</v>
      </c>
      <c r="K3292" s="217" t="s">
        <v>186</v>
      </c>
      <c r="L3292" s="46"/>
      <c r="M3292" s="222" t="s">
        <v>19</v>
      </c>
      <c r="N3292" s="223" t="s">
        <v>43</v>
      </c>
      <c r="O3292" s="86"/>
      <c r="P3292" s="224">
        <f>O3292*H3292</f>
        <v>0</v>
      </c>
      <c r="Q3292" s="224">
        <v>0.0010200000000000001</v>
      </c>
      <c r="R3292" s="224">
        <f>Q3292*H3292</f>
        <v>0.004705260000000001</v>
      </c>
      <c r="S3292" s="224">
        <v>0</v>
      </c>
      <c r="T3292" s="225">
        <f>S3292*H3292</f>
        <v>0</v>
      </c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R3292" s="226" t="s">
        <v>270</v>
      </c>
      <c r="AT3292" s="226" t="s">
        <v>182</v>
      </c>
      <c r="AU3292" s="226" t="s">
        <v>82</v>
      </c>
      <c r="AY3292" s="19" t="s">
        <v>180</v>
      </c>
      <c r="BE3292" s="227">
        <f>IF(N3292="základní",J3292,0)</f>
        <v>0</v>
      </c>
      <c r="BF3292" s="227">
        <f>IF(N3292="snížená",J3292,0)</f>
        <v>0</v>
      </c>
      <c r="BG3292" s="227">
        <f>IF(N3292="zákl. přenesená",J3292,0)</f>
        <v>0</v>
      </c>
      <c r="BH3292" s="227">
        <f>IF(N3292="sníž. přenesená",J3292,0)</f>
        <v>0</v>
      </c>
      <c r="BI3292" s="227">
        <f>IF(N3292="nulová",J3292,0)</f>
        <v>0</v>
      </c>
      <c r="BJ3292" s="19" t="s">
        <v>80</v>
      </c>
      <c r="BK3292" s="227">
        <f>ROUND(I3292*H3292,2)</f>
        <v>0</v>
      </c>
      <c r="BL3292" s="19" t="s">
        <v>270</v>
      </c>
      <c r="BM3292" s="226" t="s">
        <v>3537</v>
      </c>
    </row>
    <row r="3293" s="2" customFormat="1">
      <c r="A3293" s="40"/>
      <c r="B3293" s="41"/>
      <c r="C3293" s="42"/>
      <c r="D3293" s="228" t="s">
        <v>189</v>
      </c>
      <c r="E3293" s="42"/>
      <c r="F3293" s="229" t="s">
        <v>3538</v>
      </c>
      <c r="G3293" s="42"/>
      <c r="H3293" s="42"/>
      <c r="I3293" s="230"/>
      <c r="J3293" s="42"/>
      <c r="K3293" s="42"/>
      <c r="L3293" s="46"/>
      <c r="M3293" s="231"/>
      <c r="N3293" s="232"/>
      <c r="O3293" s="86"/>
      <c r="P3293" s="86"/>
      <c r="Q3293" s="86"/>
      <c r="R3293" s="86"/>
      <c r="S3293" s="86"/>
      <c r="T3293" s="87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T3293" s="19" t="s">
        <v>189</v>
      </c>
      <c r="AU3293" s="19" t="s">
        <v>82</v>
      </c>
    </row>
    <row r="3294" s="14" customFormat="1">
      <c r="A3294" s="14"/>
      <c r="B3294" s="245"/>
      <c r="C3294" s="246"/>
      <c r="D3294" s="235" t="s">
        <v>191</v>
      </c>
      <c r="E3294" s="247" t="s">
        <v>19</v>
      </c>
      <c r="F3294" s="248" t="s">
        <v>3539</v>
      </c>
      <c r="G3294" s="246"/>
      <c r="H3294" s="247" t="s">
        <v>19</v>
      </c>
      <c r="I3294" s="249"/>
      <c r="J3294" s="246"/>
      <c r="K3294" s="246"/>
      <c r="L3294" s="250"/>
      <c r="M3294" s="251"/>
      <c r="N3294" s="252"/>
      <c r="O3294" s="252"/>
      <c r="P3294" s="252"/>
      <c r="Q3294" s="252"/>
      <c r="R3294" s="252"/>
      <c r="S3294" s="252"/>
      <c r="T3294" s="253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4" t="s">
        <v>191</v>
      </c>
      <c r="AU3294" s="254" t="s">
        <v>82</v>
      </c>
      <c r="AV3294" s="14" t="s">
        <v>80</v>
      </c>
      <c r="AW3294" s="14" t="s">
        <v>33</v>
      </c>
      <c r="AX3294" s="14" t="s">
        <v>72</v>
      </c>
      <c r="AY3294" s="254" t="s">
        <v>180</v>
      </c>
    </row>
    <row r="3295" s="13" customFormat="1">
      <c r="A3295" s="13"/>
      <c r="B3295" s="233"/>
      <c r="C3295" s="234"/>
      <c r="D3295" s="235" t="s">
        <v>191</v>
      </c>
      <c r="E3295" s="236" t="s">
        <v>19</v>
      </c>
      <c r="F3295" s="237" t="s">
        <v>3540</v>
      </c>
      <c r="G3295" s="234"/>
      <c r="H3295" s="238">
        <v>4.6130000000000004</v>
      </c>
      <c r="I3295" s="239"/>
      <c r="J3295" s="234"/>
      <c r="K3295" s="234"/>
      <c r="L3295" s="240"/>
      <c r="M3295" s="241"/>
      <c r="N3295" s="242"/>
      <c r="O3295" s="242"/>
      <c r="P3295" s="242"/>
      <c r="Q3295" s="242"/>
      <c r="R3295" s="242"/>
      <c r="S3295" s="242"/>
      <c r="T3295" s="243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4" t="s">
        <v>191</v>
      </c>
      <c r="AU3295" s="244" t="s">
        <v>82</v>
      </c>
      <c r="AV3295" s="13" t="s">
        <v>82</v>
      </c>
      <c r="AW3295" s="13" t="s">
        <v>33</v>
      </c>
      <c r="AX3295" s="13" t="s">
        <v>80</v>
      </c>
      <c r="AY3295" s="244" t="s">
        <v>180</v>
      </c>
    </row>
    <row r="3296" s="2" customFormat="1" ht="16.5" customHeight="1">
      <c r="A3296" s="40"/>
      <c r="B3296" s="41"/>
      <c r="C3296" s="281" t="s">
        <v>3541</v>
      </c>
      <c r="D3296" s="281" t="s">
        <v>702</v>
      </c>
      <c r="E3296" s="282" t="s">
        <v>3542</v>
      </c>
      <c r="F3296" s="283" t="s">
        <v>3543</v>
      </c>
      <c r="G3296" s="284" t="s">
        <v>185</v>
      </c>
      <c r="H3296" s="285">
        <v>1.9379999999999999</v>
      </c>
      <c r="I3296" s="286"/>
      <c r="J3296" s="287">
        <f>ROUND(I3296*H3296,2)</f>
        <v>0</v>
      </c>
      <c r="K3296" s="283" t="s">
        <v>19</v>
      </c>
      <c r="L3296" s="288"/>
      <c r="M3296" s="289" t="s">
        <v>19</v>
      </c>
      <c r="N3296" s="290" t="s">
        <v>43</v>
      </c>
      <c r="O3296" s="86"/>
      <c r="P3296" s="224">
        <f>O3296*H3296</f>
        <v>0</v>
      </c>
      <c r="Q3296" s="224">
        <v>0</v>
      </c>
      <c r="R3296" s="224">
        <f>Q3296*H3296</f>
        <v>0</v>
      </c>
      <c r="S3296" s="224">
        <v>0</v>
      </c>
      <c r="T3296" s="225">
        <f>S3296*H3296</f>
        <v>0</v>
      </c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R3296" s="226" t="s">
        <v>369</v>
      </c>
      <c r="AT3296" s="226" t="s">
        <v>702</v>
      </c>
      <c r="AU3296" s="226" t="s">
        <v>82</v>
      </c>
      <c r="AY3296" s="19" t="s">
        <v>180</v>
      </c>
      <c r="BE3296" s="227">
        <f>IF(N3296="základní",J3296,0)</f>
        <v>0</v>
      </c>
      <c r="BF3296" s="227">
        <f>IF(N3296="snížená",J3296,0)</f>
        <v>0</v>
      </c>
      <c r="BG3296" s="227">
        <f>IF(N3296="zákl. přenesená",J3296,0)</f>
        <v>0</v>
      </c>
      <c r="BH3296" s="227">
        <f>IF(N3296="sníž. přenesená",J3296,0)</f>
        <v>0</v>
      </c>
      <c r="BI3296" s="227">
        <f>IF(N3296="nulová",J3296,0)</f>
        <v>0</v>
      </c>
      <c r="BJ3296" s="19" t="s">
        <v>80</v>
      </c>
      <c r="BK3296" s="227">
        <f>ROUND(I3296*H3296,2)</f>
        <v>0</v>
      </c>
      <c r="BL3296" s="19" t="s">
        <v>270</v>
      </c>
      <c r="BM3296" s="226" t="s">
        <v>3544</v>
      </c>
    </row>
    <row r="3297" s="13" customFormat="1">
      <c r="A3297" s="13"/>
      <c r="B3297" s="233"/>
      <c r="C3297" s="234"/>
      <c r="D3297" s="235" t="s">
        <v>191</v>
      </c>
      <c r="E3297" s="236" t="s">
        <v>19</v>
      </c>
      <c r="F3297" s="237" t="s">
        <v>3545</v>
      </c>
      <c r="G3297" s="234"/>
      <c r="H3297" s="238">
        <v>1.9379999999999999</v>
      </c>
      <c r="I3297" s="239"/>
      <c r="J3297" s="234"/>
      <c r="K3297" s="234"/>
      <c r="L3297" s="240"/>
      <c r="M3297" s="241"/>
      <c r="N3297" s="242"/>
      <c r="O3297" s="242"/>
      <c r="P3297" s="242"/>
      <c r="Q3297" s="242"/>
      <c r="R3297" s="242"/>
      <c r="S3297" s="242"/>
      <c r="T3297" s="243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4" t="s">
        <v>191</v>
      </c>
      <c r="AU3297" s="244" t="s">
        <v>82</v>
      </c>
      <c r="AV3297" s="13" t="s">
        <v>82</v>
      </c>
      <c r="AW3297" s="13" t="s">
        <v>33</v>
      </c>
      <c r="AX3297" s="13" t="s">
        <v>80</v>
      </c>
      <c r="AY3297" s="244" t="s">
        <v>180</v>
      </c>
    </row>
    <row r="3298" s="2" customFormat="1" ht="16.5" customHeight="1">
      <c r="A3298" s="40"/>
      <c r="B3298" s="41"/>
      <c r="C3298" s="281" t="s">
        <v>3546</v>
      </c>
      <c r="D3298" s="281" t="s">
        <v>702</v>
      </c>
      <c r="E3298" s="282" t="s">
        <v>3547</v>
      </c>
      <c r="F3298" s="283" t="s">
        <v>3548</v>
      </c>
      <c r="G3298" s="284" t="s">
        <v>185</v>
      </c>
      <c r="H3298" s="285">
        <v>2.6749999999999998</v>
      </c>
      <c r="I3298" s="286"/>
      <c r="J3298" s="287">
        <f>ROUND(I3298*H3298,2)</f>
        <v>0</v>
      </c>
      <c r="K3298" s="283" t="s">
        <v>19</v>
      </c>
      <c r="L3298" s="288"/>
      <c r="M3298" s="289" t="s">
        <v>19</v>
      </c>
      <c r="N3298" s="290" t="s">
        <v>43</v>
      </c>
      <c r="O3298" s="86"/>
      <c r="P3298" s="224">
        <f>O3298*H3298</f>
        <v>0</v>
      </c>
      <c r="Q3298" s="224">
        <v>0</v>
      </c>
      <c r="R3298" s="224">
        <f>Q3298*H3298</f>
        <v>0</v>
      </c>
      <c r="S3298" s="224">
        <v>0</v>
      </c>
      <c r="T3298" s="225">
        <f>S3298*H3298</f>
        <v>0</v>
      </c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R3298" s="226" t="s">
        <v>369</v>
      </c>
      <c r="AT3298" s="226" t="s">
        <v>702</v>
      </c>
      <c r="AU3298" s="226" t="s">
        <v>82</v>
      </c>
      <c r="AY3298" s="19" t="s">
        <v>180</v>
      </c>
      <c r="BE3298" s="227">
        <f>IF(N3298="základní",J3298,0)</f>
        <v>0</v>
      </c>
      <c r="BF3298" s="227">
        <f>IF(N3298="snížená",J3298,0)</f>
        <v>0</v>
      </c>
      <c r="BG3298" s="227">
        <f>IF(N3298="zákl. přenesená",J3298,0)</f>
        <v>0</v>
      </c>
      <c r="BH3298" s="227">
        <f>IF(N3298="sníž. přenesená",J3298,0)</f>
        <v>0</v>
      </c>
      <c r="BI3298" s="227">
        <f>IF(N3298="nulová",J3298,0)</f>
        <v>0</v>
      </c>
      <c r="BJ3298" s="19" t="s">
        <v>80</v>
      </c>
      <c r="BK3298" s="227">
        <f>ROUND(I3298*H3298,2)</f>
        <v>0</v>
      </c>
      <c r="BL3298" s="19" t="s">
        <v>270</v>
      </c>
      <c r="BM3298" s="226" t="s">
        <v>3549</v>
      </c>
    </row>
    <row r="3299" s="13" customFormat="1">
      <c r="A3299" s="13"/>
      <c r="B3299" s="233"/>
      <c r="C3299" s="234"/>
      <c r="D3299" s="235" t="s">
        <v>191</v>
      </c>
      <c r="E3299" s="236" t="s">
        <v>19</v>
      </c>
      <c r="F3299" s="237" t="s">
        <v>3550</v>
      </c>
      <c r="G3299" s="234"/>
      <c r="H3299" s="238">
        <v>2.6749999999999998</v>
      </c>
      <c r="I3299" s="239"/>
      <c r="J3299" s="234"/>
      <c r="K3299" s="234"/>
      <c r="L3299" s="240"/>
      <c r="M3299" s="241"/>
      <c r="N3299" s="242"/>
      <c r="O3299" s="242"/>
      <c r="P3299" s="242"/>
      <c r="Q3299" s="242"/>
      <c r="R3299" s="242"/>
      <c r="S3299" s="242"/>
      <c r="T3299" s="243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4" t="s">
        <v>191</v>
      </c>
      <c r="AU3299" s="244" t="s">
        <v>82</v>
      </c>
      <c r="AV3299" s="13" t="s">
        <v>82</v>
      </c>
      <c r="AW3299" s="13" t="s">
        <v>33</v>
      </c>
      <c r="AX3299" s="13" t="s">
        <v>80</v>
      </c>
      <c r="AY3299" s="244" t="s">
        <v>180</v>
      </c>
    </row>
    <row r="3300" s="2" customFormat="1" ht="24.15" customHeight="1">
      <c r="A3300" s="40"/>
      <c r="B3300" s="41"/>
      <c r="C3300" s="215" t="s">
        <v>3551</v>
      </c>
      <c r="D3300" s="215" t="s">
        <v>182</v>
      </c>
      <c r="E3300" s="216" t="s">
        <v>3552</v>
      </c>
      <c r="F3300" s="217" t="s">
        <v>3553</v>
      </c>
      <c r="G3300" s="218" t="s">
        <v>3129</v>
      </c>
      <c r="H3300" s="292"/>
      <c r="I3300" s="220"/>
      <c r="J3300" s="221">
        <f>ROUND(I3300*H3300,2)</f>
        <v>0</v>
      </c>
      <c r="K3300" s="217" t="s">
        <v>186</v>
      </c>
      <c r="L3300" s="46"/>
      <c r="M3300" s="222" t="s">
        <v>19</v>
      </c>
      <c r="N3300" s="223" t="s">
        <v>43</v>
      </c>
      <c r="O3300" s="86"/>
      <c r="P3300" s="224">
        <f>O3300*H3300</f>
        <v>0</v>
      </c>
      <c r="Q3300" s="224">
        <v>0</v>
      </c>
      <c r="R3300" s="224">
        <f>Q3300*H3300</f>
        <v>0</v>
      </c>
      <c r="S3300" s="224">
        <v>0</v>
      </c>
      <c r="T3300" s="225">
        <f>S3300*H3300</f>
        <v>0</v>
      </c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R3300" s="226" t="s">
        <v>270</v>
      </c>
      <c r="AT3300" s="226" t="s">
        <v>182</v>
      </c>
      <c r="AU3300" s="226" t="s">
        <v>82</v>
      </c>
      <c r="AY3300" s="19" t="s">
        <v>180</v>
      </c>
      <c r="BE3300" s="227">
        <f>IF(N3300="základní",J3300,0)</f>
        <v>0</v>
      </c>
      <c r="BF3300" s="227">
        <f>IF(N3300="snížená",J3300,0)</f>
        <v>0</v>
      </c>
      <c r="BG3300" s="227">
        <f>IF(N3300="zákl. přenesená",J3300,0)</f>
        <v>0</v>
      </c>
      <c r="BH3300" s="227">
        <f>IF(N3300="sníž. přenesená",J3300,0)</f>
        <v>0</v>
      </c>
      <c r="BI3300" s="227">
        <f>IF(N3300="nulová",J3300,0)</f>
        <v>0</v>
      </c>
      <c r="BJ3300" s="19" t="s">
        <v>80</v>
      </c>
      <c r="BK3300" s="227">
        <f>ROUND(I3300*H3300,2)</f>
        <v>0</v>
      </c>
      <c r="BL3300" s="19" t="s">
        <v>270</v>
      </c>
      <c r="BM3300" s="226" t="s">
        <v>3554</v>
      </c>
    </row>
    <row r="3301" s="2" customFormat="1">
      <c r="A3301" s="40"/>
      <c r="B3301" s="41"/>
      <c r="C3301" s="42"/>
      <c r="D3301" s="228" t="s">
        <v>189</v>
      </c>
      <c r="E3301" s="42"/>
      <c r="F3301" s="229" t="s">
        <v>3555</v>
      </c>
      <c r="G3301" s="42"/>
      <c r="H3301" s="42"/>
      <c r="I3301" s="230"/>
      <c r="J3301" s="42"/>
      <c r="K3301" s="42"/>
      <c r="L3301" s="46"/>
      <c r="M3301" s="231"/>
      <c r="N3301" s="232"/>
      <c r="O3301" s="86"/>
      <c r="P3301" s="86"/>
      <c r="Q3301" s="86"/>
      <c r="R3301" s="86"/>
      <c r="S3301" s="86"/>
      <c r="T3301" s="87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T3301" s="19" t="s">
        <v>189</v>
      </c>
      <c r="AU3301" s="19" t="s">
        <v>82</v>
      </c>
    </row>
    <row r="3302" s="12" customFormat="1" ht="22.8" customHeight="1">
      <c r="A3302" s="12"/>
      <c r="B3302" s="199"/>
      <c r="C3302" s="200"/>
      <c r="D3302" s="201" t="s">
        <v>71</v>
      </c>
      <c r="E3302" s="213" t="s">
        <v>3556</v>
      </c>
      <c r="F3302" s="213" t="s">
        <v>3557</v>
      </c>
      <c r="G3302" s="200"/>
      <c r="H3302" s="200"/>
      <c r="I3302" s="203"/>
      <c r="J3302" s="214">
        <f>BK3302</f>
        <v>0</v>
      </c>
      <c r="K3302" s="200"/>
      <c r="L3302" s="205"/>
      <c r="M3302" s="206"/>
      <c r="N3302" s="207"/>
      <c r="O3302" s="207"/>
      <c r="P3302" s="208">
        <f>SUM(P3303:P3312)</f>
        <v>0</v>
      </c>
      <c r="Q3302" s="207"/>
      <c r="R3302" s="208">
        <f>SUM(R3303:R3312)</f>
        <v>0.021249999999999998</v>
      </c>
      <c r="S3302" s="207"/>
      <c r="T3302" s="209">
        <f>SUM(T3303:T3312)</f>
        <v>0</v>
      </c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R3302" s="210" t="s">
        <v>82</v>
      </c>
      <c r="AT3302" s="211" t="s">
        <v>71</v>
      </c>
      <c r="AU3302" s="211" t="s">
        <v>80</v>
      </c>
      <c r="AY3302" s="210" t="s">
        <v>180</v>
      </c>
      <c r="BK3302" s="212">
        <f>SUM(BK3303:BK3312)</f>
        <v>0</v>
      </c>
    </row>
    <row r="3303" s="2" customFormat="1" ht="16.5" customHeight="1">
      <c r="A3303" s="40"/>
      <c r="B3303" s="41"/>
      <c r="C3303" s="215" t="s">
        <v>3558</v>
      </c>
      <c r="D3303" s="215" t="s">
        <v>182</v>
      </c>
      <c r="E3303" s="216" t="s">
        <v>3559</v>
      </c>
      <c r="F3303" s="217" t="s">
        <v>3560</v>
      </c>
      <c r="G3303" s="218" t="s">
        <v>195</v>
      </c>
      <c r="H3303" s="219">
        <v>5</v>
      </c>
      <c r="I3303" s="220"/>
      <c r="J3303" s="221">
        <f>ROUND(I3303*H3303,2)</f>
        <v>0</v>
      </c>
      <c r="K3303" s="217" t="s">
        <v>186</v>
      </c>
      <c r="L3303" s="46"/>
      <c r="M3303" s="222" t="s">
        <v>19</v>
      </c>
      <c r="N3303" s="223" t="s">
        <v>43</v>
      </c>
      <c r="O3303" s="86"/>
      <c r="P3303" s="224">
        <f>O3303*H3303</f>
        <v>0</v>
      </c>
      <c r="Q3303" s="224">
        <v>0.00115</v>
      </c>
      <c r="R3303" s="224">
        <f>Q3303*H3303</f>
        <v>0.0057499999999999999</v>
      </c>
      <c r="S3303" s="224">
        <v>0</v>
      </c>
      <c r="T3303" s="225">
        <f>S3303*H3303</f>
        <v>0</v>
      </c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R3303" s="226" t="s">
        <v>270</v>
      </c>
      <c r="AT3303" s="226" t="s">
        <v>182</v>
      </c>
      <c r="AU3303" s="226" t="s">
        <v>82</v>
      </c>
      <c r="AY3303" s="19" t="s">
        <v>180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19" t="s">
        <v>80</v>
      </c>
      <c r="BK3303" s="227">
        <f>ROUND(I3303*H3303,2)</f>
        <v>0</v>
      </c>
      <c r="BL3303" s="19" t="s">
        <v>270</v>
      </c>
      <c r="BM3303" s="226" t="s">
        <v>3561</v>
      </c>
    </row>
    <row r="3304" s="2" customFormat="1">
      <c r="A3304" s="40"/>
      <c r="B3304" s="41"/>
      <c r="C3304" s="42"/>
      <c r="D3304" s="228" t="s">
        <v>189</v>
      </c>
      <c r="E3304" s="42"/>
      <c r="F3304" s="229" t="s">
        <v>3562</v>
      </c>
      <c r="G3304" s="42"/>
      <c r="H3304" s="42"/>
      <c r="I3304" s="230"/>
      <c r="J3304" s="42"/>
      <c r="K3304" s="42"/>
      <c r="L3304" s="46"/>
      <c r="M3304" s="231"/>
      <c r="N3304" s="232"/>
      <c r="O3304" s="86"/>
      <c r="P3304" s="86"/>
      <c r="Q3304" s="86"/>
      <c r="R3304" s="86"/>
      <c r="S3304" s="86"/>
      <c r="T3304" s="87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T3304" s="19" t="s">
        <v>189</v>
      </c>
      <c r="AU3304" s="19" t="s">
        <v>82</v>
      </c>
    </row>
    <row r="3305" s="14" customFormat="1">
      <c r="A3305" s="14"/>
      <c r="B3305" s="245"/>
      <c r="C3305" s="246"/>
      <c r="D3305" s="235" t="s">
        <v>191</v>
      </c>
      <c r="E3305" s="247" t="s">
        <v>19</v>
      </c>
      <c r="F3305" s="248" t="s">
        <v>578</v>
      </c>
      <c r="G3305" s="246"/>
      <c r="H3305" s="247" t="s">
        <v>19</v>
      </c>
      <c r="I3305" s="249"/>
      <c r="J3305" s="246"/>
      <c r="K3305" s="246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191</v>
      </c>
      <c r="AU3305" s="254" t="s">
        <v>82</v>
      </c>
      <c r="AV3305" s="14" t="s">
        <v>80</v>
      </c>
      <c r="AW3305" s="14" t="s">
        <v>33</v>
      </c>
      <c r="AX3305" s="14" t="s">
        <v>72</v>
      </c>
      <c r="AY3305" s="254" t="s">
        <v>180</v>
      </c>
    </row>
    <row r="3306" s="13" customFormat="1">
      <c r="A3306" s="13"/>
      <c r="B3306" s="233"/>
      <c r="C3306" s="234"/>
      <c r="D3306" s="235" t="s">
        <v>191</v>
      </c>
      <c r="E3306" s="236" t="s">
        <v>19</v>
      </c>
      <c r="F3306" s="237" t="s">
        <v>82</v>
      </c>
      <c r="G3306" s="234"/>
      <c r="H3306" s="238">
        <v>2</v>
      </c>
      <c r="I3306" s="239"/>
      <c r="J3306" s="234"/>
      <c r="K3306" s="234"/>
      <c r="L3306" s="240"/>
      <c r="M3306" s="241"/>
      <c r="N3306" s="242"/>
      <c r="O3306" s="242"/>
      <c r="P3306" s="242"/>
      <c r="Q3306" s="242"/>
      <c r="R3306" s="242"/>
      <c r="S3306" s="242"/>
      <c r="T3306" s="243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4" t="s">
        <v>191</v>
      </c>
      <c r="AU3306" s="244" t="s">
        <v>82</v>
      </c>
      <c r="AV3306" s="13" t="s">
        <v>82</v>
      </c>
      <c r="AW3306" s="13" t="s">
        <v>33</v>
      </c>
      <c r="AX3306" s="13" t="s">
        <v>72</v>
      </c>
      <c r="AY3306" s="244" t="s">
        <v>180</v>
      </c>
    </row>
    <row r="3307" s="14" customFormat="1">
      <c r="A3307" s="14"/>
      <c r="B3307" s="245"/>
      <c r="C3307" s="246"/>
      <c r="D3307" s="235" t="s">
        <v>191</v>
      </c>
      <c r="E3307" s="247" t="s">
        <v>19</v>
      </c>
      <c r="F3307" s="248" t="s">
        <v>3563</v>
      </c>
      <c r="G3307" s="246"/>
      <c r="H3307" s="247" t="s">
        <v>19</v>
      </c>
      <c r="I3307" s="249"/>
      <c r="J3307" s="246"/>
      <c r="K3307" s="246"/>
      <c r="L3307" s="250"/>
      <c r="M3307" s="251"/>
      <c r="N3307" s="252"/>
      <c r="O3307" s="252"/>
      <c r="P3307" s="252"/>
      <c r="Q3307" s="252"/>
      <c r="R3307" s="252"/>
      <c r="S3307" s="252"/>
      <c r="T3307" s="253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4" t="s">
        <v>191</v>
      </c>
      <c r="AU3307" s="254" t="s">
        <v>82</v>
      </c>
      <c r="AV3307" s="14" t="s">
        <v>80</v>
      </c>
      <c r="AW3307" s="14" t="s">
        <v>33</v>
      </c>
      <c r="AX3307" s="14" t="s">
        <v>72</v>
      </c>
      <c r="AY3307" s="254" t="s">
        <v>180</v>
      </c>
    </row>
    <row r="3308" s="13" customFormat="1">
      <c r="A3308" s="13"/>
      <c r="B3308" s="233"/>
      <c r="C3308" s="234"/>
      <c r="D3308" s="235" t="s">
        <v>191</v>
      </c>
      <c r="E3308" s="236" t="s">
        <v>19</v>
      </c>
      <c r="F3308" s="237" t="s">
        <v>100</v>
      </c>
      <c r="G3308" s="234"/>
      <c r="H3308" s="238">
        <v>3</v>
      </c>
      <c r="I3308" s="239"/>
      <c r="J3308" s="234"/>
      <c r="K3308" s="234"/>
      <c r="L3308" s="240"/>
      <c r="M3308" s="241"/>
      <c r="N3308" s="242"/>
      <c r="O3308" s="242"/>
      <c r="P3308" s="242"/>
      <c r="Q3308" s="242"/>
      <c r="R3308" s="242"/>
      <c r="S3308" s="242"/>
      <c r="T3308" s="243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4" t="s">
        <v>191</v>
      </c>
      <c r="AU3308" s="244" t="s">
        <v>82</v>
      </c>
      <c r="AV3308" s="13" t="s">
        <v>82</v>
      </c>
      <c r="AW3308" s="13" t="s">
        <v>33</v>
      </c>
      <c r="AX3308" s="13" t="s">
        <v>72</v>
      </c>
      <c r="AY3308" s="244" t="s">
        <v>180</v>
      </c>
    </row>
    <row r="3309" s="15" customFormat="1">
      <c r="A3309" s="15"/>
      <c r="B3309" s="255"/>
      <c r="C3309" s="256"/>
      <c r="D3309" s="235" t="s">
        <v>191</v>
      </c>
      <c r="E3309" s="257" t="s">
        <v>19</v>
      </c>
      <c r="F3309" s="258" t="s">
        <v>327</v>
      </c>
      <c r="G3309" s="256"/>
      <c r="H3309" s="259">
        <v>5</v>
      </c>
      <c r="I3309" s="260"/>
      <c r="J3309" s="256"/>
      <c r="K3309" s="256"/>
      <c r="L3309" s="261"/>
      <c r="M3309" s="262"/>
      <c r="N3309" s="263"/>
      <c r="O3309" s="263"/>
      <c r="P3309" s="263"/>
      <c r="Q3309" s="263"/>
      <c r="R3309" s="263"/>
      <c r="S3309" s="263"/>
      <c r="T3309" s="264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65" t="s">
        <v>191</v>
      </c>
      <c r="AU3309" s="265" t="s">
        <v>82</v>
      </c>
      <c r="AV3309" s="15" t="s">
        <v>187</v>
      </c>
      <c r="AW3309" s="15" t="s">
        <v>33</v>
      </c>
      <c r="AX3309" s="15" t="s">
        <v>80</v>
      </c>
      <c r="AY3309" s="265" t="s">
        <v>180</v>
      </c>
    </row>
    <row r="3310" s="2" customFormat="1" ht="24.15" customHeight="1">
      <c r="A3310" s="40"/>
      <c r="B3310" s="41"/>
      <c r="C3310" s="281" t="s">
        <v>3564</v>
      </c>
      <c r="D3310" s="281" t="s">
        <v>702</v>
      </c>
      <c r="E3310" s="282" t="s">
        <v>3565</v>
      </c>
      <c r="F3310" s="283" t="s">
        <v>3566</v>
      </c>
      <c r="G3310" s="284" t="s">
        <v>195</v>
      </c>
      <c r="H3310" s="285">
        <v>5</v>
      </c>
      <c r="I3310" s="286"/>
      <c r="J3310" s="287">
        <f>ROUND(I3310*H3310,2)</f>
        <v>0</v>
      </c>
      <c r="K3310" s="283" t="s">
        <v>186</v>
      </c>
      <c r="L3310" s="288"/>
      <c r="M3310" s="289" t="s">
        <v>19</v>
      </c>
      <c r="N3310" s="290" t="s">
        <v>43</v>
      </c>
      <c r="O3310" s="86"/>
      <c r="P3310" s="224">
        <f>O3310*H3310</f>
        <v>0</v>
      </c>
      <c r="Q3310" s="224">
        <v>0.0030999999999999999</v>
      </c>
      <c r="R3310" s="224">
        <f>Q3310*H3310</f>
        <v>0.0155</v>
      </c>
      <c r="S3310" s="224">
        <v>0</v>
      </c>
      <c r="T3310" s="225">
        <f>S3310*H3310</f>
        <v>0</v>
      </c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R3310" s="226" t="s">
        <v>369</v>
      </c>
      <c r="AT3310" s="226" t="s">
        <v>702</v>
      </c>
      <c r="AU3310" s="226" t="s">
        <v>82</v>
      </c>
      <c r="AY3310" s="19" t="s">
        <v>180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19" t="s">
        <v>80</v>
      </c>
      <c r="BK3310" s="227">
        <f>ROUND(I3310*H3310,2)</f>
        <v>0</v>
      </c>
      <c r="BL3310" s="19" t="s">
        <v>270</v>
      </c>
      <c r="BM3310" s="226" t="s">
        <v>3567</v>
      </c>
    </row>
    <row r="3311" s="2" customFormat="1" ht="24.15" customHeight="1">
      <c r="A3311" s="40"/>
      <c r="B3311" s="41"/>
      <c r="C3311" s="215" t="s">
        <v>3568</v>
      </c>
      <c r="D3311" s="215" t="s">
        <v>182</v>
      </c>
      <c r="E3311" s="216" t="s">
        <v>3569</v>
      </c>
      <c r="F3311" s="217" t="s">
        <v>3570</v>
      </c>
      <c r="G3311" s="218" t="s">
        <v>3129</v>
      </c>
      <c r="H3311" s="292"/>
      <c r="I3311" s="220"/>
      <c r="J3311" s="221">
        <f>ROUND(I3311*H3311,2)</f>
        <v>0</v>
      </c>
      <c r="K3311" s="217" t="s">
        <v>186</v>
      </c>
      <c r="L3311" s="46"/>
      <c r="M3311" s="222" t="s">
        <v>19</v>
      </c>
      <c r="N3311" s="223" t="s">
        <v>43</v>
      </c>
      <c r="O3311" s="86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R3311" s="226" t="s">
        <v>270</v>
      </c>
      <c r="AT3311" s="226" t="s">
        <v>182</v>
      </c>
      <c r="AU3311" s="226" t="s">
        <v>82</v>
      </c>
      <c r="AY3311" s="19" t="s">
        <v>180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19" t="s">
        <v>80</v>
      </c>
      <c r="BK3311" s="227">
        <f>ROUND(I3311*H3311,2)</f>
        <v>0</v>
      </c>
      <c r="BL3311" s="19" t="s">
        <v>270</v>
      </c>
      <c r="BM3311" s="226" t="s">
        <v>3571</v>
      </c>
    </row>
    <row r="3312" s="2" customFormat="1">
      <c r="A3312" s="40"/>
      <c r="B3312" s="41"/>
      <c r="C3312" s="42"/>
      <c r="D3312" s="228" t="s">
        <v>189</v>
      </c>
      <c r="E3312" s="42"/>
      <c r="F3312" s="229" t="s">
        <v>3572</v>
      </c>
      <c r="G3312" s="42"/>
      <c r="H3312" s="42"/>
      <c r="I3312" s="230"/>
      <c r="J3312" s="42"/>
      <c r="K3312" s="42"/>
      <c r="L3312" s="46"/>
      <c r="M3312" s="231"/>
      <c r="N3312" s="232"/>
      <c r="O3312" s="86"/>
      <c r="P3312" s="86"/>
      <c r="Q3312" s="86"/>
      <c r="R3312" s="86"/>
      <c r="S3312" s="86"/>
      <c r="T3312" s="87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T3312" s="19" t="s">
        <v>189</v>
      </c>
      <c r="AU3312" s="19" t="s">
        <v>82</v>
      </c>
    </row>
    <row r="3313" s="12" customFormat="1" ht="22.8" customHeight="1">
      <c r="A3313" s="12"/>
      <c r="B3313" s="199"/>
      <c r="C3313" s="200"/>
      <c r="D3313" s="201" t="s">
        <v>71</v>
      </c>
      <c r="E3313" s="213" t="s">
        <v>3573</v>
      </c>
      <c r="F3313" s="213" t="s">
        <v>3574</v>
      </c>
      <c r="G3313" s="200"/>
      <c r="H3313" s="200"/>
      <c r="I3313" s="203"/>
      <c r="J3313" s="214">
        <f>BK3313</f>
        <v>0</v>
      </c>
      <c r="K3313" s="200"/>
      <c r="L3313" s="205"/>
      <c r="M3313" s="206"/>
      <c r="N3313" s="207"/>
      <c r="O3313" s="207"/>
      <c r="P3313" s="208">
        <f>SUM(P3314:P3368)</f>
        <v>0</v>
      </c>
      <c r="Q3313" s="207"/>
      <c r="R3313" s="208">
        <f>SUM(R3314:R3368)</f>
        <v>0</v>
      </c>
      <c r="S3313" s="207"/>
      <c r="T3313" s="209">
        <f>SUM(T3314:T3368)</f>
        <v>0</v>
      </c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R3313" s="210" t="s">
        <v>82</v>
      </c>
      <c r="AT3313" s="211" t="s">
        <v>71</v>
      </c>
      <c r="AU3313" s="211" t="s">
        <v>80</v>
      </c>
      <c r="AY3313" s="210" t="s">
        <v>180</v>
      </c>
      <c r="BK3313" s="212">
        <f>SUM(BK3314:BK3368)</f>
        <v>0</v>
      </c>
    </row>
    <row r="3314" s="2" customFormat="1" ht="16.5" customHeight="1">
      <c r="A3314" s="40"/>
      <c r="B3314" s="41"/>
      <c r="C3314" s="215" t="s">
        <v>3575</v>
      </c>
      <c r="D3314" s="215" t="s">
        <v>182</v>
      </c>
      <c r="E3314" s="216" t="s">
        <v>3576</v>
      </c>
      <c r="F3314" s="217" t="s">
        <v>3577</v>
      </c>
      <c r="G3314" s="218" t="s">
        <v>185</v>
      </c>
      <c r="H3314" s="219">
        <v>6.1050000000000004</v>
      </c>
      <c r="I3314" s="220"/>
      <c r="J3314" s="221">
        <f>ROUND(I3314*H3314,2)</f>
        <v>0</v>
      </c>
      <c r="K3314" s="217" t="s">
        <v>19</v>
      </c>
      <c r="L3314" s="46"/>
      <c r="M3314" s="222" t="s">
        <v>19</v>
      </c>
      <c r="N3314" s="223" t="s">
        <v>43</v>
      </c>
      <c r="O3314" s="86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R3314" s="226" t="s">
        <v>270</v>
      </c>
      <c r="AT3314" s="226" t="s">
        <v>182</v>
      </c>
      <c r="AU3314" s="226" t="s">
        <v>82</v>
      </c>
      <c r="AY3314" s="19" t="s">
        <v>180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19" t="s">
        <v>80</v>
      </c>
      <c r="BK3314" s="227">
        <f>ROUND(I3314*H3314,2)</f>
        <v>0</v>
      </c>
      <c r="BL3314" s="19" t="s">
        <v>270</v>
      </c>
      <c r="BM3314" s="226" t="s">
        <v>3578</v>
      </c>
    </row>
    <row r="3315" s="14" customFormat="1">
      <c r="A3315" s="14"/>
      <c r="B3315" s="245"/>
      <c r="C3315" s="246"/>
      <c r="D3315" s="235" t="s">
        <v>191</v>
      </c>
      <c r="E3315" s="247" t="s">
        <v>19</v>
      </c>
      <c r="F3315" s="248" t="s">
        <v>3579</v>
      </c>
      <c r="G3315" s="246"/>
      <c r="H3315" s="247" t="s">
        <v>19</v>
      </c>
      <c r="I3315" s="249"/>
      <c r="J3315" s="246"/>
      <c r="K3315" s="246"/>
      <c r="L3315" s="250"/>
      <c r="M3315" s="251"/>
      <c r="N3315" s="252"/>
      <c r="O3315" s="252"/>
      <c r="P3315" s="252"/>
      <c r="Q3315" s="252"/>
      <c r="R3315" s="252"/>
      <c r="S3315" s="252"/>
      <c r="T3315" s="253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4" t="s">
        <v>191</v>
      </c>
      <c r="AU3315" s="254" t="s">
        <v>82</v>
      </c>
      <c r="AV3315" s="14" t="s">
        <v>80</v>
      </c>
      <c r="AW3315" s="14" t="s">
        <v>33</v>
      </c>
      <c r="AX3315" s="14" t="s">
        <v>72</v>
      </c>
      <c r="AY3315" s="254" t="s">
        <v>180</v>
      </c>
    </row>
    <row r="3316" s="13" customFormat="1">
      <c r="A3316" s="13"/>
      <c r="B3316" s="233"/>
      <c r="C3316" s="234"/>
      <c r="D3316" s="235" t="s">
        <v>191</v>
      </c>
      <c r="E3316" s="236" t="s">
        <v>19</v>
      </c>
      <c r="F3316" s="237" t="s">
        <v>3580</v>
      </c>
      <c r="G3316" s="234"/>
      <c r="H3316" s="238">
        <v>6.1050000000000004</v>
      </c>
      <c r="I3316" s="239"/>
      <c r="J3316" s="234"/>
      <c r="K3316" s="234"/>
      <c r="L3316" s="240"/>
      <c r="M3316" s="241"/>
      <c r="N3316" s="242"/>
      <c r="O3316" s="242"/>
      <c r="P3316" s="242"/>
      <c r="Q3316" s="242"/>
      <c r="R3316" s="242"/>
      <c r="S3316" s="242"/>
      <c r="T3316" s="24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4" t="s">
        <v>191</v>
      </c>
      <c r="AU3316" s="244" t="s">
        <v>82</v>
      </c>
      <c r="AV3316" s="13" t="s">
        <v>82</v>
      </c>
      <c r="AW3316" s="13" t="s">
        <v>33</v>
      </c>
      <c r="AX3316" s="13" t="s">
        <v>80</v>
      </c>
      <c r="AY3316" s="244" t="s">
        <v>180</v>
      </c>
    </row>
    <row r="3317" s="2" customFormat="1" ht="21.75" customHeight="1">
      <c r="A3317" s="40"/>
      <c r="B3317" s="41"/>
      <c r="C3317" s="215" t="s">
        <v>3581</v>
      </c>
      <c r="D3317" s="215" t="s">
        <v>182</v>
      </c>
      <c r="E3317" s="216" t="s">
        <v>3582</v>
      </c>
      <c r="F3317" s="217" t="s">
        <v>3583</v>
      </c>
      <c r="G3317" s="218" t="s">
        <v>1747</v>
      </c>
      <c r="H3317" s="219">
        <v>5</v>
      </c>
      <c r="I3317" s="220"/>
      <c r="J3317" s="221">
        <f>ROUND(I3317*H3317,2)</f>
        <v>0</v>
      </c>
      <c r="K3317" s="217" t="s">
        <v>19</v>
      </c>
      <c r="L3317" s="46"/>
      <c r="M3317" s="222" t="s">
        <v>19</v>
      </c>
      <c r="N3317" s="223" t="s">
        <v>43</v>
      </c>
      <c r="O3317" s="86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R3317" s="226" t="s">
        <v>270</v>
      </c>
      <c r="AT3317" s="226" t="s">
        <v>182</v>
      </c>
      <c r="AU3317" s="226" t="s">
        <v>82</v>
      </c>
      <c r="AY3317" s="19" t="s">
        <v>180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19" t="s">
        <v>80</v>
      </c>
      <c r="BK3317" s="227">
        <f>ROUND(I3317*H3317,2)</f>
        <v>0</v>
      </c>
      <c r="BL3317" s="19" t="s">
        <v>270</v>
      </c>
      <c r="BM3317" s="226" t="s">
        <v>3584</v>
      </c>
    </row>
    <row r="3318" s="2" customFormat="1" ht="24.15" customHeight="1">
      <c r="A3318" s="40"/>
      <c r="B3318" s="41"/>
      <c r="C3318" s="215" t="s">
        <v>3585</v>
      </c>
      <c r="D3318" s="215" t="s">
        <v>182</v>
      </c>
      <c r="E3318" s="216" t="s">
        <v>3586</v>
      </c>
      <c r="F3318" s="217" t="s">
        <v>3587</v>
      </c>
      <c r="G3318" s="218" t="s">
        <v>1747</v>
      </c>
      <c r="H3318" s="219">
        <v>1</v>
      </c>
      <c r="I3318" s="220"/>
      <c r="J3318" s="221">
        <f>ROUND(I3318*H3318,2)</f>
        <v>0</v>
      </c>
      <c r="K3318" s="217" t="s">
        <v>19</v>
      </c>
      <c r="L3318" s="46"/>
      <c r="M3318" s="222" t="s">
        <v>19</v>
      </c>
      <c r="N3318" s="223" t="s">
        <v>43</v>
      </c>
      <c r="O3318" s="86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R3318" s="226" t="s">
        <v>270</v>
      </c>
      <c r="AT3318" s="226" t="s">
        <v>182</v>
      </c>
      <c r="AU3318" s="226" t="s">
        <v>82</v>
      </c>
      <c r="AY3318" s="19" t="s">
        <v>180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19" t="s">
        <v>80</v>
      </c>
      <c r="BK3318" s="227">
        <f>ROUND(I3318*H3318,2)</f>
        <v>0</v>
      </c>
      <c r="BL3318" s="19" t="s">
        <v>270</v>
      </c>
      <c r="BM3318" s="226" t="s">
        <v>3588</v>
      </c>
    </row>
    <row r="3319" s="2" customFormat="1" ht="24.15" customHeight="1">
      <c r="A3319" s="40"/>
      <c r="B3319" s="41"/>
      <c r="C3319" s="215" t="s">
        <v>3589</v>
      </c>
      <c r="D3319" s="215" t="s">
        <v>182</v>
      </c>
      <c r="E3319" s="216" t="s">
        <v>3590</v>
      </c>
      <c r="F3319" s="217" t="s">
        <v>3591</v>
      </c>
      <c r="G3319" s="218" t="s">
        <v>1747</v>
      </c>
      <c r="H3319" s="219">
        <v>1</v>
      </c>
      <c r="I3319" s="220"/>
      <c r="J3319" s="221">
        <f>ROUND(I3319*H3319,2)</f>
        <v>0</v>
      </c>
      <c r="K3319" s="217" t="s">
        <v>19</v>
      </c>
      <c r="L3319" s="46"/>
      <c r="M3319" s="222" t="s">
        <v>19</v>
      </c>
      <c r="N3319" s="223" t="s">
        <v>43</v>
      </c>
      <c r="O3319" s="86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R3319" s="226" t="s">
        <v>270</v>
      </c>
      <c r="AT3319" s="226" t="s">
        <v>182</v>
      </c>
      <c r="AU3319" s="226" t="s">
        <v>82</v>
      </c>
      <c r="AY3319" s="19" t="s">
        <v>180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19" t="s">
        <v>80</v>
      </c>
      <c r="BK3319" s="227">
        <f>ROUND(I3319*H3319,2)</f>
        <v>0</v>
      </c>
      <c r="BL3319" s="19" t="s">
        <v>270</v>
      </c>
      <c r="BM3319" s="226" t="s">
        <v>3592</v>
      </c>
    </row>
    <row r="3320" s="2" customFormat="1" ht="24.15" customHeight="1">
      <c r="A3320" s="40"/>
      <c r="B3320" s="41"/>
      <c r="C3320" s="215" t="s">
        <v>3593</v>
      </c>
      <c r="D3320" s="215" t="s">
        <v>182</v>
      </c>
      <c r="E3320" s="216" t="s">
        <v>3594</v>
      </c>
      <c r="F3320" s="217" t="s">
        <v>3595</v>
      </c>
      <c r="G3320" s="218" t="s">
        <v>1747</v>
      </c>
      <c r="H3320" s="219">
        <v>1</v>
      </c>
      <c r="I3320" s="220"/>
      <c r="J3320" s="221">
        <f>ROUND(I3320*H3320,2)</f>
        <v>0</v>
      </c>
      <c r="K3320" s="217" t="s">
        <v>19</v>
      </c>
      <c r="L3320" s="46"/>
      <c r="M3320" s="222" t="s">
        <v>19</v>
      </c>
      <c r="N3320" s="223" t="s">
        <v>43</v>
      </c>
      <c r="O3320" s="86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R3320" s="226" t="s">
        <v>270</v>
      </c>
      <c r="AT3320" s="226" t="s">
        <v>182</v>
      </c>
      <c r="AU3320" s="226" t="s">
        <v>82</v>
      </c>
      <c r="AY3320" s="19" t="s">
        <v>180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19" t="s">
        <v>80</v>
      </c>
      <c r="BK3320" s="227">
        <f>ROUND(I3320*H3320,2)</f>
        <v>0</v>
      </c>
      <c r="BL3320" s="19" t="s">
        <v>270</v>
      </c>
      <c r="BM3320" s="226" t="s">
        <v>3596</v>
      </c>
    </row>
    <row r="3321" s="2" customFormat="1" ht="24.15" customHeight="1">
      <c r="A3321" s="40"/>
      <c r="B3321" s="41"/>
      <c r="C3321" s="215" t="s">
        <v>3597</v>
      </c>
      <c r="D3321" s="215" t="s">
        <v>182</v>
      </c>
      <c r="E3321" s="216" t="s">
        <v>3598</v>
      </c>
      <c r="F3321" s="217" t="s">
        <v>3599</v>
      </c>
      <c r="G3321" s="218" t="s">
        <v>1747</v>
      </c>
      <c r="H3321" s="219">
        <v>1</v>
      </c>
      <c r="I3321" s="220"/>
      <c r="J3321" s="221">
        <f>ROUND(I3321*H3321,2)</f>
        <v>0</v>
      </c>
      <c r="K3321" s="217" t="s">
        <v>19</v>
      </c>
      <c r="L3321" s="46"/>
      <c r="M3321" s="222" t="s">
        <v>19</v>
      </c>
      <c r="N3321" s="223" t="s">
        <v>43</v>
      </c>
      <c r="O3321" s="86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R3321" s="226" t="s">
        <v>270</v>
      </c>
      <c r="AT3321" s="226" t="s">
        <v>182</v>
      </c>
      <c r="AU3321" s="226" t="s">
        <v>82</v>
      </c>
      <c r="AY3321" s="19" t="s">
        <v>180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19" t="s">
        <v>80</v>
      </c>
      <c r="BK3321" s="227">
        <f>ROUND(I3321*H3321,2)</f>
        <v>0</v>
      </c>
      <c r="BL3321" s="19" t="s">
        <v>270</v>
      </c>
      <c r="BM3321" s="226" t="s">
        <v>3600</v>
      </c>
    </row>
    <row r="3322" s="2" customFormat="1" ht="24.15" customHeight="1">
      <c r="A3322" s="40"/>
      <c r="B3322" s="41"/>
      <c r="C3322" s="215" t="s">
        <v>3601</v>
      </c>
      <c r="D3322" s="215" t="s">
        <v>182</v>
      </c>
      <c r="E3322" s="216" t="s">
        <v>3602</v>
      </c>
      <c r="F3322" s="217" t="s">
        <v>3603</v>
      </c>
      <c r="G3322" s="218" t="s">
        <v>1747</v>
      </c>
      <c r="H3322" s="219">
        <v>1</v>
      </c>
      <c r="I3322" s="220"/>
      <c r="J3322" s="221">
        <f>ROUND(I3322*H3322,2)</f>
        <v>0</v>
      </c>
      <c r="K3322" s="217" t="s">
        <v>19</v>
      </c>
      <c r="L3322" s="46"/>
      <c r="M3322" s="222" t="s">
        <v>19</v>
      </c>
      <c r="N3322" s="223" t="s">
        <v>43</v>
      </c>
      <c r="O3322" s="86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R3322" s="226" t="s">
        <v>270</v>
      </c>
      <c r="AT3322" s="226" t="s">
        <v>182</v>
      </c>
      <c r="AU3322" s="226" t="s">
        <v>82</v>
      </c>
      <c r="AY3322" s="19" t="s">
        <v>180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19" t="s">
        <v>80</v>
      </c>
      <c r="BK3322" s="227">
        <f>ROUND(I3322*H3322,2)</f>
        <v>0</v>
      </c>
      <c r="BL3322" s="19" t="s">
        <v>270</v>
      </c>
      <c r="BM3322" s="226" t="s">
        <v>3604</v>
      </c>
    </row>
    <row r="3323" s="2" customFormat="1" ht="24.15" customHeight="1">
      <c r="A3323" s="40"/>
      <c r="B3323" s="41"/>
      <c r="C3323" s="215" t="s">
        <v>3605</v>
      </c>
      <c r="D3323" s="215" t="s">
        <v>182</v>
      </c>
      <c r="E3323" s="216" t="s">
        <v>3606</v>
      </c>
      <c r="F3323" s="217" t="s">
        <v>3607</v>
      </c>
      <c r="G3323" s="218" t="s">
        <v>1747</v>
      </c>
      <c r="H3323" s="219">
        <v>1</v>
      </c>
      <c r="I3323" s="220"/>
      <c r="J3323" s="221">
        <f>ROUND(I3323*H3323,2)</f>
        <v>0</v>
      </c>
      <c r="K3323" s="217" t="s">
        <v>19</v>
      </c>
      <c r="L3323" s="46"/>
      <c r="M3323" s="222" t="s">
        <v>19</v>
      </c>
      <c r="N3323" s="223" t="s">
        <v>43</v>
      </c>
      <c r="O3323" s="86"/>
      <c r="P3323" s="224">
        <f>O3323*H3323</f>
        <v>0</v>
      </c>
      <c r="Q3323" s="224">
        <v>0</v>
      </c>
      <c r="R3323" s="224">
        <f>Q3323*H3323</f>
        <v>0</v>
      </c>
      <c r="S3323" s="224">
        <v>0</v>
      </c>
      <c r="T3323" s="225">
        <f>S3323*H3323</f>
        <v>0</v>
      </c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R3323" s="226" t="s">
        <v>270</v>
      </c>
      <c r="AT3323" s="226" t="s">
        <v>182</v>
      </c>
      <c r="AU3323" s="226" t="s">
        <v>82</v>
      </c>
      <c r="AY3323" s="19" t="s">
        <v>180</v>
      </c>
      <c r="BE3323" s="227">
        <f>IF(N3323="základní",J3323,0)</f>
        <v>0</v>
      </c>
      <c r="BF3323" s="227">
        <f>IF(N3323="snížená",J3323,0)</f>
        <v>0</v>
      </c>
      <c r="BG3323" s="227">
        <f>IF(N3323="zákl. přenesená",J3323,0)</f>
        <v>0</v>
      </c>
      <c r="BH3323" s="227">
        <f>IF(N3323="sníž. přenesená",J3323,0)</f>
        <v>0</v>
      </c>
      <c r="BI3323" s="227">
        <f>IF(N3323="nulová",J3323,0)</f>
        <v>0</v>
      </c>
      <c r="BJ3323" s="19" t="s">
        <v>80</v>
      </c>
      <c r="BK3323" s="227">
        <f>ROUND(I3323*H3323,2)</f>
        <v>0</v>
      </c>
      <c r="BL3323" s="19" t="s">
        <v>270</v>
      </c>
      <c r="BM3323" s="226" t="s">
        <v>3608</v>
      </c>
    </row>
    <row r="3324" s="2" customFormat="1" ht="24.15" customHeight="1">
      <c r="A3324" s="40"/>
      <c r="B3324" s="41"/>
      <c r="C3324" s="215" t="s">
        <v>3609</v>
      </c>
      <c r="D3324" s="215" t="s">
        <v>182</v>
      </c>
      <c r="E3324" s="216" t="s">
        <v>3610</v>
      </c>
      <c r="F3324" s="217" t="s">
        <v>3611</v>
      </c>
      <c r="G3324" s="218" t="s">
        <v>1747</v>
      </c>
      <c r="H3324" s="219">
        <v>1</v>
      </c>
      <c r="I3324" s="220"/>
      <c r="J3324" s="221">
        <f>ROUND(I3324*H3324,2)</f>
        <v>0</v>
      </c>
      <c r="K3324" s="217" t="s">
        <v>19</v>
      </c>
      <c r="L3324" s="46"/>
      <c r="M3324" s="222" t="s">
        <v>19</v>
      </c>
      <c r="N3324" s="223" t="s">
        <v>43</v>
      </c>
      <c r="O3324" s="86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R3324" s="226" t="s">
        <v>270</v>
      </c>
      <c r="AT3324" s="226" t="s">
        <v>182</v>
      </c>
      <c r="AU3324" s="226" t="s">
        <v>82</v>
      </c>
      <c r="AY3324" s="19" t="s">
        <v>180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19" t="s">
        <v>80</v>
      </c>
      <c r="BK3324" s="227">
        <f>ROUND(I3324*H3324,2)</f>
        <v>0</v>
      </c>
      <c r="BL3324" s="19" t="s">
        <v>270</v>
      </c>
      <c r="BM3324" s="226" t="s">
        <v>3612</v>
      </c>
    </row>
    <row r="3325" s="2" customFormat="1" ht="24.15" customHeight="1">
      <c r="A3325" s="40"/>
      <c r="B3325" s="41"/>
      <c r="C3325" s="215" t="s">
        <v>3613</v>
      </c>
      <c r="D3325" s="215" t="s">
        <v>182</v>
      </c>
      <c r="E3325" s="216" t="s">
        <v>3614</v>
      </c>
      <c r="F3325" s="217" t="s">
        <v>3615</v>
      </c>
      <c r="G3325" s="218" t="s">
        <v>1747</v>
      </c>
      <c r="H3325" s="219">
        <v>1</v>
      </c>
      <c r="I3325" s="220"/>
      <c r="J3325" s="221">
        <f>ROUND(I3325*H3325,2)</f>
        <v>0</v>
      </c>
      <c r="K3325" s="217" t="s">
        <v>19</v>
      </c>
      <c r="L3325" s="46"/>
      <c r="M3325" s="222" t="s">
        <v>19</v>
      </c>
      <c r="N3325" s="223" t="s">
        <v>43</v>
      </c>
      <c r="O3325" s="86"/>
      <c r="P3325" s="224">
        <f>O3325*H3325</f>
        <v>0</v>
      </c>
      <c r="Q3325" s="224">
        <v>0</v>
      </c>
      <c r="R3325" s="224">
        <f>Q3325*H3325</f>
        <v>0</v>
      </c>
      <c r="S3325" s="224">
        <v>0</v>
      </c>
      <c r="T3325" s="225">
        <f>S3325*H3325</f>
        <v>0</v>
      </c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R3325" s="226" t="s">
        <v>270</v>
      </c>
      <c r="AT3325" s="226" t="s">
        <v>182</v>
      </c>
      <c r="AU3325" s="226" t="s">
        <v>82</v>
      </c>
      <c r="AY3325" s="19" t="s">
        <v>180</v>
      </c>
      <c r="BE3325" s="227">
        <f>IF(N3325="základní",J3325,0)</f>
        <v>0</v>
      </c>
      <c r="BF3325" s="227">
        <f>IF(N3325="snížená",J3325,0)</f>
        <v>0</v>
      </c>
      <c r="BG3325" s="227">
        <f>IF(N3325="zákl. přenesená",J3325,0)</f>
        <v>0</v>
      </c>
      <c r="BH3325" s="227">
        <f>IF(N3325="sníž. přenesená",J3325,0)</f>
        <v>0</v>
      </c>
      <c r="BI3325" s="227">
        <f>IF(N3325="nulová",J3325,0)</f>
        <v>0</v>
      </c>
      <c r="BJ3325" s="19" t="s">
        <v>80</v>
      </c>
      <c r="BK3325" s="227">
        <f>ROUND(I3325*H3325,2)</f>
        <v>0</v>
      </c>
      <c r="BL3325" s="19" t="s">
        <v>270</v>
      </c>
      <c r="BM3325" s="226" t="s">
        <v>3616</v>
      </c>
    </row>
    <row r="3326" s="2" customFormat="1" ht="33" customHeight="1">
      <c r="A3326" s="40"/>
      <c r="B3326" s="41"/>
      <c r="C3326" s="215" t="s">
        <v>3617</v>
      </c>
      <c r="D3326" s="215" t="s">
        <v>182</v>
      </c>
      <c r="E3326" s="216" t="s">
        <v>3618</v>
      </c>
      <c r="F3326" s="217" t="s">
        <v>3619</v>
      </c>
      <c r="G3326" s="218" t="s">
        <v>1747</v>
      </c>
      <c r="H3326" s="219">
        <v>1</v>
      </c>
      <c r="I3326" s="220"/>
      <c r="J3326" s="221">
        <f>ROUND(I3326*H3326,2)</f>
        <v>0</v>
      </c>
      <c r="K3326" s="217" t="s">
        <v>19</v>
      </c>
      <c r="L3326" s="46"/>
      <c r="M3326" s="222" t="s">
        <v>19</v>
      </c>
      <c r="N3326" s="223" t="s">
        <v>43</v>
      </c>
      <c r="O3326" s="86"/>
      <c r="P3326" s="224">
        <f>O3326*H3326</f>
        <v>0</v>
      </c>
      <c r="Q3326" s="224">
        <v>0</v>
      </c>
      <c r="R3326" s="224">
        <f>Q3326*H3326</f>
        <v>0</v>
      </c>
      <c r="S3326" s="224">
        <v>0</v>
      </c>
      <c r="T3326" s="225">
        <f>S3326*H3326</f>
        <v>0</v>
      </c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R3326" s="226" t="s">
        <v>270</v>
      </c>
      <c r="AT3326" s="226" t="s">
        <v>182</v>
      </c>
      <c r="AU3326" s="226" t="s">
        <v>82</v>
      </c>
      <c r="AY3326" s="19" t="s">
        <v>180</v>
      </c>
      <c r="BE3326" s="227">
        <f>IF(N3326="základní",J3326,0)</f>
        <v>0</v>
      </c>
      <c r="BF3326" s="227">
        <f>IF(N3326="snížená",J3326,0)</f>
        <v>0</v>
      </c>
      <c r="BG3326" s="227">
        <f>IF(N3326="zákl. přenesená",J3326,0)</f>
        <v>0</v>
      </c>
      <c r="BH3326" s="227">
        <f>IF(N3326="sníž. přenesená",J3326,0)</f>
        <v>0</v>
      </c>
      <c r="BI3326" s="227">
        <f>IF(N3326="nulová",J3326,0)</f>
        <v>0</v>
      </c>
      <c r="BJ3326" s="19" t="s">
        <v>80</v>
      </c>
      <c r="BK3326" s="227">
        <f>ROUND(I3326*H3326,2)</f>
        <v>0</v>
      </c>
      <c r="BL3326" s="19" t="s">
        <v>270</v>
      </c>
      <c r="BM3326" s="226" t="s">
        <v>3620</v>
      </c>
    </row>
    <row r="3327" s="2" customFormat="1" ht="24.15" customHeight="1">
      <c r="A3327" s="40"/>
      <c r="B3327" s="41"/>
      <c r="C3327" s="215" t="s">
        <v>3621</v>
      </c>
      <c r="D3327" s="215" t="s">
        <v>182</v>
      </c>
      <c r="E3327" s="216" t="s">
        <v>3622</v>
      </c>
      <c r="F3327" s="217" t="s">
        <v>3623</v>
      </c>
      <c r="G3327" s="218" t="s">
        <v>1747</v>
      </c>
      <c r="H3327" s="219">
        <v>1</v>
      </c>
      <c r="I3327" s="220"/>
      <c r="J3327" s="221">
        <f>ROUND(I3327*H3327,2)</f>
        <v>0</v>
      </c>
      <c r="K3327" s="217" t="s">
        <v>19</v>
      </c>
      <c r="L3327" s="46"/>
      <c r="M3327" s="222" t="s">
        <v>19</v>
      </c>
      <c r="N3327" s="223" t="s">
        <v>43</v>
      </c>
      <c r="O3327" s="86"/>
      <c r="P3327" s="224">
        <f>O3327*H3327</f>
        <v>0</v>
      </c>
      <c r="Q3327" s="224">
        <v>0</v>
      </c>
      <c r="R3327" s="224">
        <f>Q3327*H3327</f>
        <v>0</v>
      </c>
      <c r="S3327" s="224">
        <v>0</v>
      </c>
      <c r="T3327" s="225">
        <f>S3327*H3327</f>
        <v>0</v>
      </c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R3327" s="226" t="s">
        <v>270</v>
      </c>
      <c r="AT3327" s="226" t="s">
        <v>182</v>
      </c>
      <c r="AU3327" s="226" t="s">
        <v>82</v>
      </c>
      <c r="AY3327" s="19" t="s">
        <v>180</v>
      </c>
      <c r="BE3327" s="227">
        <f>IF(N3327="základní",J3327,0)</f>
        <v>0</v>
      </c>
      <c r="BF3327" s="227">
        <f>IF(N3327="snížená",J3327,0)</f>
        <v>0</v>
      </c>
      <c r="BG3327" s="227">
        <f>IF(N3327="zákl. přenesená",J3327,0)</f>
        <v>0</v>
      </c>
      <c r="BH3327" s="227">
        <f>IF(N3327="sníž. přenesená",J3327,0)</f>
        <v>0</v>
      </c>
      <c r="BI3327" s="227">
        <f>IF(N3327="nulová",J3327,0)</f>
        <v>0</v>
      </c>
      <c r="BJ3327" s="19" t="s">
        <v>80</v>
      </c>
      <c r="BK3327" s="227">
        <f>ROUND(I3327*H3327,2)</f>
        <v>0</v>
      </c>
      <c r="BL3327" s="19" t="s">
        <v>270</v>
      </c>
      <c r="BM3327" s="226" t="s">
        <v>3624</v>
      </c>
    </row>
    <row r="3328" s="2" customFormat="1" ht="33" customHeight="1">
      <c r="A3328" s="40"/>
      <c r="B3328" s="41"/>
      <c r="C3328" s="215" t="s">
        <v>3625</v>
      </c>
      <c r="D3328" s="215" t="s">
        <v>182</v>
      </c>
      <c r="E3328" s="216" t="s">
        <v>3626</v>
      </c>
      <c r="F3328" s="217" t="s">
        <v>3627</v>
      </c>
      <c r="G3328" s="218" t="s">
        <v>1747</v>
      </c>
      <c r="H3328" s="219">
        <v>1</v>
      </c>
      <c r="I3328" s="220"/>
      <c r="J3328" s="221">
        <f>ROUND(I3328*H3328,2)</f>
        <v>0</v>
      </c>
      <c r="K3328" s="217" t="s">
        <v>19</v>
      </c>
      <c r="L3328" s="46"/>
      <c r="M3328" s="222" t="s">
        <v>19</v>
      </c>
      <c r="N3328" s="223" t="s">
        <v>43</v>
      </c>
      <c r="O3328" s="86"/>
      <c r="P3328" s="224">
        <f>O3328*H3328</f>
        <v>0</v>
      </c>
      <c r="Q3328" s="224">
        <v>0</v>
      </c>
      <c r="R3328" s="224">
        <f>Q3328*H3328</f>
        <v>0</v>
      </c>
      <c r="S3328" s="224">
        <v>0</v>
      </c>
      <c r="T3328" s="225">
        <f>S3328*H3328</f>
        <v>0</v>
      </c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R3328" s="226" t="s">
        <v>270</v>
      </c>
      <c r="AT3328" s="226" t="s">
        <v>182</v>
      </c>
      <c r="AU3328" s="226" t="s">
        <v>82</v>
      </c>
      <c r="AY3328" s="19" t="s">
        <v>180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19" t="s">
        <v>80</v>
      </c>
      <c r="BK3328" s="227">
        <f>ROUND(I3328*H3328,2)</f>
        <v>0</v>
      </c>
      <c r="BL3328" s="19" t="s">
        <v>270</v>
      </c>
      <c r="BM3328" s="226" t="s">
        <v>3628</v>
      </c>
    </row>
    <row r="3329" s="2" customFormat="1" ht="33" customHeight="1">
      <c r="A3329" s="40"/>
      <c r="B3329" s="41"/>
      <c r="C3329" s="215" t="s">
        <v>3629</v>
      </c>
      <c r="D3329" s="215" t="s">
        <v>182</v>
      </c>
      <c r="E3329" s="216" t="s">
        <v>3630</v>
      </c>
      <c r="F3329" s="217" t="s">
        <v>3631</v>
      </c>
      <c r="G3329" s="218" t="s">
        <v>1747</v>
      </c>
      <c r="H3329" s="219">
        <v>1</v>
      </c>
      <c r="I3329" s="220"/>
      <c r="J3329" s="221">
        <f>ROUND(I3329*H3329,2)</f>
        <v>0</v>
      </c>
      <c r="K3329" s="217" t="s">
        <v>19</v>
      </c>
      <c r="L3329" s="46"/>
      <c r="M3329" s="222" t="s">
        <v>19</v>
      </c>
      <c r="N3329" s="223" t="s">
        <v>43</v>
      </c>
      <c r="O3329" s="86"/>
      <c r="P3329" s="224">
        <f>O3329*H3329</f>
        <v>0</v>
      </c>
      <c r="Q3329" s="224">
        <v>0</v>
      </c>
      <c r="R3329" s="224">
        <f>Q3329*H3329</f>
        <v>0</v>
      </c>
      <c r="S3329" s="224">
        <v>0</v>
      </c>
      <c r="T3329" s="225">
        <f>S3329*H3329</f>
        <v>0</v>
      </c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R3329" s="226" t="s">
        <v>270</v>
      </c>
      <c r="AT3329" s="226" t="s">
        <v>182</v>
      </c>
      <c r="AU3329" s="226" t="s">
        <v>82</v>
      </c>
      <c r="AY3329" s="19" t="s">
        <v>180</v>
      </c>
      <c r="BE3329" s="227">
        <f>IF(N3329="základní",J3329,0)</f>
        <v>0</v>
      </c>
      <c r="BF3329" s="227">
        <f>IF(N3329="snížená",J3329,0)</f>
        <v>0</v>
      </c>
      <c r="BG3329" s="227">
        <f>IF(N3329="zákl. přenesená",J3329,0)</f>
        <v>0</v>
      </c>
      <c r="BH3329" s="227">
        <f>IF(N3329="sníž. přenesená",J3329,0)</f>
        <v>0</v>
      </c>
      <c r="BI3329" s="227">
        <f>IF(N3329="nulová",J3329,0)</f>
        <v>0</v>
      </c>
      <c r="BJ3329" s="19" t="s">
        <v>80</v>
      </c>
      <c r="BK3329" s="227">
        <f>ROUND(I3329*H3329,2)</f>
        <v>0</v>
      </c>
      <c r="BL3329" s="19" t="s">
        <v>270</v>
      </c>
      <c r="BM3329" s="226" t="s">
        <v>3632</v>
      </c>
    </row>
    <row r="3330" s="2" customFormat="1" ht="24.15" customHeight="1">
      <c r="A3330" s="40"/>
      <c r="B3330" s="41"/>
      <c r="C3330" s="215" t="s">
        <v>3633</v>
      </c>
      <c r="D3330" s="215" t="s">
        <v>182</v>
      </c>
      <c r="E3330" s="216" t="s">
        <v>3634</v>
      </c>
      <c r="F3330" s="217" t="s">
        <v>3635</v>
      </c>
      <c r="G3330" s="218" t="s">
        <v>1747</v>
      </c>
      <c r="H3330" s="219">
        <v>1</v>
      </c>
      <c r="I3330" s="220"/>
      <c r="J3330" s="221">
        <f>ROUND(I3330*H3330,2)</f>
        <v>0</v>
      </c>
      <c r="K3330" s="217" t="s">
        <v>19</v>
      </c>
      <c r="L3330" s="46"/>
      <c r="M3330" s="222" t="s">
        <v>19</v>
      </c>
      <c r="N3330" s="223" t="s">
        <v>43</v>
      </c>
      <c r="O3330" s="86"/>
      <c r="P3330" s="224">
        <f>O3330*H3330</f>
        <v>0</v>
      </c>
      <c r="Q3330" s="224">
        <v>0</v>
      </c>
      <c r="R3330" s="224">
        <f>Q3330*H3330</f>
        <v>0</v>
      </c>
      <c r="S3330" s="224">
        <v>0</v>
      </c>
      <c r="T3330" s="225">
        <f>S3330*H3330</f>
        <v>0</v>
      </c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R3330" s="226" t="s">
        <v>270</v>
      </c>
      <c r="AT3330" s="226" t="s">
        <v>182</v>
      </c>
      <c r="AU3330" s="226" t="s">
        <v>82</v>
      </c>
      <c r="AY3330" s="19" t="s">
        <v>180</v>
      </c>
      <c r="BE3330" s="227">
        <f>IF(N3330="základní",J3330,0)</f>
        <v>0</v>
      </c>
      <c r="BF3330" s="227">
        <f>IF(N3330="snížená",J3330,0)</f>
        <v>0</v>
      </c>
      <c r="BG3330" s="227">
        <f>IF(N3330="zákl. přenesená",J3330,0)</f>
        <v>0</v>
      </c>
      <c r="BH3330" s="227">
        <f>IF(N3330="sníž. přenesená",J3330,0)</f>
        <v>0</v>
      </c>
      <c r="BI3330" s="227">
        <f>IF(N3330="nulová",J3330,0)</f>
        <v>0</v>
      </c>
      <c r="BJ3330" s="19" t="s">
        <v>80</v>
      </c>
      <c r="BK3330" s="227">
        <f>ROUND(I3330*H3330,2)</f>
        <v>0</v>
      </c>
      <c r="BL3330" s="19" t="s">
        <v>270</v>
      </c>
      <c r="BM3330" s="226" t="s">
        <v>3636</v>
      </c>
    </row>
    <row r="3331" s="2" customFormat="1" ht="24.15" customHeight="1">
      <c r="A3331" s="40"/>
      <c r="B3331" s="41"/>
      <c r="C3331" s="215" t="s">
        <v>3637</v>
      </c>
      <c r="D3331" s="215" t="s">
        <v>182</v>
      </c>
      <c r="E3331" s="216" t="s">
        <v>3638</v>
      </c>
      <c r="F3331" s="217" t="s">
        <v>3639</v>
      </c>
      <c r="G3331" s="218" t="s">
        <v>1747</v>
      </c>
      <c r="H3331" s="219">
        <v>1</v>
      </c>
      <c r="I3331" s="220"/>
      <c r="J3331" s="221">
        <f>ROUND(I3331*H3331,2)</f>
        <v>0</v>
      </c>
      <c r="K3331" s="217" t="s">
        <v>19</v>
      </c>
      <c r="L3331" s="46"/>
      <c r="M3331" s="222" t="s">
        <v>19</v>
      </c>
      <c r="N3331" s="223" t="s">
        <v>43</v>
      </c>
      <c r="O3331" s="86"/>
      <c r="P3331" s="224">
        <f>O3331*H3331</f>
        <v>0</v>
      </c>
      <c r="Q3331" s="224">
        <v>0</v>
      </c>
      <c r="R3331" s="224">
        <f>Q3331*H3331</f>
        <v>0</v>
      </c>
      <c r="S3331" s="224">
        <v>0</v>
      </c>
      <c r="T3331" s="225">
        <f>S3331*H3331</f>
        <v>0</v>
      </c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R3331" s="226" t="s">
        <v>270</v>
      </c>
      <c r="AT3331" s="226" t="s">
        <v>182</v>
      </c>
      <c r="AU3331" s="226" t="s">
        <v>82</v>
      </c>
      <c r="AY3331" s="19" t="s">
        <v>180</v>
      </c>
      <c r="BE3331" s="227">
        <f>IF(N3331="základní",J3331,0)</f>
        <v>0</v>
      </c>
      <c r="BF3331" s="227">
        <f>IF(N3331="snížená",J3331,0)</f>
        <v>0</v>
      </c>
      <c r="BG3331" s="227">
        <f>IF(N3331="zákl. přenesená",J3331,0)</f>
        <v>0</v>
      </c>
      <c r="BH3331" s="227">
        <f>IF(N3331="sníž. přenesená",J3331,0)</f>
        <v>0</v>
      </c>
      <c r="BI3331" s="227">
        <f>IF(N3331="nulová",J3331,0)</f>
        <v>0</v>
      </c>
      <c r="BJ3331" s="19" t="s">
        <v>80</v>
      </c>
      <c r="BK3331" s="227">
        <f>ROUND(I3331*H3331,2)</f>
        <v>0</v>
      </c>
      <c r="BL3331" s="19" t="s">
        <v>270</v>
      </c>
      <c r="BM3331" s="226" t="s">
        <v>3640</v>
      </c>
    </row>
    <row r="3332" s="2" customFormat="1" ht="24.15" customHeight="1">
      <c r="A3332" s="40"/>
      <c r="B3332" s="41"/>
      <c r="C3332" s="215" t="s">
        <v>3641</v>
      </c>
      <c r="D3332" s="215" t="s">
        <v>182</v>
      </c>
      <c r="E3332" s="216" t="s">
        <v>3642</v>
      </c>
      <c r="F3332" s="217" t="s">
        <v>3643</v>
      </c>
      <c r="G3332" s="218" t="s">
        <v>1747</v>
      </c>
      <c r="H3332" s="219">
        <v>1</v>
      </c>
      <c r="I3332" s="220"/>
      <c r="J3332" s="221">
        <f>ROUND(I3332*H3332,2)</f>
        <v>0</v>
      </c>
      <c r="K3332" s="217" t="s">
        <v>19</v>
      </c>
      <c r="L3332" s="46"/>
      <c r="M3332" s="222" t="s">
        <v>19</v>
      </c>
      <c r="N3332" s="223" t="s">
        <v>43</v>
      </c>
      <c r="O3332" s="86"/>
      <c r="P3332" s="224">
        <f>O3332*H3332</f>
        <v>0</v>
      </c>
      <c r="Q3332" s="224">
        <v>0</v>
      </c>
      <c r="R3332" s="224">
        <f>Q3332*H3332</f>
        <v>0</v>
      </c>
      <c r="S3332" s="224">
        <v>0</v>
      </c>
      <c r="T3332" s="225">
        <f>S3332*H3332</f>
        <v>0</v>
      </c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R3332" s="226" t="s">
        <v>270</v>
      </c>
      <c r="AT3332" s="226" t="s">
        <v>182</v>
      </c>
      <c r="AU3332" s="226" t="s">
        <v>82</v>
      </c>
      <c r="AY3332" s="19" t="s">
        <v>180</v>
      </c>
      <c r="BE3332" s="227">
        <f>IF(N3332="základní",J3332,0)</f>
        <v>0</v>
      </c>
      <c r="BF3332" s="227">
        <f>IF(N3332="snížená",J3332,0)</f>
        <v>0</v>
      </c>
      <c r="BG3332" s="227">
        <f>IF(N3332="zákl. přenesená",J3332,0)</f>
        <v>0</v>
      </c>
      <c r="BH3332" s="227">
        <f>IF(N3332="sníž. přenesená",J3332,0)</f>
        <v>0</v>
      </c>
      <c r="BI3332" s="227">
        <f>IF(N3332="nulová",J3332,0)</f>
        <v>0</v>
      </c>
      <c r="BJ3332" s="19" t="s">
        <v>80</v>
      </c>
      <c r="BK3332" s="227">
        <f>ROUND(I3332*H3332,2)</f>
        <v>0</v>
      </c>
      <c r="BL3332" s="19" t="s">
        <v>270</v>
      </c>
      <c r="BM3332" s="226" t="s">
        <v>3644</v>
      </c>
    </row>
    <row r="3333" s="2" customFormat="1" ht="21.75" customHeight="1">
      <c r="A3333" s="40"/>
      <c r="B3333" s="41"/>
      <c r="C3333" s="215" t="s">
        <v>3645</v>
      </c>
      <c r="D3333" s="215" t="s">
        <v>182</v>
      </c>
      <c r="E3333" s="216" t="s">
        <v>3646</v>
      </c>
      <c r="F3333" s="217" t="s">
        <v>3647</v>
      </c>
      <c r="G3333" s="218" t="s">
        <v>1747</v>
      </c>
      <c r="H3333" s="219">
        <v>1</v>
      </c>
      <c r="I3333" s="220"/>
      <c r="J3333" s="221">
        <f>ROUND(I3333*H3333,2)</f>
        <v>0</v>
      </c>
      <c r="K3333" s="217" t="s">
        <v>19</v>
      </c>
      <c r="L3333" s="46"/>
      <c r="M3333" s="222" t="s">
        <v>19</v>
      </c>
      <c r="N3333" s="223" t="s">
        <v>43</v>
      </c>
      <c r="O3333" s="86"/>
      <c r="P3333" s="224">
        <f>O3333*H3333</f>
        <v>0</v>
      </c>
      <c r="Q3333" s="224">
        <v>0</v>
      </c>
      <c r="R3333" s="224">
        <f>Q3333*H3333</f>
        <v>0</v>
      </c>
      <c r="S3333" s="224">
        <v>0</v>
      </c>
      <c r="T3333" s="225">
        <f>S3333*H3333</f>
        <v>0</v>
      </c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R3333" s="226" t="s">
        <v>270</v>
      </c>
      <c r="AT3333" s="226" t="s">
        <v>182</v>
      </c>
      <c r="AU3333" s="226" t="s">
        <v>82</v>
      </c>
      <c r="AY3333" s="19" t="s">
        <v>180</v>
      </c>
      <c r="BE3333" s="227">
        <f>IF(N3333="základní",J3333,0)</f>
        <v>0</v>
      </c>
      <c r="BF3333" s="227">
        <f>IF(N3333="snížená",J3333,0)</f>
        <v>0</v>
      </c>
      <c r="BG3333" s="227">
        <f>IF(N3333="zákl. přenesená",J3333,0)</f>
        <v>0</v>
      </c>
      <c r="BH3333" s="227">
        <f>IF(N3333="sníž. přenesená",J3333,0)</f>
        <v>0</v>
      </c>
      <c r="BI3333" s="227">
        <f>IF(N3333="nulová",J3333,0)</f>
        <v>0</v>
      </c>
      <c r="BJ3333" s="19" t="s">
        <v>80</v>
      </c>
      <c r="BK3333" s="227">
        <f>ROUND(I3333*H3333,2)</f>
        <v>0</v>
      </c>
      <c r="BL3333" s="19" t="s">
        <v>270</v>
      </c>
      <c r="BM3333" s="226" t="s">
        <v>3648</v>
      </c>
    </row>
    <row r="3334" s="2" customFormat="1" ht="24.15" customHeight="1">
      <c r="A3334" s="40"/>
      <c r="B3334" s="41"/>
      <c r="C3334" s="215" t="s">
        <v>3649</v>
      </c>
      <c r="D3334" s="215" t="s">
        <v>182</v>
      </c>
      <c r="E3334" s="216" t="s">
        <v>3650</v>
      </c>
      <c r="F3334" s="217" t="s">
        <v>3651</v>
      </c>
      <c r="G3334" s="218" t="s">
        <v>1747</v>
      </c>
      <c r="H3334" s="219">
        <v>1</v>
      </c>
      <c r="I3334" s="220"/>
      <c r="J3334" s="221">
        <f>ROUND(I3334*H3334,2)</f>
        <v>0</v>
      </c>
      <c r="K3334" s="217" t="s">
        <v>19</v>
      </c>
      <c r="L3334" s="46"/>
      <c r="M3334" s="222" t="s">
        <v>19</v>
      </c>
      <c r="N3334" s="223" t="s">
        <v>43</v>
      </c>
      <c r="O3334" s="86"/>
      <c r="P3334" s="224">
        <f>O3334*H3334</f>
        <v>0</v>
      </c>
      <c r="Q3334" s="224">
        <v>0</v>
      </c>
      <c r="R3334" s="224">
        <f>Q3334*H3334</f>
        <v>0</v>
      </c>
      <c r="S3334" s="224">
        <v>0</v>
      </c>
      <c r="T3334" s="225">
        <f>S3334*H3334</f>
        <v>0</v>
      </c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R3334" s="226" t="s">
        <v>270</v>
      </c>
      <c r="AT3334" s="226" t="s">
        <v>182</v>
      </c>
      <c r="AU3334" s="226" t="s">
        <v>82</v>
      </c>
      <c r="AY3334" s="19" t="s">
        <v>180</v>
      </c>
      <c r="BE3334" s="227">
        <f>IF(N3334="základní",J3334,0)</f>
        <v>0</v>
      </c>
      <c r="BF3334" s="227">
        <f>IF(N3334="snížená",J3334,0)</f>
        <v>0</v>
      </c>
      <c r="BG3334" s="227">
        <f>IF(N3334="zákl. přenesená",J3334,0)</f>
        <v>0</v>
      </c>
      <c r="BH3334" s="227">
        <f>IF(N3334="sníž. přenesená",J3334,0)</f>
        <v>0</v>
      </c>
      <c r="BI3334" s="227">
        <f>IF(N3334="nulová",J3334,0)</f>
        <v>0</v>
      </c>
      <c r="BJ3334" s="19" t="s">
        <v>80</v>
      </c>
      <c r="BK3334" s="227">
        <f>ROUND(I3334*H3334,2)</f>
        <v>0</v>
      </c>
      <c r="BL3334" s="19" t="s">
        <v>270</v>
      </c>
      <c r="BM3334" s="226" t="s">
        <v>3652</v>
      </c>
    </row>
    <row r="3335" s="2" customFormat="1" ht="24.15" customHeight="1">
      <c r="A3335" s="40"/>
      <c r="B3335" s="41"/>
      <c r="C3335" s="215" t="s">
        <v>3653</v>
      </c>
      <c r="D3335" s="215" t="s">
        <v>182</v>
      </c>
      <c r="E3335" s="216" t="s">
        <v>3654</v>
      </c>
      <c r="F3335" s="217" t="s">
        <v>3655</v>
      </c>
      <c r="G3335" s="218" t="s">
        <v>1747</v>
      </c>
      <c r="H3335" s="219">
        <v>1</v>
      </c>
      <c r="I3335" s="220"/>
      <c r="J3335" s="221">
        <f>ROUND(I3335*H3335,2)</f>
        <v>0</v>
      </c>
      <c r="K3335" s="217" t="s">
        <v>19</v>
      </c>
      <c r="L3335" s="46"/>
      <c r="M3335" s="222" t="s">
        <v>19</v>
      </c>
      <c r="N3335" s="223" t="s">
        <v>43</v>
      </c>
      <c r="O3335" s="86"/>
      <c r="P3335" s="224">
        <f>O3335*H3335</f>
        <v>0</v>
      </c>
      <c r="Q3335" s="224">
        <v>0</v>
      </c>
      <c r="R3335" s="224">
        <f>Q3335*H3335</f>
        <v>0</v>
      </c>
      <c r="S3335" s="224">
        <v>0</v>
      </c>
      <c r="T3335" s="225">
        <f>S3335*H3335</f>
        <v>0</v>
      </c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R3335" s="226" t="s">
        <v>270</v>
      </c>
      <c r="AT3335" s="226" t="s">
        <v>182</v>
      </c>
      <c r="AU3335" s="226" t="s">
        <v>82</v>
      </c>
      <c r="AY3335" s="19" t="s">
        <v>180</v>
      </c>
      <c r="BE3335" s="227">
        <f>IF(N3335="základní",J3335,0)</f>
        <v>0</v>
      </c>
      <c r="BF3335" s="227">
        <f>IF(N3335="snížená",J3335,0)</f>
        <v>0</v>
      </c>
      <c r="BG3335" s="227">
        <f>IF(N3335="zákl. přenesená",J3335,0)</f>
        <v>0</v>
      </c>
      <c r="BH3335" s="227">
        <f>IF(N3335="sníž. přenesená",J3335,0)</f>
        <v>0</v>
      </c>
      <c r="BI3335" s="227">
        <f>IF(N3335="nulová",J3335,0)</f>
        <v>0</v>
      </c>
      <c r="BJ3335" s="19" t="s">
        <v>80</v>
      </c>
      <c r="BK3335" s="227">
        <f>ROUND(I3335*H3335,2)</f>
        <v>0</v>
      </c>
      <c r="BL3335" s="19" t="s">
        <v>270</v>
      </c>
      <c r="BM3335" s="226" t="s">
        <v>3656</v>
      </c>
    </row>
    <row r="3336" s="2" customFormat="1" ht="21.75" customHeight="1">
      <c r="A3336" s="40"/>
      <c r="B3336" s="41"/>
      <c r="C3336" s="215" t="s">
        <v>3657</v>
      </c>
      <c r="D3336" s="215" t="s">
        <v>182</v>
      </c>
      <c r="E3336" s="216" t="s">
        <v>3658</v>
      </c>
      <c r="F3336" s="217" t="s">
        <v>3659</v>
      </c>
      <c r="G3336" s="218" t="s">
        <v>1747</v>
      </c>
      <c r="H3336" s="219">
        <v>1</v>
      </c>
      <c r="I3336" s="220"/>
      <c r="J3336" s="221">
        <f>ROUND(I3336*H3336,2)</f>
        <v>0</v>
      </c>
      <c r="K3336" s="217" t="s">
        <v>19</v>
      </c>
      <c r="L3336" s="46"/>
      <c r="M3336" s="222" t="s">
        <v>19</v>
      </c>
      <c r="N3336" s="223" t="s">
        <v>43</v>
      </c>
      <c r="O3336" s="86"/>
      <c r="P3336" s="224">
        <f>O3336*H3336</f>
        <v>0</v>
      </c>
      <c r="Q3336" s="224">
        <v>0</v>
      </c>
      <c r="R3336" s="224">
        <f>Q3336*H3336</f>
        <v>0</v>
      </c>
      <c r="S3336" s="224">
        <v>0</v>
      </c>
      <c r="T3336" s="225">
        <f>S3336*H3336</f>
        <v>0</v>
      </c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R3336" s="226" t="s">
        <v>270</v>
      </c>
      <c r="AT3336" s="226" t="s">
        <v>182</v>
      </c>
      <c r="AU3336" s="226" t="s">
        <v>82</v>
      </c>
      <c r="AY3336" s="19" t="s">
        <v>180</v>
      </c>
      <c r="BE3336" s="227">
        <f>IF(N3336="základní",J3336,0)</f>
        <v>0</v>
      </c>
      <c r="BF3336" s="227">
        <f>IF(N3336="snížená",J3336,0)</f>
        <v>0</v>
      </c>
      <c r="BG3336" s="227">
        <f>IF(N3336="zákl. přenesená",J3336,0)</f>
        <v>0</v>
      </c>
      <c r="BH3336" s="227">
        <f>IF(N3336="sníž. přenesená",J3336,0)</f>
        <v>0</v>
      </c>
      <c r="BI3336" s="227">
        <f>IF(N3336="nulová",J3336,0)</f>
        <v>0</v>
      </c>
      <c r="BJ3336" s="19" t="s">
        <v>80</v>
      </c>
      <c r="BK3336" s="227">
        <f>ROUND(I3336*H3336,2)</f>
        <v>0</v>
      </c>
      <c r="BL3336" s="19" t="s">
        <v>270</v>
      </c>
      <c r="BM3336" s="226" t="s">
        <v>3660</v>
      </c>
    </row>
    <row r="3337" s="2" customFormat="1" ht="24.15" customHeight="1">
      <c r="A3337" s="40"/>
      <c r="B3337" s="41"/>
      <c r="C3337" s="215" t="s">
        <v>3661</v>
      </c>
      <c r="D3337" s="215" t="s">
        <v>182</v>
      </c>
      <c r="E3337" s="216" t="s">
        <v>3662</v>
      </c>
      <c r="F3337" s="217" t="s">
        <v>3663</v>
      </c>
      <c r="G3337" s="218" t="s">
        <v>1747</v>
      </c>
      <c r="H3337" s="219">
        <v>1</v>
      </c>
      <c r="I3337" s="220"/>
      <c r="J3337" s="221">
        <f>ROUND(I3337*H3337,2)</f>
        <v>0</v>
      </c>
      <c r="K3337" s="217" t="s">
        <v>19</v>
      </c>
      <c r="L3337" s="46"/>
      <c r="M3337" s="222" t="s">
        <v>19</v>
      </c>
      <c r="N3337" s="223" t="s">
        <v>43</v>
      </c>
      <c r="O3337" s="86"/>
      <c r="P3337" s="224">
        <f>O3337*H3337</f>
        <v>0</v>
      </c>
      <c r="Q3337" s="224">
        <v>0</v>
      </c>
      <c r="R3337" s="224">
        <f>Q3337*H3337</f>
        <v>0</v>
      </c>
      <c r="S3337" s="224">
        <v>0</v>
      </c>
      <c r="T3337" s="225">
        <f>S3337*H3337</f>
        <v>0</v>
      </c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R3337" s="226" t="s">
        <v>270</v>
      </c>
      <c r="AT3337" s="226" t="s">
        <v>182</v>
      </c>
      <c r="AU3337" s="226" t="s">
        <v>82</v>
      </c>
      <c r="AY3337" s="19" t="s">
        <v>180</v>
      </c>
      <c r="BE3337" s="227">
        <f>IF(N3337="základní",J3337,0)</f>
        <v>0</v>
      </c>
      <c r="BF3337" s="227">
        <f>IF(N3337="snížená",J3337,0)</f>
        <v>0</v>
      </c>
      <c r="BG3337" s="227">
        <f>IF(N3337="zákl. přenesená",J3337,0)</f>
        <v>0</v>
      </c>
      <c r="BH3337" s="227">
        <f>IF(N3337="sníž. přenesená",J3337,0)</f>
        <v>0</v>
      </c>
      <c r="BI3337" s="227">
        <f>IF(N3337="nulová",J3337,0)</f>
        <v>0</v>
      </c>
      <c r="BJ3337" s="19" t="s">
        <v>80</v>
      </c>
      <c r="BK3337" s="227">
        <f>ROUND(I3337*H3337,2)</f>
        <v>0</v>
      </c>
      <c r="BL3337" s="19" t="s">
        <v>270</v>
      </c>
      <c r="BM3337" s="226" t="s">
        <v>3664</v>
      </c>
    </row>
    <row r="3338" s="2" customFormat="1" ht="24.15" customHeight="1">
      <c r="A3338" s="40"/>
      <c r="B3338" s="41"/>
      <c r="C3338" s="215" t="s">
        <v>3665</v>
      </c>
      <c r="D3338" s="215" t="s">
        <v>182</v>
      </c>
      <c r="E3338" s="216" t="s">
        <v>3666</v>
      </c>
      <c r="F3338" s="217" t="s">
        <v>3667</v>
      </c>
      <c r="G3338" s="218" t="s">
        <v>1747</v>
      </c>
      <c r="H3338" s="219">
        <v>1</v>
      </c>
      <c r="I3338" s="220"/>
      <c r="J3338" s="221">
        <f>ROUND(I3338*H3338,2)</f>
        <v>0</v>
      </c>
      <c r="K3338" s="217" t="s">
        <v>19</v>
      </c>
      <c r="L3338" s="46"/>
      <c r="M3338" s="222" t="s">
        <v>19</v>
      </c>
      <c r="N3338" s="223" t="s">
        <v>43</v>
      </c>
      <c r="O3338" s="86"/>
      <c r="P3338" s="224">
        <f>O3338*H3338</f>
        <v>0</v>
      </c>
      <c r="Q3338" s="224">
        <v>0</v>
      </c>
      <c r="R3338" s="224">
        <f>Q3338*H3338</f>
        <v>0</v>
      </c>
      <c r="S3338" s="224">
        <v>0</v>
      </c>
      <c r="T3338" s="225">
        <f>S3338*H3338</f>
        <v>0</v>
      </c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R3338" s="226" t="s">
        <v>270</v>
      </c>
      <c r="AT3338" s="226" t="s">
        <v>182</v>
      </c>
      <c r="AU3338" s="226" t="s">
        <v>82</v>
      </c>
      <c r="AY3338" s="19" t="s">
        <v>180</v>
      </c>
      <c r="BE3338" s="227">
        <f>IF(N3338="základní",J3338,0)</f>
        <v>0</v>
      </c>
      <c r="BF3338" s="227">
        <f>IF(N3338="snížená",J3338,0)</f>
        <v>0</v>
      </c>
      <c r="BG3338" s="227">
        <f>IF(N3338="zákl. přenesená",J3338,0)</f>
        <v>0</v>
      </c>
      <c r="BH3338" s="227">
        <f>IF(N3338="sníž. přenesená",J3338,0)</f>
        <v>0</v>
      </c>
      <c r="BI3338" s="227">
        <f>IF(N3338="nulová",J3338,0)</f>
        <v>0</v>
      </c>
      <c r="BJ3338" s="19" t="s">
        <v>80</v>
      </c>
      <c r="BK3338" s="227">
        <f>ROUND(I3338*H3338,2)</f>
        <v>0</v>
      </c>
      <c r="BL3338" s="19" t="s">
        <v>270</v>
      </c>
      <c r="BM3338" s="226" t="s">
        <v>3668</v>
      </c>
    </row>
    <row r="3339" s="2" customFormat="1" ht="24.15" customHeight="1">
      <c r="A3339" s="40"/>
      <c r="B3339" s="41"/>
      <c r="C3339" s="215" t="s">
        <v>3669</v>
      </c>
      <c r="D3339" s="215" t="s">
        <v>182</v>
      </c>
      <c r="E3339" s="216" t="s">
        <v>3670</v>
      </c>
      <c r="F3339" s="217" t="s">
        <v>3671</v>
      </c>
      <c r="G3339" s="218" t="s">
        <v>1747</v>
      </c>
      <c r="H3339" s="219">
        <v>1</v>
      </c>
      <c r="I3339" s="220"/>
      <c r="J3339" s="221">
        <f>ROUND(I3339*H3339,2)</f>
        <v>0</v>
      </c>
      <c r="K3339" s="217" t="s">
        <v>19</v>
      </c>
      <c r="L3339" s="46"/>
      <c r="M3339" s="222" t="s">
        <v>19</v>
      </c>
      <c r="N3339" s="223" t="s">
        <v>43</v>
      </c>
      <c r="O3339" s="86"/>
      <c r="P3339" s="224">
        <f>O3339*H3339</f>
        <v>0</v>
      </c>
      <c r="Q3339" s="224">
        <v>0</v>
      </c>
      <c r="R3339" s="224">
        <f>Q3339*H3339</f>
        <v>0</v>
      </c>
      <c r="S3339" s="224">
        <v>0</v>
      </c>
      <c r="T3339" s="225">
        <f>S3339*H3339</f>
        <v>0</v>
      </c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R3339" s="226" t="s">
        <v>270</v>
      </c>
      <c r="AT3339" s="226" t="s">
        <v>182</v>
      </c>
      <c r="AU3339" s="226" t="s">
        <v>82</v>
      </c>
      <c r="AY3339" s="19" t="s">
        <v>180</v>
      </c>
      <c r="BE3339" s="227">
        <f>IF(N3339="základní",J3339,0)</f>
        <v>0</v>
      </c>
      <c r="BF3339" s="227">
        <f>IF(N3339="snížená",J3339,0)</f>
        <v>0</v>
      </c>
      <c r="BG3339" s="227">
        <f>IF(N3339="zákl. přenesená",J3339,0)</f>
        <v>0</v>
      </c>
      <c r="BH3339" s="227">
        <f>IF(N3339="sníž. přenesená",J3339,0)</f>
        <v>0</v>
      </c>
      <c r="BI3339" s="227">
        <f>IF(N3339="nulová",J3339,0)</f>
        <v>0</v>
      </c>
      <c r="BJ3339" s="19" t="s">
        <v>80</v>
      </c>
      <c r="BK3339" s="227">
        <f>ROUND(I3339*H3339,2)</f>
        <v>0</v>
      </c>
      <c r="BL3339" s="19" t="s">
        <v>270</v>
      </c>
      <c r="BM3339" s="226" t="s">
        <v>3672</v>
      </c>
    </row>
    <row r="3340" s="2" customFormat="1" ht="24.15" customHeight="1">
      <c r="A3340" s="40"/>
      <c r="B3340" s="41"/>
      <c r="C3340" s="215" t="s">
        <v>3673</v>
      </c>
      <c r="D3340" s="215" t="s">
        <v>182</v>
      </c>
      <c r="E3340" s="216" t="s">
        <v>3674</v>
      </c>
      <c r="F3340" s="217" t="s">
        <v>3675</v>
      </c>
      <c r="G3340" s="218" t="s">
        <v>1747</v>
      </c>
      <c r="H3340" s="219">
        <v>1</v>
      </c>
      <c r="I3340" s="220"/>
      <c r="J3340" s="221">
        <f>ROUND(I3340*H3340,2)</f>
        <v>0</v>
      </c>
      <c r="K3340" s="217" t="s">
        <v>19</v>
      </c>
      <c r="L3340" s="46"/>
      <c r="M3340" s="222" t="s">
        <v>19</v>
      </c>
      <c r="N3340" s="223" t="s">
        <v>43</v>
      </c>
      <c r="O3340" s="86"/>
      <c r="P3340" s="224">
        <f>O3340*H3340</f>
        <v>0</v>
      </c>
      <c r="Q3340" s="224">
        <v>0</v>
      </c>
      <c r="R3340" s="224">
        <f>Q3340*H3340</f>
        <v>0</v>
      </c>
      <c r="S3340" s="224">
        <v>0</v>
      </c>
      <c r="T3340" s="225">
        <f>S3340*H3340</f>
        <v>0</v>
      </c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R3340" s="226" t="s">
        <v>270</v>
      </c>
      <c r="AT3340" s="226" t="s">
        <v>182</v>
      </c>
      <c r="AU3340" s="226" t="s">
        <v>82</v>
      </c>
      <c r="AY3340" s="19" t="s">
        <v>180</v>
      </c>
      <c r="BE3340" s="227">
        <f>IF(N3340="základní",J3340,0)</f>
        <v>0</v>
      </c>
      <c r="BF3340" s="227">
        <f>IF(N3340="snížená",J3340,0)</f>
        <v>0</v>
      </c>
      <c r="BG3340" s="227">
        <f>IF(N3340="zákl. přenesená",J3340,0)</f>
        <v>0</v>
      </c>
      <c r="BH3340" s="227">
        <f>IF(N3340="sníž. přenesená",J3340,0)</f>
        <v>0</v>
      </c>
      <c r="BI3340" s="227">
        <f>IF(N3340="nulová",J3340,0)</f>
        <v>0</v>
      </c>
      <c r="BJ3340" s="19" t="s">
        <v>80</v>
      </c>
      <c r="BK3340" s="227">
        <f>ROUND(I3340*H3340,2)</f>
        <v>0</v>
      </c>
      <c r="BL3340" s="19" t="s">
        <v>270</v>
      </c>
      <c r="BM3340" s="226" t="s">
        <v>3676</v>
      </c>
    </row>
    <row r="3341" s="2" customFormat="1" ht="21.75" customHeight="1">
      <c r="A3341" s="40"/>
      <c r="B3341" s="41"/>
      <c r="C3341" s="215" t="s">
        <v>3677</v>
      </c>
      <c r="D3341" s="215" t="s">
        <v>182</v>
      </c>
      <c r="E3341" s="216" t="s">
        <v>3678</v>
      </c>
      <c r="F3341" s="217" t="s">
        <v>3679</v>
      </c>
      <c r="G3341" s="218" t="s">
        <v>1747</v>
      </c>
      <c r="H3341" s="219">
        <v>1</v>
      </c>
      <c r="I3341" s="220"/>
      <c r="J3341" s="221">
        <f>ROUND(I3341*H3341,2)</f>
        <v>0</v>
      </c>
      <c r="K3341" s="217" t="s">
        <v>19</v>
      </c>
      <c r="L3341" s="46"/>
      <c r="M3341" s="222" t="s">
        <v>19</v>
      </c>
      <c r="N3341" s="223" t="s">
        <v>43</v>
      </c>
      <c r="O3341" s="86"/>
      <c r="P3341" s="224">
        <f>O3341*H3341</f>
        <v>0</v>
      </c>
      <c r="Q3341" s="224">
        <v>0</v>
      </c>
      <c r="R3341" s="224">
        <f>Q3341*H3341</f>
        <v>0</v>
      </c>
      <c r="S3341" s="224">
        <v>0</v>
      </c>
      <c r="T3341" s="225">
        <f>S3341*H3341</f>
        <v>0</v>
      </c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R3341" s="226" t="s">
        <v>270</v>
      </c>
      <c r="AT3341" s="226" t="s">
        <v>182</v>
      </c>
      <c r="AU3341" s="226" t="s">
        <v>82</v>
      </c>
      <c r="AY3341" s="19" t="s">
        <v>180</v>
      </c>
      <c r="BE3341" s="227">
        <f>IF(N3341="základní",J3341,0)</f>
        <v>0</v>
      </c>
      <c r="BF3341" s="227">
        <f>IF(N3341="snížená",J3341,0)</f>
        <v>0</v>
      </c>
      <c r="BG3341" s="227">
        <f>IF(N3341="zákl. přenesená",J3341,0)</f>
        <v>0</v>
      </c>
      <c r="BH3341" s="227">
        <f>IF(N3341="sníž. přenesená",J3341,0)</f>
        <v>0</v>
      </c>
      <c r="BI3341" s="227">
        <f>IF(N3341="nulová",J3341,0)</f>
        <v>0</v>
      </c>
      <c r="BJ3341" s="19" t="s">
        <v>80</v>
      </c>
      <c r="BK3341" s="227">
        <f>ROUND(I3341*H3341,2)</f>
        <v>0</v>
      </c>
      <c r="BL3341" s="19" t="s">
        <v>270</v>
      </c>
      <c r="BM3341" s="226" t="s">
        <v>3680</v>
      </c>
    </row>
    <row r="3342" s="2" customFormat="1" ht="21.75" customHeight="1">
      <c r="A3342" s="40"/>
      <c r="B3342" s="41"/>
      <c r="C3342" s="215" t="s">
        <v>3681</v>
      </c>
      <c r="D3342" s="215" t="s">
        <v>182</v>
      </c>
      <c r="E3342" s="216" t="s">
        <v>3682</v>
      </c>
      <c r="F3342" s="217" t="s">
        <v>3683</v>
      </c>
      <c r="G3342" s="218" t="s">
        <v>1747</v>
      </c>
      <c r="H3342" s="219">
        <v>1</v>
      </c>
      <c r="I3342" s="220"/>
      <c r="J3342" s="221">
        <f>ROUND(I3342*H3342,2)</f>
        <v>0</v>
      </c>
      <c r="K3342" s="217" t="s">
        <v>19</v>
      </c>
      <c r="L3342" s="46"/>
      <c r="M3342" s="222" t="s">
        <v>19</v>
      </c>
      <c r="N3342" s="223" t="s">
        <v>43</v>
      </c>
      <c r="O3342" s="86"/>
      <c r="P3342" s="224">
        <f>O3342*H3342</f>
        <v>0</v>
      </c>
      <c r="Q3342" s="224">
        <v>0</v>
      </c>
      <c r="R3342" s="224">
        <f>Q3342*H3342</f>
        <v>0</v>
      </c>
      <c r="S3342" s="224">
        <v>0</v>
      </c>
      <c r="T3342" s="225">
        <f>S3342*H3342</f>
        <v>0</v>
      </c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R3342" s="226" t="s">
        <v>270</v>
      </c>
      <c r="AT3342" s="226" t="s">
        <v>182</v>
      </c>
      <c r="AU3342" s="226" t="s">
        <v>82</v>
      </c>
      <c r="AY3342" s="19" t="s">
        <v>180</v>
      </c>
      <c r="BE3342" s="227">
        <f>IF(N3342="základní",J3342,0)</f>
        <v>0</v>
      </c>
      <c r="BF3342" s="227">
        <f>IF(N3342="snížená",J3342,0)</f>
        <v>0</v>
      </c>
      <c r="BG3342" s="227">
        <f>IF(N3342="zákl. přenesená",J3342,0)</f>
        <v>0</v>
      </c>
      <c r="BH3342" s="227">
        <f>IF(N3342="sníž. přenesená",J3342,0)</f>
        <v>0</v>
      </c>
      <c r="BI3342" s="227">
        <f>IF(N3342="nulová",J3342,0)</f>
        <v>0</v>
      </c>
      <c r="BJ3342" s="19" t="s">
        <v>80</v>
      </c>
      <c r="BK3342" s="227">
        <f>ROUND(I3342*H3342,2)</f>
        <v>0</v>
      </c>
      <c r="BL3342" s="19" t="s">
        <v>270</v>
      </c>
      <c r="BM3342" s="226" t="s">
        <v>3684</v>
      </c>
    </row>
    <row r="3343" s="2" customFormat="1" ht="24.15" customHeight="1">
      <c r="A3343" s="40"/>
      <c r="B3343" s="41"/>
      <c r="C3343" s="215" t="s">
        <v>3685</v>
      </c>
      <c r="D3343" s="215" t="s">
        <v>182</v>
      </c>
      <c r="E3343" s="216" t="s">
        <v>3686</v>
      </c>
      <c r="F3343" s="217" t="s">
        <v>3687</v>
      </c>
      <c r="G3343" s="218" t="s">
        <v>1747</v>
      </c>
      <c r="H3343" s="219">
        <v>1</v>
      </c>
      <c r="I3343" s="220"/>
      <c r="J3343" s="221">
        <f>ROUND(I3343*H3343,2)</f>
        <v>0</v>
      </c>
      <c r="K3343" s="217" t="s">
        <v>19</v>
      </c>
      <c r="L3343" s="46"/>
      <c r="M3343" s="222" t="s">
        <v>19</v>
      </c>
      <c r="N3343" s="223" t="s">
        <v>43</v>
      </c>
      <c r="O3343" s="86"/>
      <c r="P3343" s="224">
        <f>O3343*H3343</f>
        <v>0</v>
      </c>
      <c r="Q3343" s="224">
        <v>0</v>
      </c>
      <c r="R3343" s="224">
        <f>Q3343*H3343</f>
        <v>0</v>
      </c>
      <c r="S3343" s="224">
        <v>0</v>
      </c>
      <c r="T3343" s="225">
        <f>S3343*H3343</f>
        <v>0</v>
      </c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R3343" s="226" t="s">
        <v>270</v>
      </c>
      <c r="AT3343" s="226" t="s">
        <v>182</v>
      </c>
      <c r="AU3343" s="226" t="s">
        <v>82</v>
      </c>
      <c r="AY3343" s="19" t="s">
        <v>180</v>
      </c>
      <c r="BE3343" s="227">
        <f>IF(N3343="základní",J3343,0)</f>
        <v>0</v>
      </c>
      <c r="BF3343" s="227">
        <f>IF(N3343="snížená",J3343,0)</f>
        <v>0</v>
      </c>
      <c r="BG3343" s="227">
        <f>IF(N3343="zákl. přenesená",J3343,0)</f>
        <v>0</v>
      </c>
      <c r="BH3343" s="227">
        <f>IF(N3343="sníž. přenesená",J3343,0)</f>
        <v>0</v>
      </c>
      <c r="BI3343" s="227">
        <f>IF(N3343="nulová",J3343,0)</f>
        <v>0</v>
      </c>
      <c r="BJ3343" s="19" t="s">
        <v>80</v>
      </c>
      <c r="BK3343" s="227">
        <f>ROUND(I3343*H3343,2)</f>
        <v>0</v>
      </c>
      <c r="BL3343" s="19" t="s">
        <v>270</v>
      </c>
      <c r="BM3343" s="226" t="s">
        <v>3688</v>
      </c>
    </row>
    <row r="3344" s="2" customFormat="1" ht="24.15" customHeight="1">
      <c r="A3344" s="40"/>
      <c r="B3344" s="41"/>
      <c r="C3344" s="215" t="s">
        <v>3689</v>
      </c>
      <c r="D3344" s="215" t="s">
        <v>182</v>
      </c>
      <c r="E3344" s="216" t="s">
        <v>3690</v>
      </c>
      <c r="F3344" s="217" t="s">
        <v>3691</v>
      </c>
      <c r="G3344" s="218" t="s">
        <v>1747</v>
      </c>
      <c r="H3344" s="219">
        <v>1</v>
      </c>
      <c r="I3344" s="220"/>
      <c r="J3344" s="221">
        <f>ROUND(I3344*H3344,2)</f>
        <v>0</v>
      </c>
      <c r="K3344" s="217" t="s">
        <v>19</v>
      </c>
      <c r="L3344" s="46"/>
      <c r="M3344" s="222" t="s">
        <v>19</v>
      </c>
      <c r="N3344" s="223" t="s">
        <v>43</v>
      </c>
      <c r="O3344" s="86"/>
      <c r="P3344" s="224">
        <f>O3344*H3344</f>
        <v>0</v>
      </c>
      <c r="Q3344" s="224">
        <v>0</v>
      </c>
      <c r="R3344" s="224">
        <f>Q3344*H3344</f>
        <v>0</v>
      </c>
      <c r="S3344" s="224">
        <v>0</v>
      </c>
      <c r="T3344" s="225">
        <f>S3344*H3344</f>
        <v>0</v>
      </c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R3344" s="226" t="s">
        <v>270</v>
      </c>
      <c r="AT3344" s="226" t="s">
        <v>182</v>
      </c>
      <c r="AU3344" s="226" t="s">
        <v>82</v>
      </c>
      <c r="AY3344" s="19" t="s">
        <v>180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19" t="s">
        <v>80</v>
      </c>
      <c r="BK3344" s="227">
        <f>ROUND(I3344*H3344,2)</f>
        <v>0</v>
      </c>
      <c r="BL3344" s="19" t="s">
        <v>270</v>
      </c>
      <c r="BM3344" s="226" t="s">
        <v>3692</v>
      </c>
    </row>
    <row r="3345" s="2" customFormat="1" ht="24.15" customHeight="1">
      <c r="A3345" s="40"/>
      <c r="B3345" s="41"/>
      <c r="C3345" s="215" t="s">
        <v>3693</v>
      </c>
      <c r="D3345" s="215" t="s">
        <v>182</v>
      </c>
      <c r="E3345" s="216" t="s">
        <v>3694</v>
      </c>
      <c r="F3345" s="217" t="s">
        <v>3695</v>
      </c>
      <c r="G3345" s="218" t="s">
        <v>1747</v>
      </c>
      <c r="H3345" s="219">
        <v>1</v>
      </c>
      <c r="I3345" s="220"/>
      <c r="J3345" s="221">
        <f>ROUND(I3345*H3345,2)</f>
        <v>0</v>
      </c>
      <c r="K3345" s="217" t="s">
        <v>19</v>
      </c>
      <c r="L3345" s="46"/>
      <c r="M3345" s="222" t="s">
        <v>19</v>
      </c>
      <c r="N3345" s="223" t="s">
        <v>43</v>
      </c>
      <c r="O3345" s="86"/>
      <c r="P3345" s="224">
        <f>O3345*H3345</f>
        <v>0</v>
      </c>
      <c r="Q3345" s="224">
        <v>0</v>
      </c>
      <c r="R3345" s="224">
        <f>Q3345*H3345</f>
        <v>0</v>
      </c>
      <c r="S3345" s="224">
        <v>0</v>
      </c>
      <c r="T3345" s="225">
        <f>S3345*H3345</f>
        <v>0</v>
      </c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R3345" s="226" t="s">
        <v>270</v>
      </c>
      <c r="AT3345" s="226" t="s">
        <v>182</v>
      </c>
      <c r="AU3345" s="226" t="s">
        <v>82</v>
      </c>
      <c r="AY3345" s="19" t="s">
        <v>180</v>
      </c>
      <c r="BE3345" s="227">
        <f>IF(N3345="základní",J3345,0)</f>
        <v>0</v>
      </c>
      <c r="BF3345" s="227">
        <f>IF(N3345="snížená",J3345,0)</f>
        <v>0</v>
      </c>
      <c r="BG3345" s="227">
        <f>IF(N3345="zákl. přenesená",J3345,0)</f>
        <v>0</v>
      </c>
      <c r="BH3345" s="227">
        <f>IF(N3345="sníž. přenesená",J3345,0)</f>
        <v>0</v>
      </c>
      <c r="BI3345" s="227">
        <f>IF(N3345="nulová",J3345,0)</f>
        <v>0</v>
      </c>
      <c r="BJ3345" s="19" t="s">
        <v>80</v>
      </c>
      <c r="BK3345" s="227">
        <f>ROUND(I3345*H3345,2)</f>
        <v>0</v>
      </c>
      <c r="BL3345" s="19" t="s">
        <v>270</v>
      </c>
      <c r="BM3345" s="226" t="s">
        <v>3696</v>
      </c>
    </row>
    <row r="3346" s="2" customFormat="1" ht="24.15" customHeight="1">
      <c r="A3346" s="40"/>
      <c r="B3346" s="41"/>
      <c r="C3346" s="215" t="s">
        <v>3697</v>
      </c>
      <c r="D3346" s="215" t="s">
        <v>182</v>
      </c>
      <c r="E3346" s="216" t="s">
        <v>3698</v>
      </c>
      <c r="F3346" s="217" t="s">
        <v>3699</v>
      </c>
      <c r="G3346" s="218" t="s">
        <v>1747</v>
      </c>
      <c r="H3346" s="219">
        <v>1</v>
      </c>
      <c r="I3346" s="220"/>
      <c r="J3346" s="221">
        <f>ROUND(I3346*H3346,2)</f>
        <v>0</v>
      </c>
      <c r="K3346" s="217" t="s">
        <v>19</v>
      </c>
      <c r="L3346" s="46"/>
      <c r="M3346" s="222" t="s">
        <v>19</v>
      </c>
      <c r="N3346" s="223" t="s">
        <v>43</v>
      </c>
      <c r="O3346" s="86"/>
      <c r="P3346" s="224">
        <f>O3346*H3346</f>
        <v>0</v>
      </c>
      <c r="Q3346" s="224">
        <v>0</v>
      </c>
      <c r="R3346" s="224">
        <f>Q3346*H3346</f>
        <v>0</v>
      </c>
      <c r="S3346" s="224">
        <v>0</v>
      </c>
      <c r="T3346" s="225">
        <f>S3346*H3346</f>
        <v>0</v>
      </c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R3346" s="226" t="s">
        <v>270</v>
      </c>
      <c r="AT3346" s="226" t="s">
        <v>182</v>
      </c>
      <c r="AU3346" s="226" t="s">
        <v>82</v>
      </c>
      <c r="AY3346" s="19" t="s">
        <v>180</v>
      </c>
      <c r="BE3346" s="227">
        <f>IF(N3346="základní",J3346,0)</f>
        <v>0</v>
      </c>
      <c r="BF3346" s="227">
        <f>IF(N3346="snížená",J3346,0)</f>
        <v>0</v>
      </c>
      <c r="BG3346" s="227">
        <f>IF(N3346="zákl. přenesená",J3346,0)</f>
        <v>0</v>
      </c>
      <c r="BH3346" s="227">
        <f>IF(N3346="sníž. přenesená",J3346,0)</f>
        <v>0</v>
      </c>
      <c r="BI3346" s="227">
        <f>IF(N3346="nulová",J3346,0)</f>
        <v>0</v>
      </c>
      <c r="BJ3346" s="19" t="s">
        <v>80</v>
      </c>
      <c r="BK3346" s="227">
        <f>ROUND(I3346*H3346,2)</f>
        <v>0</v>
      </c>
      <c r="BL3346" s="19" t="s">
        <v>270</v>
      </c>
      <c r="BM3346" s="226" t="s">
        <v>3700</v>
      </c>
    </row>
    <row r="3347" s="2" customFormat="1" ht="24.15" customHeight="1">
      <c r="A3347" s="40"/>
      <c r="B3347" s="41"/>
      <c r="C3347" s="215" t="s">
        <v>3701</v>
      </c>
      <c r="D3347" s="215" t="s">
        <v>182</v>
      </c>
      <c r="E3347" s="216" t="s">
        <v>3702</v>
      </c>
      <c r="F3347" s="217" t="s">
        <v>3703</v>
      </c>
      <c r="G3347" s="218" t="s">
        <v>1747</v>
      </c>
      <c r="H3347" s="219">
        <v>1</v>
      </c>
      <c r="I3347" s="220"/>
      <c r="J3347" s="221">
        <f>ROUND(I3347*H3347,2)</f>
        <v>0</v>
      </c>
      <c r="K3347" s="217" t="s">
        <v>19</v>
      </c>
      <c r="L3347" s="46"/>
      <c r="M3347" s="222" t="s">
        <v>19</v>
      </c>
      <c r="N3347" s="223" t="s">
        <v>43</v>
      </c>
      <c r="O3347" s="86"/>
      <c r="P3347" s="224">
        <f>O3347*H3347</f>
        <v>0</v>
      </c>
      <c r="Q3347" s="224">
        <v>0</v>
      </c>
      <c r="R3347" s="224">
        <f>Q3347*H3347</f>
        <v>0</v>
      </c>
      <c r="S3347" s="224">
        <v>0</v>
      </c>
      <c r="T3347" s="225">
        <f>S3347*H3347</f>
        <v>0</v>
      </c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R3347" s="226" t="s">
        <v>270</v>
      </c>
      <c r="AT3347" s="226" t="s">
        <v>182</v>
      </c>
      <c r="AU3347" s="226" t="s">
        <v>82</v>
      </c>
      <c r="AY3347" s="19" t="s">
        <v>180</v>
      </c>
      <c r="BE3347" s="227">
        <f>IF(N3347="základní",J3347,0)</f>
        <v>0</v>
      </c>
      <c r="BF3347" s="227">
        <f>IF(N3347="snížená",J3347,0)</f>
        <v>0</v>
      </c>
      <c r="BG3347" s="227">
        <f>IF(N3347="zákl. přenesená",J3347,0)</f>
        <v>0</v>
      </c>
      <c r="BH3347" s="227">
        <f>IF(N3347="sníž. přenesená",J3347,0)</f>
        <v>0</v>
      </c>
      <c r="BI3347" s="227">
        <f>IF(N3347="nulová",J3347,0)</f>
        <v>0</v>
      </c>
      <c r="BJ3347" s="19" t="s">
        <v>80</v>
      </c>
      <c r="BK3347" s="227">
        <f>ROUND(I3347*H3347,2)</f>
        <v>0</v>
      </c>
      <c r="BL3347" s="19" t="s">
        <v>270</v>
      </c>
      <c r="BM3347" s="226" t="s">
        <v>3704</v>
      </c>
    </row>
    <row r="3348" s="2" customFormat="1" ht="24.15" customHeight="1">
      <c r="A3348" s="40"/>
      <c r="B3348" s="41"/>
      <c r="C3348" s="215" t="s">
        <v>3705</v>
      </c>
      <c r="D3348" s="215" t="s">
        <v>182</v>
      </c>
      <c r="E3348" s="216" t="s">
        <v>3706</v>
      </c>
      <c r="F3348" s="217" t="s">
        <v>3707</v>
      </c>
      <c r="G3348" s="218" t="s">
        <v>1747</v>
      </c>
      <c r="H3348" s="219">
        <v>1</v>
      </c>
      <c r="I3348" s="220"/>
      <c r="J3348" s="221">
        <f>ROUND(I3348*H3348,2)</f>
        <v>0</v>
      </c>
      <c r="K3348" s="217" t="s">
        <v>19</v>
      </c>
      <c r="L3348" s="46"/>
      <c r="M3348" s="222" t="s">
        <v>19</v>
      </c>
      <c r="N3348" s="223" t="s">
        <v>43</v>
      </c>
      <c r="O3348" s="86"/>
      <c r="P3348" s="224">
        <f>O3348*H3348</f>
        <v>0</v>
      </c>
      <c r="Q3348" s="224">
        <v>0</v>
      </c>
      <c r="R3348" s="224">
        <f>Q3348*H3348</f>
        <v>0</v>
      </c>
      <c r="S3348" s="224">
        <v>0</v>
      </c>
      <c r="T3348" s="225">
        <f>S3348*H3348</f>
        <v>0</v>
      </c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R3348" s="226" t="s">
        <v>270</v>
      </c>
      <c r="AT3348" s="226" t="s">
        <v>182</v>
      </c>
      <c r="AU3348" s="226" t="s">
        <v>82</v>
      </c>
      <c r="AY3348" s="19" t="s">
        <v>180</v>
      </c>
      <c r="BE3348" s="227">
        <f>IF(N3348="základní",J3348,0)</f>
        <v>0</v>
      </c>
      <c r="BF3348" s="227">
        <f>IF(N3348="snížená",J3348,0)</f>
        <v>0</v>
      </c>
      <c r="BG3348" s="227">
        <f>IF(N3348="zákl. přenesená",J3348,0)</f>
        <v>0</v>
      </c>
      <c r="BH3348" s="227">
        <f>IF(N3348="sníž. přenesená",J3348,0)</f>
        <v>0</v>
      </c>
      <c r="BI3348" s="227">
        <f>IF(N3348="nulová",J3348,0)</f>
        <v>0</v>
      </c>
      <c r="BJ3348" s="19" t="s">
        <v>80</v>
      </c>
      <c r="BK3348" s="227">
        <f>ROUND(I3348*H3348,2)</f>
        <v>0</v>
      </c>
      <c r="BL3348" s="19" t="s">
        <v>270</v>
      </c>
      <c r="BM3348" s="226" t="s">
        <v>3708</v>
      </c>
    </row>
    <row r="3349" s="2" customFormat="1" ht="24.15" customHeight="1">
      <c r="A3349" s="40"/>
      <c r="B3349" s="41"/>
      <c r="C3349" s="215" t="s">
        <v>3709</v>
      </c>
      <c r="D3349" s="215" t="s">
        <v>182</v>
      </c>
      <c r="E3349" s="216" t="s">
        <v>3710</v>
      </c>
      <c r="F3349" s="217" t="s">
        <v>3711</v>
      </c>
      <c r="G3349" s="218" t="s">
        <v>1747</v>
      </c>
      <c r="H3349" s="219">
        <v>1</v>
      </c>
      <c r="I3349" s="220"/>
      <c r="J3349" s="221">
        <f>ROUND(I3349*H3349,2)</f>
        <v>0</v>
      </c>
      <c r="K3349" s="217" t="s">
        <v>19</v>
      </c>
      <c r="L3349" s="46"/>
      <c r="M3349" s="222" t="s">
        <v>19</v>
      </c>
      <c r="N3349" s="223" t="s">
        <v>43</v>
      </c>
      <c r="O3349" s="86"/>
      <c r="P3349" s="224">
        <f>O3349*H3349</f>
        <v>0</v>
      </c>
      <c r="Q3349" s="224">
        <v>0</v>
      </c>
      <c r="R3349" s="224">
        <f>Q3349*H3349</f>
        <v>0</v>
      </c>
      <c r="S3349" s="224">
        <v>0</v>
      </c>
      <c r="T3349" s="225">
        <f>S3349*H3349</f>
        <v>0</v>
      </c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R3349" s="226" t="s">
        <v>270</v>
      </c>
      <c r="AT3349" s="226" t="s">
        <v>182</v>
      </c>
      <c r="AU3349" s="226" t="s">
        <v>82</v>
      </c>
      <c r="AY3349" s="19" t="s">
        <v>180</v>
      </c>
      <c r="BE3349" s="227">
        <f>IF(N3349="základní",J3349,0)</f>
        <v>0</v>
      </c>
      <c r="BF3349" s="227">
        <f>IF(N3349="snížená",J3349,0)</f>
        <v>0</v>
      </c>
      <c r="BG3349" s="227">
        <f>IF(N3349="zákl. přenesená",J3349,0)</f>
        <v>0</v>
      </c>
      <c r="BH3349" s="227">
        <f>IF(N3349="sníž. přenesená",J3349,0)</f>
        <v>0</v>
      </c>
      <c r="BI3349" s="227">
        <f>IF(N3349="nulová",J3349,0)</f>
        <v>0</v>
      </c>
      <c r="BJ3349" s="19" t="s">
        <v>80</v>
      </c>
      <c r="BK3349" s="227">
        <f>ROUND(I3349*H3349,2)</f>
        <v>0</v>
      </c>
      <c r="BL3349" s="19" t="s">
        <v>270</v>
      </c>
      <c r="BM3349" s="226" t="s">
        <v>3712</v>
      </c>
    </row>
    <row r="3350" s="2" customFormat="1" ht="24.15" customHeight="1">
      <c r="A3350" s="40"/>
      <c r="B3350" s="41"/>
      <c r="C3350" s="215" t="s">
        <v>3713</v>
      </c>
      <c r="D3350" s="215" t="s">
        <v>182</v>
      </c>
      <c r="E3350" s="216" t="s">
        <v>3714</v>
      </c>
      <c r="F3350" s="217" t="s">
        <v>3715</v>
      </c>
      <c r="G3350" s="218" t="s">
        <v>1747</v>
      </c>
      <c r="H3350" s="219">
        <v>1</v>
      </c>
      <c r="I3350" s="220"/>
      <c r="J3350" s="221">
        <f>ROUND(I3350*H3350,2)</f>
        <v>0</v>
      </c>
      <c r="K3350" s="217" t="s">
        <v>19</v>
      </c>
      <c r="L3350" s="46"/>
      <c r="M3350" s="222" t="s">
        <v>19</v>
      </c>
      <c r="N3350" s="223" t="s">
        <v>43</v>
      </c>
      <c r="O3350" s="86"/>
      <c r="P3350" s="224">
        <f>O3350*H3350</f>
        <v>0</v>
      </c>
      <c r="Q3350" s="224">
        <v>0</v>
      </c>
      <c r="R3350" s="224">
        <f>Q3350*H3350</f>
        <v>0</v>
      </c>
      <c r="S3350" s="224">
        <v>0</v>
      </c>
      <c r="T3350" s="225">
        <f>S3350*H3350</f>
        <v>0</v>
      </c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R3350" s="226" t="s">
        <v>270</v>
      </c>
      <c r="AT3350" s="226" t="s">
        <v>182</v>
      </c>
      <c r="AU3350" s="226" t="s">
        <v>82</v>
      </c>
      <c r="AY3350" s="19" t="s">
        <v>180</v>
      </c>
      <c r="BE3350" s="227">
        <f>IF(N3350="základní",J3350,0)</f>
        <v>0</v>
      </c>
      <c r="BF3350" s="227">
        <f>IF(N3350="snížená",J3350,0)</f>
        <v>0</v>
      </c>
      <c r="BG3350" s="227">
        <f>IF(N3350="zákl. přenesená",J3350,0)</f>
        <v>0</v>
      </c>
      <c r="BH3350" s="227">
        <f>IF(N3350="sníž. přenesená",J3350,0)</f>
        <v>0</v>
      </c>
      <c r="BI3350" s="227">
        <f>IF(N3350="nulová",J3350,0)</f>
        <v>0</v>
      </c>
      <c r="BJ3350" s="19" t="s">
        <v>80</v>
      </c>
      <c r="BK3350" s="227">
        <f>ROUND(I3350*H3350,2)</f>
        <v>0</v>
      </c>
      <c r="BL3350" s="19" t="s">
        <v>270</v>
      </c>
      <c r="BM3350" s="226" t="s">
        <v>3716</v>
      </c>
    </row>
    <row r="3351" s="2" customFormat="1" ht="24.15" customHeight="1">
      <c r="A3351" s="40"/>
      <c r="B3351" s="41"/>
      <c r="C3351" s="215" t="s">
        <v>3717</v>
      </c>
      <c r="D3351" s="215" t="s">
        <v>182</v>
      </c>
      <c r="E3351" s="216" t="s">
        <v>3718</v>
      </c>
      <c r="F3351" s="217" t="s">
        <v>3719</v>
      </c>
      <c r="G3351" s="218" t="s">
        <v>1747</v>
      </c>
      <c r="H3351" s="219">
        <v>1</v>
      </c>
      <c r="I3351" s="220"/>
      <c r="J3351" s="221">
        <f>ROUND(I3351*H3351,2)</f>
        <v>0</v>
      </c>
      <c r="K3351" s="217" t="s">
        <v>19</v>
      </c>
      <c r="L3351" s="46"/>
      <c r="M3351" s="222" t="s">
        <v>19</v>
      </c>
      <c r="N3351" s="223" t="s">
        <v>43</v>
      </c>
      <c r="O3351" s="86"/>
      <c r="P3351" s="224">
        <f>O3351*H3351</f>
        <v>0</v>
      </c>
      <c r="Q3351" s="224">
        <v>0</v>
      </c>
      <c r="R3351" s="224">
        <f>Q3351*H3351</f>
        <v>0</v>
      </c>
      <c r="S3351" s="224">
        <v>0</v>
      </c>
      <c r="T3351" s="225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6" t="s">
        <v>270</v>
      </c>
      <c r="AT3351" s="226" t="s">
        <v>182</v>
      </c>
      <c r="AU3351" s="226" t="s">
        <v>82</v>
      </c>
      <c r="AY3351" s="19" t="s">
        <v>180</v>
      </c>
      <c r="BE3351" s="227">
        <f>IF(N3351="základní",J3351,0)</f>
        <v>0</v>
      </c>
      <c r="BF3351" s="227">
        <f>IF(N3351="snížená",J3351,0)</f>
        <v>0</v>
      </c>
      <c r="BG3351" s="227">
        <f>IF(N3351="zákl. přenesená",J3351,0)</f>
        <v>0</v>
      </c>
      <c r="BH3351" s="227">
        <f>IF(N3351="sníž. přenesená",J3351,0)</f>
        <v>0</v>
      </c>
      <c r="BI3351" s="227">
        <f>IF(N3351="nulová",J3351,0)</f>
        <v>0</v>
      </c>
      <c r="BJ3351" s="19" t="s">
        <v>80</v>
      </c>
      <c r="BK3351" s="227">
        <f>ROUND(I3351*H3351,2)</f>
        <v>0</v>
      </c>
      <c r="BL3351" s="19" t="s">
        <v>270</v>
      </c>
      <c r="BM3351" s="226" t="s">
        <v>3720</v>
      </c>
    </row>
    <row r="3352" s="2" customFormat="1" ht="24.15" customHeight="1">
      <c r="A3352" s="40"/>
      <c r="B3352" s="41"/>
      <c r="C3352" s="215" t="s">
        <v>3721</v>
      </c>
      <c r="D3352" s="215" t="s">
        <v>182</v>
      </c>
      <c r="E3352" s="216" t="s">
        <v>3722</v>
      </c>
      <c r="F3352" s="217" t="s">
        <v>3723</v>
      </c>
      <c r="G3352" s="218" t="s">
        <v>1747</v>
      </c>
      <c r="H3352" s="219">
        <v>1</v>
      </c>
      <c r="I3352" s="220"/>
      <c r="J3352" s="221">
        <f>ROUND(I3352*H3352,2)</f>
        <v>0</v>
      </c>
      <c r="K3352" s="217" t="s">
        <v>19</v>
      </c>
      <c r="L3352" s="46"/>
      <c r="M3352" s="222" t="s">
        <v>19</v>
      </c>
      <c r="N3352" s="223" t="s">
        <v>43</v>
      </c>
      <c r="O3352" s="86"/>
      <c r="P3352" s="224">
        <f>O3352*H3352</f>
        <v>0</v>
      </c>
      <c r="Q3352" s="224">
        <v>0</v>
      </c>
      <c r="R3352" s="224">
        <f>Q3352*H3352</f>
        <v>0</v>
      </c>
      <c r="S3352" s="224">
        <v>0</v>
      </c>
      <c r="T3352" s="225">
        <f>S3352*H3352</f>
        <v>0</v>
      </c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R3352" s="226" t="s">
        <v>270</v>
      </c>
      <c r="AT3352" s="226" t="s">
        <v>182</v>
      </c>
      <c r="AU3352" s="226" t="s">
        <v>82</v>
      </c>
      <c r="AY3352" s="19" t="s">
        <v>180</v>
      </c>
      <c r="BE3352" s="227">
        <f>IF(N3352="základní",J3352,0)</f>
        <v>0</v>
      </c>
      <c r="BF3352" s="227">
        <f>IF(N3352="snížená",J3352,0)</f>
        <v>0</v>
      </c>
      <c r="BG3352" s="227">
        <f>IF(N3352="zákl. přenesená",J3352,0)</f>
        <v>0</v>
      </c>
      <c r="BH3352" s="227">
        <f>IF(N3352="sníž. přenesená",J3352,0)</f>
        <v>0</v>
      </c>
      <c r="BI3352" s="227">
        <f>IF(N3352="nulová",J3352,0)</f>
        <v>0</v>
      </c>
      <c r="BJ3352" s="19" t="s">
        <v>80</v>
      </c>
      <c r="BK3352" s="227">
        <f>ROUND(I3352*H3352,2)</f>
        <v>0</v>
      </c>
      <c r="BL3352" s="19" t="s">
        <v>270</v>
      </c>
      <c r="BM3352" s="226" t="s">
        <v>3724</v>
      </c>
    </row>
    <row r="3353" s="2" customFormat="1" ht="24.15" customHeight="1">
      <c r="A3353" s="40"/>
      <c r="B3353" s="41"/>
      <c r="C3353" s="215" t="s">
        <v>3725</v>
      </c>
      <c r="D3353" s="215" t="s">
        <v>182</v>
      </c>
      <c r="E3353" s="216" t="s">
        <v>3726</v>
      </c>
      <c r="F3353" s="217" t="s">
        <v>3727</v>
      </c>
      <c r="G3353" s="218" t="s">
        <v>1747</v>
      </c>
      <c r="H3353" s="219">
        <v>1</v>
      </c>
      <c r="I3353" s="220"/>
      <c r="J3353" s="221">
        <f>ROUND(I3353*H3353,2)</f>
        <v>0</v>
      </c>
      <c r="K3353" s="217" t="s">
        <v>19</v>
      </c>
      <c r="L3353" s="46"/>
      <c r="M3353" s="222" t="s">
        <v>19</v>
      </c>
      <c r="N3353" s="223" t="s">
        <v>43</v>
      </c>
      <c r="O3353" s="86"/>
      <c r="P3353" s="224">
        <f>O3353*H3353</f>
        <v>0</v>
      </c>
      <c r="Q3353" s="224">
        <v>0</v>
      </c>
      <c r="R3353" s="224">
        <f>Q3353*H3353</f>
        <v>0</v>
      </c>
      <c r="S3353" s="224">
        <v>0</v>
      </c>
      <c r="T3353" s="225">
        <f>S3353*H3353</f>
        <v>0</v>
      </c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R3353" s="226" t="s">
        <v>270</v>
      </c>
      <c r="AT3353" s="226" t="s">
        <v>182</v>
      </c>
      <c r="AU3353" s="226" t="s">
        <v>82</v>
      </c>
      <c r="AY3353" s="19" t="s">
        <v>180</v>
      </c>
      <c r="BE3353" s="227">
        <f>IF(N3353="základní",J3353,0)</f>
        <v>0</v>
      </c>
      <c r="BF3353" s="227">
        <f>IF(N3353="snížená",J3353,0)</f>
        <v>0</v>
      </c>
      <c r="BG3353" s="227">
        <f>IF(N3353="zákl. přenesená",J3353,0)</f>
        <v>0</v>
      </c>
      <c r="BH3353" s="227">
        <f>IF(N3353="sníž. přenesená",J3353,0)</f>
        <v>0</v>
      </c>
      <c r="BI3353" s="227">
        <f>IF(N3353="nulová",J3353,0)</f>
        <v>0</v>
      </c>
      <c r="BJ3353" s="19" t="s">
        <v>80</v>
      </c>
      <c r="BK3353" s="227">
        <f>ROUND(I3353*H3353,2)</f>
        <v>0</v>
      </c>
      <c r="BL3353" s="19" t="s">
        <v>270</v>
      </c>
      <c r="BM3353" s="226" t="s">
        <v>3728</v>
      </c>
    </row>
    <row r="3354" s="2" customFormat="1" ht="24.15" customHeight="1">
      <c r="A3354" s="40"/>
      <c r="B3354" s="41"/>
      <c r="C3354" s="215" t="s">
        <v>3729</v>
      </c>
      <c r="D3354" s="215" t="s">
        <v>182</v>
      </c>
      <c r="E3354" s="216" t="s">
        <v>3730</v>
      </c>
      <c r="F3354" s="217" t="s">
        <v>3731</v>
      </c>
      <c r="G3354" s="218" t="s">
        <v>1747</v>
      </c>
      <c r="H3354" s="219">
        <v>1</v>
      </c>
      <c r="I3354" s="220"/>
      <c r="J3354" s="221">
        <f>ROUND(I3354*H3354,2)</f>
        <v>0</v>
      </c>
      <c r="K3354" s="217" t="s">
        <v>19</v>
      </c>
      <c r="L3354" s="46"/>
      <c r="M3354" s="222" t="s">
        <v>19</v>
      </c>
      <c r="N3354" s="223" t="s">
        <v>43</v>
      </c>
      <c r="O3354" s="86"/>
      <c r="P3354" s="224">
        <f>O3354*H3354</f>
        <v>0</v>
      </c>
      <c r="Q3354" s="224">
        <v>0</v>
      </c>
      <c r="R3354" s="224">
        <f>Q3354*H3354</f>
        <v>0</v>
      </c>
      <c r="S3354" s="224">
        <v>0</v>
      </c>
      <c r="T3354" s="225">
        <f>S3354*H3354</f>
        <v>0</v>
      </c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R3354" s="226" t="s">
        <v>270</v>
      </c>
      <c r="AT3354" s="226" t="s">
        <v>182</v>
      </c>
      <c r="AU3354" s="226" t="s">
        <v>82</v>
      </c>
      <c r="AY3354" s="19" t="s">
        <v>180</v>
      </c>
      <c r="BE3354" s="227">
        <f>IF(N3354="základní",J3354,0)</f>
        <v>0</v>
      </c>
      <c r="BF3354" s="227">
        <f>IF(N3354="snížená",J3354,0)</f>
        <v>0</v>
      </c>
      <c r="BG3354" s="227">
        <f>IF(N3354="zákl. přenesená",J3354,0)</f>
        <v>0</v>
      </c>
      <c r="BH3354" s="227">
        <f>IF(N3354="sníž. přenesená",J3354,0)</f>
        <v>0</v>
      </c>
      <c r="BI3354" s="227">
        <f>IF(N3354="nulová",J3354,0)</f>
        <v>0</v>
      </c>
      <c r="BJ3354" s="19" t="s">
        <v>80</v>
      </c>
      <c r="BK3354" s="227">
        <f>ROUND(I3354*H3354,2)</f>
        <v>0</v>
      </c>
      <c r="BL3354" s="19" t="s">
        <v>270</v>
      </c>
      <c r="BM3354" s="226" t="s">
        <v>3732</v>
      </c>
    </row>
    <row r="3355" s="2" customFormat="1" ht="24.15" customHeight="1">
      <c r="A3355" s="40"/>
      <c r="B3355" s="41"/>
      <c r="C3355" s="215" t="s">
        <v>3733</v>
      </c>
      <c r="D3355" s="215" t="s">
        <v>182</v>
      </c>
      <c r="E3355" s="216" t="s">
        <v>3734</v>
      </c>
      <c r="F3355" s="217" t="s">
        <v>3735</v>
      </c>
      <c r="G3355" s="218" t="s">
        <v>1747</v>
      </c>
      <c r="H3355" s="219">
        <v>1</v>
      </c>
      <c r="I3355" s="220"/>
      <c r="J3355" s="221">
        <f>ROUND(I3355*H3355,2)</f>
        <v>0</v>
      </c>
      <c r="K3355" s="217" t="s">
        <v>19</v>
      </c>
      <c r="L3355" s="46"/>
      <c r="M3355" s="222" t="s">
        <v>19</v>
      </c>
      <c r="N3355" s="223" t="s">
        <v>43</v>
      </c>
      <c r="O3355" s="86"/>
      <c r="P3355" s="224">
        <f>O3355*H3355</f>
        <v>0</v>
      </c>
      <c r="Q3355" s="224">
        <v>0</v>
      </c>
      <c r="R3355" s="224">
        <f>Q3355*H3355</f>
        <v>0</v>
      </c>
      <c r="S3355" s="224">
        <v>0</v>
      </c>
      <c r="T3355" s="225">
        <f>S3355*H3355</f>
        <v>0</v>
      </c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R3355" s="226" t="s">
        <v>270</v>
      </c>
      <c r="AT3355" s="226" t="s">
        <v>182</v>
      </c>
      <c r="AU3355" s="226" t="s">
        <v>82</v>
      </c>
      <c r="AY3355" s="19" t="s">
        <v>180</v>
      </c>
      <c r="BE3355" s="227">
        <f>IF(N3355="základní",J3355,0)</f>
        <v>0</v>
      </c>
      <c r="BF3355" s="227">
        <f>IF(N3355="snížená",J3355,0)</f>
        <v>0</v>
      </c>
      <c r="BG3355" s="227">
        <f>IF(N3355="zákl. přenesená",J3355,0)</f>
        <v>0</v>
      </c>
      <c r="BH3355" s="227">
        <f>IF(N3355="sníž. přenesená",J3355,0)</f>
        <v>0</v>
      </c>
      <c r="BI3355" s="227">
        <f>IF(N3355="nulová",J3355,0)</f>
        <v>0</v>
      </c>
      <c r="BJ3355" s="19" t="s">
        <v>80</v>
      </c>
      <c r="BK3355" s="227">
        <f>ROUND(I3355*H3355,2)</f>
        <v>0</v>
      </c>
      <c r="BL3355" s="19" t="s">
        <v>270</v>
      </c>
      <c r="BM3355" s="226" t="s">
        <v>3736</v>
      </c>
    </row>
    <row r="3356" s="2" customFormat="1" ht="21.75" customHeight="1">
      <c r="A3356" s="40"/>
      <c r="B3356" s="41"/>
      <c r="C3356" s="215" t="s">
        <v>3737</v>
      </c>
      <c r="D3356" s="215" t="s">
        <v>182</v>
      </c>
      <c r="E3356" s="216" t="s">
        <v>3738</v>
      </c>
      <c r="F3356" s="217" t="s">
        <v>3739</v>
      </c>
      <c r="G3356" s="218" t="s">
        <v>1747</v>
      </c>
      <c r="H3356" s="219">
        <v>1</v>
      </c>
      <c r="I3356" s="220"/>
      <c r="J3356" s="221">
        <f>ROUND(I3356*H3356,2)</f>
        <v>0</v>
      </c>
      <c r="K3356" s="217" t="s">
        <v>19</v>
      </c>
      <c r="L3356" s="46"/>
      <c r="M3356" s="222" t="s">
        <v>19</v>
      </c>
      <c r="N3356" s="223" t="s">
        <v>43</v>
      </c>
      <c r="O3356" s="86"/>
      <c r="P3356" s="224">
        <f>O3356*H3356</f>
        <v>0</v>
      </c>
      <c r="Q3356" s="224">
        <v>0</v>
      </c>
      <c r="R3356" s="224">
        <f>Q3356*H3356</f>
        <v>0</v>
      </c>
      <c r="S3356" s="224">
        <v>0</v>
      </c>
      <c r="T3356" s="225">
        <f>S3356*H3356</f>
        <v>0</v>
      </c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R3356" s="226" t="s">
        <v>270</v>
      </c>
      <c r="AT3356" s="226" t="s">
        <v>182</v>
      </c>
      <c r="AU3356" s="226" t="s">
        <v>82</v>
      </c>
      <c r="AY3356" s="19" t="s">
        <v>180</v>
      </c>
      <c r="BE3356" s="227">
        <f>IF(N3356="základní",J3356,0)</f>
        <v>0</v>
      </c>
      <c r="BF3356" s="227">
        <f>IF(N3356="snížená",J3356,0)</f>
        <v>0</v>
      </c>
      <c r="BG3356" s="227">
        <f>IF(N3356="zákl. přenesená",J3356,0)</f>
        <v>0</v>
      </c>
      <c r="BH3356" s="227">
        <f>IF(N3356="sníž. přenesená",J3356,0)</f>
        <v>0</v>
      </c>
      <c r="BI3356" s="227">
        <f>IF(N3356="nulová",J3356,0)</f>
        <v>0</v>
      </c>
      <c r="BJ3356" s="19" t="s">
        <v>80</v>
      </c>
      <c r="BK3356" s="227">
        <f>ROUND(I3356*H3356,2)</f>
        <v>0</v>
      </c>
      <c r="BL3356" s="19" t="s">
        <v>270</v>
      </c>
      <c r="BM3356" s="226" t="s">
        <v>3740</v>
      </c>
    </row>
    <row r="3357" s="2" customFormat="1" ht="21.75" customHeight="1">
      <c r="A3357" s="40"/>
      <c r="B3357" s="41"/>
      <c r="C3357" s="215" t="s">
        <v>3741</v>
      </c>
      <c r="D3357" s="215" t="s">
        <v>182</v>
      </c>
      <c r="E3357" s="216" t="s">
        <v>3742</v>
      </c>
      <c r="F3357" s="217" t="s">
        <v>3743</v>
      </c>
      <c r="G3357" s="218" t="s">
        <v>1747</v>
      </c>
      <c r="H3357" s="219">
        <v>1</v>
      </c>
      <c r="I3357" s="220"/>
      <c r="J3357" s="221">
        <f>ROUND(I3357*H3357,2)</f>
        <v>0</v>
      </c>
      <c r="K3357" s="217" t="s">
        <v>19</v>
      </c>
      <c r="L3357" s="46"/>
      <c r="M3357" s="222" t="s">
        <v>19</v>
      </c>
      <c r="N3357" s="223" t="s">
        <v>43</v>
      </c>
      <c r="O3357" s="86"/>
      <c r="P3357" s="224">
        <f>O3357*H3357</f>
        <v>0</v>
      </c>
      <c r="Q3357" s="224">
        <v>0</v>
      </c>
      <c r="R3357" s="224">
        <f>Q3357*H3357</f>
        <v>0</v>
      </c>
      <c r="S3357" s="224">
        <v>0</v>
      </c>
      <c r="T3357" s="225">
        <f>S3357*H3357</f>
        <v>0</v>
      </c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R3357" s="226" t="s">
        <v>270</v>
      </c>
      <c r="AT3357" s="226" t="s">
        <v>182</v>
      </c>
      <c r="AU3357" s="226" t="s">
        <v>82</v>
      </c>
      <c r="AY3357" s="19" t="s">
        <v>180</v>
      </c>
      <c r="BE3357" s="227">
        <f>IF(N3357="základní",J3357,0)</f>
        <v>0</v>
      </c>
      <c r="BF3357" s="227">
        <f>IF(N3357="snížená",J3357,0)</f>
        <v>0</v>
      </c>
      <c r="BG3357" s="227">
        <f>IF(N3357="zákl. přenesená",J3357,0)</f>
        <v>0</v>
      </c>
      <c r="BH3357" s="227">
        <f>IF(N3357="sníž. přenesená",J3357,0)</f>
        <v>0</v>
      </c>
      <c r="BI3357" s="227">
        <f>IF(N3357="nulová",J3357,0)</f>
        <v>0</v>
      </c>
      <c r="BJ3357" s="19" t="s">
        <v>80</v>
      </c>
      <c r="BK3357" s="227">
        <f>ROUND(I3357*H3357,2)</f>
        <v>0</v>
      </c>
      <c r="BL3357" s="19" t="s">
        <v>270</v>
      </c>
      <c r="BM3357" s="226" t="s">
        <v>3744</v>
      </c>
    </row>
    <row r="3358" s="2" customFormat="1" ht="21.75" customHeight="1">
      <c r="A3358" s="40"/>
      <c r="B3358" s="41"/>
      <c r="C3358" s="215" t="s">
        <v>3111</v>
      </c>
      <c r="D3358" s="215" t="s">
        <v>182</v>
      </c>
      <c r="E3358" s="216" t="s">
        <v>3745</v>
      </c>
      <c r="F3358" s="217" t="s">
        <v>3746</v>
      </c>
      <c r="G3358" s="218" t="s">
        <v>1747</v>
      </c>
      <c r="H3358" s="219">
        <v>1</v>
      </c>
      <c r="I3358" s="220"/>
      <c r="J3358" s="221">
        <f>ROUND(I3358*H3358,2)</f>
        <v>0</v>
      </c>
      <c r="K3358" s="217" t="s">
        <v>19</v>
      </c>
      <c r="L3358" s="46"/>
      <c r="M3358" s="222" t="s">
        <v>19</v>
      </c>
      <c r="N3358" s="223" t="s">
        <v>43</v>
      </c>
      <c r="O3358" s="86"/>
      <c r="P3358" s="224">
        <f>O3358*H3358</f>
        <v>0</v>
      </c>
      <c r="Q3358" s="224">
        <v>0</v>
      </c>
      <c r="R3358" s="224">
        <f>Q3358*H3358</f>
        <v>0</v>
      </c>
      <c r="S3358" s="224">
        <v>0</v>
      </c>
      <c r="T3358" s="225">
        <f>S3358*H3358</f>
        <v>0</v>
      </c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R3358" s="226" t="s">
        <v>270</v>
      </c>
      <c r="AT3358" s="226" t="s">
        <v>182</v>
      </c>
      <c r="AU3358" s="226" t="s">
        <v>82</v>
      </c>
      <c r="AY3358" s="19" t="s">
        <v>180</v>
      </c>
      <c r="BE3358" s="227">
        <f>IF(N3358="základní",J3358,0)</f>
        <v>0</v>
      </c>
      <c r="BF3358" s="227">
        <f>IF(N3358="snížená",J3358,0)</f>
        <v>0</v>
      </c>
      <c r="BG3358" s="227">
        <f>IF(N3358="zákl. přenesená",J3358,0)</f>
        <v>0</v>
      </c>
      <c r="BH3358" s="227">
        <f>IF(N3358="sníž. přenesená",J3358,0)</f>
        <v>0</v>
      </c>
      <c r="BI3358" s="227">
        <f>IF(N3358="nulová",J3358,0)</f>
        <v>0</v>
      </c>
      <c r="BJ3358" s="19" t="s">
        <v>80</v>
      </c>
      <c r="BK3358" s="227">
        <f>ROUND(I3358*H3358,2)</f>
        <v>0</v>
      </c>
      <c r="BL3358" s="19" t="s">
        <v>270</v>
      </c>
      <c r="BM3358" s="226" t="s">
        <v>3747</v>
      </c>
    </row>
    <row r="3359" s="2" customFormat="1" ht="21.75" customHeight="1">
      <c r="A3359" s="40"/>
      <c r="B3359" s="41"/>
      <c r="C3359" s="215" t="s">
        <v>3748</v>
      </c>
      <c r="D3359" s="215" t="s">
        <v>182</v>
      </c>
      <c r="E3359" s="216" t="s">
        <v>3749</v>
      </c>
      <c r="F3359" s="217" t="s">
        <v>3750</v>
      </c>
      <c r="G3359" s="218" t="s">
        <v>1747</v>
      </c>
      <c r="H3359" s="219">
        <v>1</v>
      </c>
      <c r="I3359" s="220"/>
      <c r="J3359" s="221">
        <f>ROUND(I3359*H3359,2)</f>
        <v>0</v>
      </c>
      <c r="K3359" s="217" t="s">
        <v>19</v>
      </c>
      <c r="L3359" s="46"/>
      <c r="M3359" s="222" t="s">
        <v>19</v>
      </c>
      <c r="N3359" s="223" t="s">
        <v>43</v>
      </c>
      <c r="O3359" s="86"/>
      <c r="P3359" s="224">
        <f>O3359*H3359</f>
        <v>0</v>
      </c>
      <c r="Q3359" s="224">
        <v>0</v>
      </c>
      <c r="R3359" s="224">
        <f>Q3359*H3359</f>
        <v>0</v>
      </c>
      <c r="S3359" s="224">
        <v>0</v>
      </c>
      <c r="T3359" s="225">
        <f>S3359*H3359</f>
        <v>0</v>
      </c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R3359" s="226" t="s">
        <v>270</v>
      </c>
      <c r="AT3359" s="226" t="s">
        <v>182</v>
      </c>
      <c r="AU3359" s="226" t="s">
        <v>82</v>
      </c>
      <c r="AY3359" s="19" t="s">
        <v>180</v>
      </c>
      <c r="BE3359" s="227">
        <f>IF(N3359="základní",J3359,0)</f>
        <v>0</v>
      </c>
      <c r="BF3359" s="227">
        <f>IF(N3359="snížená",J3359,0)</f>
        <v>0</v>
      </c>
      <c r="BG3359" s="227">
        <f>IF(N3359="zákl. přenesená",J3359,0)</f>
        <v>0</v>
      </c>
      <c r="BH3359" s="227">
        <f>IF(N3359="sníž. přenesená",J3359,0)</f>
        <v>0</v>
      </c>
      <c r="BI3359" s="227">
        <f>IF(N3359="nulová",J3359,0)</f>
        <v>0</v>
      </c>
      <c r="BJ3359" s="19" t="s">
        <v>80</v>
      </c>
      <c r="BK3359" s="227">
        <f>ROUND(I3359*H3359,2)</f>
        <v>0</v>
      </c>
      <c r="BL3359" s="19" t="s">
        <v>270</v>
      </c>
      <c r="BM3359" s="226" t="s">
        <v>3751</v>
      </c>
    </row>
    <row r="3360" s="2" customFormat="1" ht="21.75" customHeight="1">
      <c r="A3360" s="40"/>
      <c r="B3360" s="41"/>
      <c r="C3360" s="215" t="s">
        <v>3752</v>
      </c>
      <c r="D3360" s="215" t="s">
        <v>182</v>
      </c>
      <c r="E3360" s="216" t="s">
        <v>3753</v>
      </c>
      <c r="F3360" s="217" t="s">
        <v>3754</v>
      </c>
      <c r="G3360" s="218" t="s">
        <v>1747</v>
      </c>
      <c r="H3360" s="219">
        <v>1</v>
      </c>
      <c r="I3360" s="220"/>
      <c r="J3360" s="221">
        <f>ROUND(I3360*H3360,2)</f>
        <v>0</v>
      </c>
      <c r="K3360" s="217" t="s">
        <v>19</v>
      </c>
      <c r="L3360" s="46"/>
      <c r="M3360" s="222" t="s">
        <v>19</v>
      </c>
      <c r="N3360" s="223" t="s">
        <v>43</v>
      </c>
      <c r="O3360" s="86"/>
      <c r="P3360" s="224">
        <f>O3360*H3360</f>
        <v>0</v>
      </c>
      <c r="Q3360" s="224">
        <v>0</v>
      </c>
      <c r="R3360" s="224">
        <f>Q3360*H3360</f>
        <v>0</v>
      </c>
      <c r="S3360" s="224">
        <v>0</v>
      </c>
      <c r="T3360" s="225">
        <f>S3360*H3360</f>
        <v>0</v>
      </c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R3360" s="226" t="s">
        <v>270</v>
      </c>
      <c r="AT3360" s="226" t="s">
        <v>182</v>
      </c>
      <c r="AU3360" s="226" t="s">
        <v>82</v>
      </c>
      <c r="AY3360" s="19" t="s">
        <v>180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19" t="s">
        <v>80</v>
      </c>
      <c r="BK3360" s="227">
        <f>ROUND(I3360*H3360,2)</f>
        <v>0</v>
      </c>
      <c r="BL3360" s="19" t="s">
        <v>270</v>
      </c>
      <c r="BM3360" s="226" t="s">
        <v>3755</v>
      </c>
    </row>
    <row r="3361" s="2" customFormat="1" ht="21.75" customHeight="1">
      <c r="A3361" s="40"/>
      <c r="B3361" s="41"/>
      <c r="C3361" s="215" t="s">
        <v>3756</v>
      </c>
      <c r="D3361" s="215" t="s">
        <v>182</v>
      </c>
      <c r="E3361" s="216" t="s">
        <v>3757</v>
      </c>
      <c r="F3361" s="217" t="s">
        <v>3758</v>
      </c>
      <c r="G3361" s="218" t="s">
        <v>1747</v>
      </c>
      <c r="H3361" s="219">
        <v>1</v>
      </c>
      <c r="I3361" s="220"/>
      <c r="J3361" s="221">
        <f>ROUND(I3361*H3361,2)</f>
        <v>0</v>
      </c>
      <c r="K3361" s="217" t="s">
        <v>19</v>
      </c>
      <c r="L3361" s="46"/>
      <c r="M3361" s="222" t="s">
        <v>19</v>
      </c>
      <c r="N3361" s="223" t="s">
        <v>43</v>
      </c>
      <c r="O3361" s="86"/>
      <c r="P3361" s="224">
        <f>O3361*H3361</f>
        <v>0</v>
      </c>
      <c r="Q3361" s="224">
        <v>0</v>
      </c>
      <c r="R3361" s="224">
        <f>Q3361*H3361</f>
        <v>0</v>
      </c>
      <c r="S3361" s="224">
        <v>0</v>
      </c>
      <c r="T3361" s="225">
        <f>S3361*H3361</f>
        <v>0</v>
      </c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R3361" s="226" t="s">
        <v>270</v>
      </c>
      <c r="AT3361" s="226" t="s">
        <v>182</v>
      </c>
      <c r="AU3361" s="226" t="s">
        <v>82</v>
      </c>
      <c r="AY3361" s="19" t="s">
        <v>180</v>
      </c>
      <c r="BE3361" s="227">
        <f>IF(N3361="základní",J3361,0)</f>
        <v>0</v>
      </c>
      <c r="BF3361" s="227">
        <f>IF(N3361="snížená",J3361,0)</f>
        <v>0</v>
      </c>
      <c r="BG3361" s="227">
        <f>IF(N3361="zákl. přenesená",J3361,0)</f>
        <v>0</v>
      </c>
      <c r="BH3361" s="227">
        <f>IF(N3361="sníž. přenesená",J3361,0)</f>
        <v>0</v>
      </c>
      <c r="BI3361" s="227">
        <f>IF(N3361="nulová",J3361,0)</f>
        <v>0</v>
      </c>
      <c r="BJ3361" s="19" t="s">
        <v>80</v>
      </c>
      <c r="BK3361" s="227">
        <f>ROUND(I3361*H3361,2)</f>
        <v>0</v>
      </c>
      <c r="BL3361" s="19" t="s">
        <v>270</v>
      </c>
      <c r="BM3361" s="226" t="s">
        <v>3759</v>
      </c>
    </row>
    <row r="3362" s="2" customFormat="1" ht="24.15" customHeight="1">
      <c r="A3362" s="40"/>
      <c r="B3362" s="41"/>
      <c r="C3362" s="215" t="s">
        <v>3760</v>
      </c>
      <c r="D3362" s="215" t="s">
        <v>182</v>
      </c>
      <c r="E3362" s="216" t="s">
        <v>3761</v>
      </c>
      <c r="F3362" s="217" t="s">
        <v>3762</v>
      </c>
      <c r="G3362" s="218" t="s">
        <v>1747</v>
      </c>
      <c r="H3362" s="219">
        <v>1</v>
      </c>
      <c r="I3362" s="220"/>
      <c r="J3362" s="221">
        <f>ROUND(I3362*H3362,2)</f>
        <v>0</v>
      </c>
      <c r="K3362" s="217" t="s">
        <v>19</v>
      </c>
      <c r="L3362" s="46"/>
      <c r="M3362" s="222" t="s">
        <v>19</v>
      </c>
      <c r="N3362" s="223" t="s">
        <v>43</v>
      </c>
      <c r="O3362" s="86"/>
      <c r="P3362" s="224">
        <f>O3362*H3362</f>
        <v>0</v>
      </c>
      <c r="Q3362" s="224">
        <v>0</v>
      </c>
      <c r="R3362" s="224">
        <f>Q3362*H3362</f>
        <v>0</v>
      </c>
      <c r="S3362" s="224">
        <v>0</v>
      </c>
      <c r="T3362" s="225">
        <f>S3362*H3362</f>
        <v>0</v>
      </c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R3362" s="226" t="s">
        <v>270</v>
      </c>
      <c r="AT3362" s="226" t="s">
        <v>182</v>
      </c>
      <c r="AU3362" s="226" t="s">
        <v>82</v>
      </c>
      <c r="AY3362" s="19" t="s">
        <v>180</v>
      </c>
      <c r="BE3362" s="227">
        <f>IF(N3362="základní",J3362,0)</f>
        <v>0</v>
      </c>
      <c r="BF3362" s="227">
        <f>IF(N3362="snížená",J3362,0)</f>
        <v>0</v>
      </c>
      <c r="BG3362" s="227">
        <f>IF(N3362="zákl. přenesená",J3362,0)</f>
        <v>0</v>
      </c>
      <c r="BH3362" s="227">
        <f>IF(N3362="sníž. přenesená",J3362,0)</f>
        <v>0</v>
      </c>
      <c r="BI3362" s="227">
        <f>IF(N3362="nulová",J3362,0)</f>
        <v>0</v>
      </c>
      <c r="BJ3362" s="19" t="s">
        <v>80</v>
      </c>
      <c r="BK3362" s="227">
        <f>ROUND(I3362*H3362,2)</f>
        <v>0</v>
      </c>
      <c r="BL3362" s="19" t="s">
        <v>270</v>
      </c>
      <c r="BM3362" s="226" t="s">
        <v>3763</v>
      </c>
    </row>
    <row r="3363" s="2" customFormat="1" ht="24.15" customHeight="1">
      <c r="A3363" s="40"/>
      <c r="B3363" s="41"/>
      <c r="C3363" s="215" t="s">
        <v>3764</v>
      </c>
      <c r="D3363" s="215" t="s">
        <v>182</v>
      </c>
      <c r="E3363" s="216" t="s">
        <v>3765</v>
      </c>
      <c r="F3363" s="217" t="s">
        <v>3766</v>
      </c>
      <c r="G3363" s="218" t="s">
        <v>1747</v>
      </c>
      <c r="H3363" s="219">
        <v>1</v>
      </c>
      <c r="I3363" s="220"/>
      <c r="J3363" s="221">
        <f>ROUND(I3363*H3363,2)</f>
        <v>0</v>
      </c>
      <c r="K3363" s="217" t="s">
        <v>19</v>
      </c>
      <c r="L3363" s="46"/>
      <c r="M3363" s="222" t="s">
        <v>19</v>
      </c>
      <c r="N3363" s="223" t="s">
        <v>43</v>
      </c>
      <c r="O3363" s="86"/>
      <c r="P3363" s="224">
        <f>O3363*H3363</f>
        <v>0</v>
      </c>
      <c r="Q3363" s="224">
        <v>0</v>
      </c>
      <c r="R3363" s="224">
        <f>Q3363*H3363</f>
        <v>0</v>
      </c>
      <c r="S3363" s="224">
        <v>0</v>
      </c>
      <c r="T3363" s="225">
        <f>S3363*H3363</f>
        <v>0</v>
      </c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R3363" s="226" t="s">
        <v>270</v>
      </c>
      <c r="AT3363" s="226" t="s">
        <v>182</v>
      </c>
      <c r="AU3363" s="226" t="s">
        <v>82</v>
      </c>
      <c r="AY3363" s="19" t="s">
        <v>180</v>
      </c>
      <c r="BE3363" s="227">
        <f>IF(N3363="základní",J3363,0)</f>
        <v>0</v>
      </c>
      <c r="BF3363" s="227">
        <f>IF(N3363="snížená",J3363,0)</f>
        <v>0</v>
      </c>
      <c r="BG3363" s="227">
        <f>IF(N3363="zákl. přenesená",J3363,0)</f>
        <v>0</v>
      </c>
      <c r="BH3363" s="227">
        <f>IF(N3363="sníž. přenesená",J3363,0)</f>
        <v>0</v>
      </c>
      <c r="BI3363" s="227">
        <f>IF(N3363="nulová",J3363,0)</f>
        <v>0</v>
      </c>
      <c r="BJ3363" s="19" t="s">
        <v>80</v>
      </c>
      <c r="BK3363" s="227">
        <f>ROUND(I3363*H3363,2)</f>
        <v>0</v>
      </c>
      <c r="BL3363" s="19" t="s">
        <v>270</v>
      </c>
      <c r="BM3363" s="226" t="s">
        <v>3767</v>
      </c>
    </row>
    <row r="3364" s="2" customFormat="1" ht="21.75" customHeight="1">
      <c r="A3364" s="40"/>
      <c r="B3364" s="41"/>
      <c r="C3364" s="215" t="s">
        <v>3768</v>
      </c>
      <c r="D3364" s="215" t="s">
        <v>182</v>
      </c>
      <c r="E3364" s="216" t="s">
        <v>3769</v>
      </c>
      <c r="F3364" s="217" t="s">
        <v>3770</v>
      </c>
      <c r="G3364" s="218" t="s">
        <v>1747</v>
      </c>
      <c r="H3364" s="219">
        <v>1</v>
      </c>
      <c r="I3364" s="220"/>
      <c r="J3364" s="221">
        <f>ROUND(I3364*H3364,2)</f>
        <v>0</v>
      </c>
      <c r="K3364" s="217" t="s">
        <v>19</v>
      </c>
      <c r="L3364" s="46"/>
      <c r="M3364" s="222" t="s">
        <v>19</v>
      </c>
      <c r="N3364" s="223" t="s">
        <v>43</v>
      </c>
      <c r="O3364" s="86"/>
      <c r="P3364" s="224">
        <f>O3364*H3364</f>
        <v>0</v>
      </c>
      <c r="Q3364" s="224">
        <v>0</v>
      </c>
      <c r="R3364" s="224">
        <f>Q3364*H3364</f>
        <v>0</v>
      </c>
      <c r="S3364" s="224">
        <v>0</v>
      </c>
      <c r="T3364" s="225">
        <f>S3364*H3364</f>
        <v>0</v>
      </c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R3364" s="226" t="s">
        <v>270</v>
      </c>
      <c r="AT3364" s="226" t="s">
        <v>182</v>
      </c>
      <c r="AU3364" s="226" t="s">
        <v>82</v>
      </c>
      <c r="AY3364" s="19" t="s">
        <v>180</v>
      </c>
      <c r="BE3364" s="227">
        <f>IF(N3364="základní",J3364,0)</f>
        <v>0</v>
      </c>
      <c r="BF3364" s="227">
        <f>IF(N3364="snížená",J3364,0)</f>
        <v>0</v>
      </c>
      <c r="BG3364" s="227">
        <f>IF(N3364="zákl. přenesená",J3364,0)</f>
        <v>0</v>
      </c>
      <c r="BH3364" s="227">
        <f>IF(N3364="sníž. přenesená",J3364,0)</f>
        <v>0</v>
      </c>
      <c r="BI3364" s="227">
        <f>IF(N3364="nulová",J3364,0)</f>
        <v>0</v>
      </c>
      <c r="BJ3364" s="19" t="s">
        <v>80</v>
      </c>
      <c r="BK3364" s="227">
        <f>ROUND(I3364*H3364,2)</f>
        <v>0</v>
      </c>
      <c r="BL3364" s="19" t="s">
        <v>270</v>
      </c>
      <c r="BM3364" s="226" t="s">
        <v>3771</v>
      </c>
    </row>
    <row r="3365" s="2" customFormat="1" ht="24.15" customHeight="1">
      <c r="A3365" s="40"/>
      <c r="B3365" s="41"/>
      <c r="C3365" s="215" t="s">
        <v>3772</v>
      </c>
      <c r="D3365" s="215" t="s">
        <v>182</v>
      </c>
      <c r="E3365" s="216" t="s">
        <v>3773</v>
      </c>
      <c r="F3365" s="217" t="s">
        <v>3774</v>
      </c>
      <c r="G3365" s="218" t="s">
        <v>1747</v>
      </c>
      <c r="H3365" s="219">
        <v>1</v>
      </c>
      <c r="I3365" s="220"/>
      <c r="J3365" s="221">
        <f>ROUND(I3365*H3365,2)</f>
        <v>0</v>
      </c>
      <c r="K3365" s="217" t="s">
        <v>19</v>
      </c>
      <c r="L3365" s="46"/>
      <c r="M3365" s="222" t="s">
        <v>19</v>
      </c>
      <c r="N3365" s="223" t="s">
        <v>43</v>
      </c>
      <c r="O3365" s="86"/>
      <c r="P3365" s="224">
        <f>O3365*H3365</f>
        <v>0</v>
      </c>
      <c r="Q3365" s="224">
        <v>0</v>
      </c>
      <c r="R3365" s="224">
        <f>Q3365*H3365</f>
        <v>0</v>
      </c>
      <c r="S3365" s="224">
        <v>0</v>
      </c>
      <c r="T3365" s="225">
        <f>S3365*H3365</f>
        <v>0</v>
      </c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R3365" s="226" t="s">
        <v>270</v>
      </c>
      <c r="AT3365" s="226" t="s">
        <v>182</v>
      </c>
      <c r="AU3365" s="226" t="s">
        <v>82</v>
      </c>
      <c r="AY3365" s="19" t="s">
        <v>180</v>
      </c>
      <c r="BE3365" s="227">
        <f>IF(N3365="základní",J3365,0)</f>
        <v>0</v>
      </c>
      <c r="BF3365" s="227">
        <f>IF(N3365="snížená",J3365,0)</f>
        <v>0</v>
      </c>
      <c r="BG3365" s="227">
        <f>IF(N3365="zákl. přenesená",J3365,0)</f>
        <v>0</v>
      </c>
      <c r="BH3365" s="227">
        <f>IF(N3365="sníž. přenesená",J3365,0)</f>
        <v>0</v>
      </c>
      <c r="BI3365" s="227">
        <f>IF(N3365="nulová",J3365,0)</f>
        <v>0</v>
      </c>
      <c r="BJ3365" s="19" t="s">
        <v>80</v>
      </c>
      <c r="BK3365" s="227">
        <f>ROUND(I3365*H3365,2)</f>
        <v>0</v>
      </c>
      <c r="BL3365" s="19" t="s">
        <v>270</v>
      </c>
      <c r="BM3365" s="226" t="s">
        <v>3775</v>
      </c>
    </row>
    <row r="3366" s="2" customFormat="1" ht="24.15" customHeight="1">
      <c r="A3366" s="40"/>
      <c r="B3366" s="41"/>
      <c r="C3366" s="215" t="s">
        <v>3776</v>
      </c>
      <c r="D3366" s="215" t="s">
        <v>182</v>
      </c>
      <c r="E3366" s="216" t="s">
        <v>3777</v>
      </c>
      <c r="F3366" s="217" t="s">
        <v>3778</v>
      </c>
      <c r="G3366" s="218" t="s">
        <v>1747</v>
      </c>
      <c r="H3366" s="219">
        <v>1</v>
      </c>
      <c r="I3366" s="220"/>
      <c r="J3366" s="221">
        <f>ROUND(I3366*H3366,2)</f>
        <v>0</v>
      </c>
      <c r="K3366" s="217" t="s">
        <v>19</v>
      </c>
      <c r="L3366" s="46"/>
      <c r="M3366" s="222" t="s">
        <v>19</v>
      </c>
      <c r="N3366" s="223" t="s">
        <v>43</v>
      </c>
      <c r="O3366" s="86"/>
      <c r="P3366" s="224">
        <f>O3366*H3366</f>
        <v>0</v>
      </c>
      <c r="Q3366" s="224">
        <v>0</v>
      </c>
      <c r="R3366" s="224">
        <f>Q3366*H3366</f>
        <v>0</v>
      </c>
      <c r="S3366" s="224">
        <v>0</v>
      </c>
      <c r="T3366" s="225">
        <f>S3366*H3366</f>
        <v>0</v>
      </c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R3366" s="226" t="s">
        <v>270</v>
      </c>
      <c r="AT3366" s="226" t="s">
        <v>182</v>
      </c>
      <c r="AU3366" s="226" t="s">
        <v>82</v>
      </c>
      <c r="AY3366" s="19" t="s">
        <v>180</v>
      </c>
      <c r="BE3366" s="227">
        <f>IF(N3366="základní",J3366,0)</f>
        <v>0</v>
      </c>
      <c r="BF3366" s="227">
        <f>IF(N3366="snížená",J3366,0)</f>
        <v>0</v>
      </c>
      <c r="BG3366" s="227">
        <f>IF(N3366="zákl. přenesená",J3366,0)</f>
        <v>0</v>
      </c>
      <c r="BH3366" s="227">
        <f>IF(N3366="sníž. přenesená",J3366,0)</f>
        <v>0</v>
      </c>
      <c r="BI3366" s="227">
        <f>IF(N3366="nulová",J3366,0)</f>
        <v>0</v>
      </c>
      <c r="BJ3366" s="19" t="s">
        <v>80</v>
      </c>
      <c r="BK3366" s="227">
        <f>ROUND(I3366*H3366,2)</f>
        <v>0</v>
      </c>
      <c r="BL3366" s="19" t="s">
        <v>270</v>
      </c>
      <c r="BM3366" s="226" t="s">
        <v>3779</v>
      </c>
    </row>
    <row r="3367" s="2" customFormat="1" ht="21.75" customHeight="1">
      <c r="A3367" s="40"/>
      <c r="B3367" s="41"/>
      <c r="C3367" s="215" t="s">
        <v>3780</v>
      </c>
      <c r="D3367" s="215" t="s">
        <v>182</v>
      </c>
      <c r="E3367" s="216" t="s">
        <v>3781</v>
      </c>
      <c r="F3367" s="217" t="s">
        <v>3782</v>
      </c>
      <c r="G3367" s="218" t="s">
        <v>1747</v>
      </c>
      <c r="H3367" s="219">
        <v>1</v>
      </c>
      <c r="I3367" s="220"/>
      <c r="J3367" s="221">
        <f>ROUND(I3367*H3367,2)</f>
        <v>0</v>
      </c>
      <c r="K3367" s="217" t="s">
        <v>19</v>
      </c>
      <c r="L3367" s="46"/>
      <c r="M3367" s="222" t="s">
        <v>19</v>
      </c>
      <c r="N3367" s="223" t="s">
        <v>43</v>
      </c>
      <c r="O3367" s="86"/>
      <c r="P3367" s="224">
        <f>O3367*H3367</f>
        <v>0</v>
      </c>
      <c r="Q3367" s="224">
        <v>0</v>
      </c>
      <c r="R3367" s="224">
        <f>Q3367*H3367</f>
        <v>0</v>
      </c>
      <c r="S3367" s="224">
        <v>0</v>
      </c>
      <c r="T3367" s="225">
        <f>S3367*H3367</f>
        <v>0</v>
      </c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R3367" s="226" t="s">
        <v>270</v>
      </c>
      <c r="AT3367" s="226" t="s">
        <v>182</v>
      </c>
      <c r="AU3367" s="226" t="s">
        <v>82</v>
      </c>
      <c r="AY3367" s="19" t="s">
        <v>180</v>
      </c>
      <c r="BE3367" s="227">
        <f>IF(N3367="základní",J3367,0)</f>
        <v>0</v>
      </c>
      <c r="BF3367" s="227">
        <f>IF(N3367="snížená",J3367,0)</f>
        <v>0</v>
      </c>
      <c r="BG3367" s="227">
        <f>IF(N3367="zákl. přenesená",J3367,0)</f>
        <v>0</v>
      </c>
      <c r="BH3367" s="227">
        <f>IF(N3367="sníž. přenesená",J3367,0)</f>
        <v>0</v>
      </c>
      <c r="BI3367" s="227">
        <f>IF(N3367="nulová",J3367,0)</f>
        <v>0</v>
      </c>
      <c r="BJ3367" s="19" t="s">
        <v>80</v>
      </c>
      <c r="BK3367" s="227">
        <f>ROUND(I3367*H3367,2)</f>
        <v>0</v>
      </c>
      <c r="BL3367" s="19" t="s">
        <v>270</v>
      </c>
      <c r="BM3367" s="226" t="s">
        <v>3783</v>
      </c>
    </row>
    <row r="3368" s="2" customFormat="1" ht="24.15" customHeight="1">
      <c r="A3368" s="40"/>
      <c r="B3368" s="41"/>
      <c r="C3368" s="215" t="s">
        <v>3784</v>
      </c>
      <c r="D3368" s="215" t="s">
        <v>182</v>
      </c>
      <c r="E3368" s="216" t="s">
        <v>3785</v>
      </c>
      <c r="F3368" s="217" t="s">
        <v>3786</v>
      </c>
      <c r="G3368" s="218" t="s">
        <v>1747</v>
      </c>
      <c r="H3368" s="219">
        <v>1</v>
      </c>
      <c r="I3368" s="220"/>
      <c r="J3368" s="221">
        <f>ROUND(I3368*H3368,2)</f>
        <v>0</v>
      </c>
      <c r="K3368" s="217" t="s">
        <v>19</v>
      </c>
      <c r="L3368" s="46"/>
      <c r="M3368" s="222" t="s">
        <v>19</v>
      </c>
      <c r="N3368" s="223" t="s">
        <v>43</v>
      </c>
      <c r="O3368" s="86"/>
      <c r="P3368" s="224">
        <f>O3368*H3368</f>
        <v>0</v>
      </c>
      <c r="Q3368" s="224">
        <v>0</v>
      </c>
      <c r="R3368" s="224">
        <f>Q3368*H3368</f>
        <v>0</v>
      </c>
      <c r="S3368" s="224">
        <v>0</v>
      </c>
      <c r="T3368" s="225">
        <f>S3368*H3368</f>
        <v>0</v>
      </c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R3368" s="226" t="s">
        <v>270</v>
      </c>
      <c r="AT3368" s="226" t="s">
        <v>182</v>
      </c>
      <c r="AU3368" s="226" t="s">
        <v>82</v>
      </c>
      <c r="AY3368" s="19" t="s">
        <v>180</v>
      </c>
      <c r="BE3368" s="227">
        <f>IF(N3368="základní",J3368,0)</f>
        <v>0</v>
      </c>
      <c r="BF3368" s="227">
        <f>IF(N3368="snížená",J3368,0)</f>
        <v>0</v>
      </c>
      <c r="BG3368" s="227">
        <f>IF(N3368="zákl. přenesená",J3368,0)</f>
        <v>0</v>
      </c>
      <c r="BH3368" s="227">
        <f>IF(N3368="sníž. přenesená",J3368,0)</f>
        <v>0</v>
      </c>
      <c r="BI3368" s="227">
        <f>IF(N3368="nulová",J3368,0)</f>
        <v>0</v>
      </c>
      <c r="BJ3368" s="19" t="s">
        <v>80</v>
      </c>
      <c r="BK3368" s="227">
        <f>ROUND(I3368*H3368,2)</f>
        <v>0</v>
      </c>
      <c r="BL3368" s="19" t="s">
        <v>270</v>
      </c>
      <c r="BM3368" s="226" t="s">
        <v>3787</v>
      </c>
    </row>
    <row r="3369" s="12" customFormat="1" ht="22.8" customHeight="1">
      <c r="A3369" s="12"/>
      <c r="B3369" s="199"/>
      <c r="C3369" s="200"/>
      <c r="D3369" s="201" t="s">
        <v>71</v>
      </c>
      <c r="E3369" s="213" t="s">
        <v>3788</v>
      </c>
      <c r="F3369" s="213" t="s">
        <v>3789</v>
      </c>
      <c r="G3369" s="200"/>
      <c r="H3369" s="200"/>
      <c r="I3369" s="203"/>
      <c r="J3369" s="214">
        <f>BK3369</f>
        <v>0</v>
      </c>
      <c r="K3369" s="200"/>
      <c r="L3369" s="205"/>
      <c r="M3369" s="206"/>
      <c r="N3369" s="207"/>
      <c r="O3369" s="207"/>
      <c r="P3369" s="208">
        <f>SUM(P3370:P3381)</f>
        <v>0</v>
      </c>
      <c r="Q3369" s="207"/>
      <c r="R3369" s="208">
        <f>SUM(R3370:R3381)</f>
        <v>3.2503525699999996</v>
      </c>
      <c r="S3369" s="207"/>
      <c r="T3369" s="209">
        <f>SUM(T3370:T3381)</f>
        <v>0</v>
      </c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R3369" s="210" t="s">
        <v>82</v>
      </c>
      <c r="AT3369" s="211" t="s">
        <v>71</v>
      </c>
      <c r="AU3369" s="211" t="s">
        <v>80</v>
      </c>
      <c r="AY3369" s="210" t="s">
        <v>180</v>
      </c>
      <c r="BK3369" s="212">
        <f>SUM(BK3370:BK3381)</f>
        <v>0</v>
      </c>
    </row>
    <row r="3370" s="2" customFormat="1" ht="24.15" customHeight="1">
      <c r="A3370" s="40"/>
      <c r="B3370" s="41"/>
      <c r="C3370" s="215" t="s">
        <v>3790</v>
      </c>
      <c r="D3370" s="215" t="s">
        <v>182</v>
      </c>
      <c r="E3370" s="216" t="s">
        <v>3791</v>
      </c>
      <c r="F3370" s="217" t="s">
        <v>3792</v>
      </c>
      <c r="G3370" s="218" t="s">
        <v>185</v>
      </c>
      <c r="H3370" s="219">
        <v>96.078999999999994</v>
      </c>
      <c r="I3370" s="220"/>
      <c r="J3370" s="221">
        <f>ROUND(I3370*H3370,2)</f>
        <v>0</v>
      </c>
      <c r="K3370" s="217" t="s">
        <v>19</v>
      </c>
      <c r="L3370" s="46"/>
      <c r="M3370" s="222" t="s">
        <v>19</v>
      </c>
      <c r="N3370" s="223" t="s">
        <v>43</v>
      </c>
      <c r="O3370" s="86"/>
      <c r="P3370" s="224">
        <f>O3370*H3370</f>
        <v>0</v>
      </c>
      <c r="Q3370" s="224">
        <v>0.033829999999999999</v>
      </c>
      <c r="R3370" s="224">
        <f>Q3370*H3370</f>
        <v>3.2503525699999996</v>
      </c>
      <c r="S3370" s="224">
        <v>0</v>
      </c>
      <c r="T3370" s="225">
        <f>S3370*H3370</f>
        <v>0</v>
      </c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R3370" s="226" t="s">
        <v>270</v>
      </c>
      <c r="AT3370" s="226" t="s">
        <v>182</v>
      </c>
      <c r="AU3370" s="226" t="s">
        <v>82</v>
      </c>
      <c r="AY3370" s="19" t="s">
        <v>180</v>
      </c>
      <c r="BE3370" s="227">
        <f>IF(N3370="základní",J3370,0)</f>
        <v>0</v>
      </c>
      <c r="BF3370" s="227">
        <f>IF(N3370="snížená",J3370,0)</f>
        <v>0</v>
      </c>
      <c r="BG3370" s="227">
        <f>IF(N3370="zákl. přenesená",J3370,0)</f>
        <v>0</v>
      </c>
      <c r="BH3370" s="227">
        <f>IF(N3370="sníž. přenesená",J3370,0)</f>
        <v>0</v>
      </c>
      <c r="BI3370" s="227">
        <f>IF(N3370="nulová",J3370,0)</f>
        <v>0</v>
      </c>
      <c r="BJ3370" s="19" t="s">
        <v>80</v>
      </c>
      <c r="BK3370" s="227">
        <f>ROUND(I3370*H3370,2)</f>
        <v>0</v>
      </c>
      <c r="BL3370" s="19" t="s">
        <v>270</v>
      </c>
      <c r="BM3370" s="226" t="s">
        <v>3793</v>
      </c>
    </row>
    <row r="3371" s="14" customFormat="1">
      <c r="A3371" s="14"/>
      <c r="B3371" s="245"/>
      <c r="C3371" s="246"/>
      <c r="D3371" s="235" t="s">
        <v>191</v>
      </c>
      <c r="E3371" s="247" t="s">
        <v>19</v>
      </c>
      <c r="F3371" s="248" t="s">
        <v>3469</v>
      </c>
      <c r="G3371" s="246"/>
      <c r="H3371" s="247" t="s">
        <v>19</v>
      </c>
      <c r="I3371" s="249"/>
      <c r="J3371" s="246"/>
      <c r="K3371" s="246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191</v>
      </c>
      <c r="AU3371" s="254" t="s">
        <v>82</v>
      </c>
      <c r="AV3371" s="14" t="s">
        <v>80</v>
      </c>
      <c r="AW3371" s="14" t="s">
        <v>33</v>
      </c>
      <c r="AX3371" s="14" t="s">
        <v>72</v>
      </c>
      <c r="AY3371" s="254" t="s">
        <v>180</v>
      </c>
    </row>
    <row r="3372" s="13" customFormat="1">
      <c r="A3372" s="13"/>
      <c r="B3372" s="233"/>
      <c r="C3372" s="234"/>
      <c r="D3372" s="235" t="s">
        <v>191</v>
      </c>
      <c r="E3372" s="236" t="s">
        <v>19</v>
      </c>
      <c r="F3372" s="237" t="s">
        <v>3794</v>
      </c>
      <c r="G3372" s="234"/>
      <c r="H3372" s="238">
        <v>31.277000000000001</v>
      </c>
      <c r="I3372" s="239"/>
      <c r="J3372" s="234"/>
      <c r="K3372" s="234"/>
      <c r="L3372" s="240"/>
      <c r="M3372" s="241"/>
      <c r="N3372" s="242"/>
      <c r="O3372" s="242"/>
      <c r="P3372" s="242"/>
      <c r="Q3372" s="242"/>
      <c r="R3372" s="242"/>
      <c r="S3372" s="242"/>
      <c r="T3372" s="243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4" t="s">
        <v>191</v>
      </c>
      <c r="AU3372" s="244" t="s">
        <v>82</v>
      </c>
      <c r="AV3372" s="13" t="s">
        <v>82</v>
      </c>
      <c r="AW3372" s="13" t="s">
        <v>33</v>
      </c>
      <c r="AX3372" s="13" t="s">
        <v>72</v>
      </c>
      <c r="AY3372" s="244" t="s">
        <v>180</v>
      </c>
    </row>
    <row r="3373" s="13" customFormat="1">
      <c r="A3373" s="13"/>
      <c r="B3373" s="233"/>
      <c r="C3373" s="234"/>
      <c r="D3373" s="235" t="s">
        <v>191</v>
      </c>
      <c r="E3373" s="236" t="s">
        <v>19</v>
      </c>
      <c r="F3373" s="237" t="s">
        <v>3795</v>
      </c>
      <c r="G3373" s="234"/>
      <c r="H3373" s="238">
        <v>5.0570000000000004</v>
      </c>
      <c r="I3373" s="239"/>
      <c r="J3373" s="234"/>
      <c r="K3373" s="234"/>
      <c r="L3373" s="240"/>
      <c r="M3373" s="241"/>
      <c r="N3373" s="242"/>
      <c r="O3373" s="242"/>
      <c r="P3373" s="242"/>
      <c r="Q3373" s="242"/>
      <c r="R3373" s="242"/>
      <c r="S3373" s="242"/>
      <c r="T3373" s="243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4" t="s">
        <v>191</v>
      </c>
      <c r="AU3373" s="244" t="s">
        <v>82</v>
      </c>
      <c r="AV3373" s="13" t="s">
        <v>82</v>
      </c>
      <c r="AW3373" s="13" t="s">
        <v>33</v>
      </c>
      <c r="AX3373" s="13" t="s">
        <v>72</v>
      </c>
      <c r="AY3373" s="244" t="s">
        <v>180</v>
      </c>
    </row>
    <row r="3374" s="16" customFormat="1">
      <c r="A3374" s="16"/>
      <c r="B3374" s="266"/>
      <c r="C3374" s="267"/>
      <c r="D3374" s="235" t="s">
        <v>191</v>
      </c>
      <c r="E3374" s="268" t="s">
        <v>19</v>
      </c>
      <c r="F3374" s="269" t="s">
        <v>436</v>
      </c>
      <c r="G3374" s="267"/>
      <c r="H3374" s="270">
        <v>36.334000000000003</v>
      </c>
      <c r="I3374" s="271"/>
      <c r="J3374" s="267"/>
      <c r="K3374" s="267"/>
      <c r="L3374" s="272"/>
      <c r="M3374" s="273"/>
      <c r="N3374" s="274"/>
      <c r="O3374" s="274"/>
      <c r="P3374" s="274"/>
      <c r="Q3374" s="274"/>
      <c r="R3374" s="274"/>
      <c r="S3374" s="274"/>
      <c r="T3374" s="275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T3374" s="276" t="s">
        <v>191</v>
      </c>
      <c r="AU3374" s="276" t="s">
        <v>82</v>
      </c>
      <c r="AV3374" s="16" t="s">
        <v>100</v>
      </c>
      <c r="AW3374" s="16" t="s">
        <v>33</v>
      </c>
      <c r="AX3374" s="16" t="s">
        <v>72</v>
      </c>
      <c r="AY3374" s="276" t="s">
        <v>180</v>
      </c>
    </row>
    <row r="3375" s="14" customFormat="1">
      <c r="A3375" s="14"/>
      <c r="B3375" s="245"/>
      <c r="C3375" s="246"/>
      <c r="D3375" s="235" t="s">
        <v>191</v>
      </c>
      <c r="E3375" s="247" t="s">
        <v>19</v>
      </c>
      <c r="F3375" s="248" t="s">
        <v>797</v>
      </c>
      <c r="G3375" s="246"/>
      <c r="H3375" s="247" t="s">
        <v>19</v>
      </c>
      <c r="I3375" s="249"/>
      <c r="J3375" s="246"/>
      <c r="K3375" s="246"/>
      <c r="L3375" s="250"/>
      <c r="M3375" s="251"/>
      <c r="N3375" s="252"/>
      <c r="O3375" s="252"/>
      <c r="P3375" s="252"/>
      <c r="Q3375" s="252"/>
      <c r="R3375" s="252"/>
      <c r="S3375" s="252"/>
      <c r="T3375" s="253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4" t="s">
        <v>191</v>
      </c>
      <c r="AU3375" s="254" t="s">
        <v>82</v>
      </c>
      <c r="AV3375" s="14" t="s">
        <v>80</v>
      </c>
      <c r="AW3375" s="14" t="s">
        <v>33</v>
      </c>
      <c r="AX3375" s="14" t="s">
        <v>72</v>
      </c>
      <c r="AY3375" s="254" t="s">
        <v>180</v>
      </c>
    </row>
    <row r="3376" s="13" customFormat="1">
      <c r="A3376" s="13"/>
      <c r="B3376" s="233"/>
      <c r="C3376" s="234"/>
      <c r="D3376" s="235" t="s">
        <v>191</v>
      </c>
      <c r="E3376" s="236" t="s">
        <v>19</v>
      </c>
      <c r="F3376" s="237" t="s">
        <v>3796</v>
      </c>
      <c r="G3376" s="234"/>
      <c r="H3376" s="238">
        <v>44.115000000000002</v>
      </c>
      <c r="I3376" s="239"/>
      <c r="J3376" s="234"/>
      <c r="K3376" s="234"/>
      <c r="L3376" s="240"/>
      <c r="M3376" s="241"/>
      <c r="N3376" s="242"/>
      <c r="O3376" s="242"/>
      <c r="P3376" s="242"/>
      <c r="Q3376" s="242"/>
      <c r="R3376" s="242"/>
      <c r="S3376" s="242"/>
      <c r="T3376" s="24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4" t="s">
        <v>191</v>
      </c>
      <c r="AU3376" s="244" t="s">
        <v>82</v>
      </c>
      <c r="AV3376" s="13" t="s">
        <v>82</v>
      </c>
      <c r="AW3376" s="13" t="s">
        <v>33</v>
      </c>
      <c r="AX3376" s="13" t="s">
        <v>72</v>
      </c>
      <c r="AY3376" s="244" t="s">
        <v>180</v>
      </c>
    </row>
    <row r="3377" s="13" customFormat="1">
      <c r="A3377" s="13"/>
      <c r="B3377" s="233"/>
      <c r="C3377" s="234"/>
      <c r="D3377" s="235" t="s">
        <v>191</v>
      </c>
      <c r="E3377" s="236" t="s">
        <v>19</v>
      </c>
      <c r="F3377" s="237" t="s">
        <v>3797</v>
      </c>
      <c r="G3377" s="234"/>
      <c r="H3377" s="238">
        <v>15.630000000000001</v>
      </c>
      <c r="I3377" s="239"/>
      <c r="J3377" s="234"/>
      <c r="K3377" s="234"/>
      <c r="L3377" s="240"/>
      <c r="M3377" s="241"/>
      <c r="N3377" s="242"/>
      <c r="O3377" s="242"/>
      <c r="P3377" s="242"/>
      <c r="Q3377" s="242"/>
      <c r="R3377" s="242"/>
      <c r="S3377" s="242"/>
      <c r="T3377" s="243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4" t="s">
        <v>191</v>
      </c>
      <c r="AU3377" s="244" t="s">
        <v>82</v>
      </c>
      <c r="AV3377" s="13" t="s">
        <v>82</v>
      </c>
      <c r="AW3377" s="13" t="s">
        <v>33</v>
      </c>
      <c r="AX3377" s="13" t="s">
        <v>72</v>
      </c>
      <c r="AY3377" s="244" t="s">
        <v>180</v>
      </c>
    </row>
    <row r="3378" s="16" customFormat="1">
      <c r="A3378" s="16"/>
      <c r="B3378" s="266"/>
      <c r="C3378" s="267"/>
      <c r="D3378" s="235" t="s">
        <v>191</v>
      </c>
      <c r="E3378" s="268" t="s">
        <v>19</v>
      </c>
      <c r="F3378" s="269" t="s">
        <v>436</v>
      </c>
      <c r="G3378" s="267"/>
      <c r="H3378" s="270">
        <v>59.745000000000005</v>
      </c>
      <c r="I3378" s="271"/>
      <c r="J3378" s="267"/>
      <c r="K3378" s="267"/>
      <c r="L3378" s="272"/>
      <c r="M3378" s="273"/>
      <c r="N3378" s="274"/>
      <c r="O3378" s="274"/>
      <c r="P3378" s="274"/>
      <c r="Q3378" s="274"/>
      <c r="R3378" s="274"/>
      <c r="S3378" s="274"/>
      <c r="T3378" s="275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T3378" s="276" t="s">
        <v>191</v>
      </c>
      <c r="AU3378" s="276" t="s">
        <v>82</v>
      </c>
      <c r="AV3378" s="16" t="s">
        <v>100</v>
      </c>
      <c r="AW3378" s="16" t="s">
        <v>33</v>
      </c>
      <c r="AX3378" s="16" t="s">
        <v>72</v>
      </c>
      <c r="AY3378" s="276" t="s">
        <v>180</v>
      </c>
    </row>
    <row r="3379" s="15" customFormat="1">
      <c r="A3379" s="15"/>
      <c r="B3379" s="255"/>
      <c r="C3379" s="256"/>
      <c r="D3379" s="235" t="s">
        <v>191</v>
      </c>
      <c r="E3379" s="257" t="s">
        <v>19</v>
      </c>
      <c r="F3379" s="258" t="s">
        <v>327</v>
      </c>
      <c r="G3379" s="256"/>
      <c r="H3379" s="259">
        <v>96.079000000000008</v>
      </c>
      <c r="I3379" s="260"/>
      <c r="J3379" s="256"/>
      <c r="K3379" s="256"/>
      <c r="L3379" s="261"/>
      <c r="M3379" s="262"/>
      <c r="N3379" s="263"/>
      <c r="O3379" s="263"/>
      <c r="P3379" s="263"/>
      <c r="Q3379" s="263"/>
      <c r="R3379" s="263"/>
      <c r="S3379" s="263"/>
      <c r="T3379" s="264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T3379" s="265" t="s">
        <v>191</v>
      </c>
      <c r="AU3379" s="265" t="s">
        <v>82</v>
      </c>
      <c r="AV3379" s="15" t="s">
        <v>187</v>
      </c>
      <c r="AW3379" s="15" t="s">
        <v>33</v>
      </c>
      <c r="AX3379" s="15" t="s">
        <v>80</v>
      </c>
      <c r="AY3379" s="265" t="s">
        <v>180</v>
      </c>
    </row>
    <row r="3380" s="2" customFormat="1" ht="24.15" customHeight="1">
      <c r="A3380" s="40"/>
      <c r="B3380" s="41"/>
      <c r="C3380" s="215" t="s">
        <v>3798</v>
      </c>
      <c r="D3380" s="215" t="s">
        <v>182</v>
      </c>
      <c r="E3380" s="216" t="s">
        <v>3799</v>
      </c>
      <c r="F3380" s="217" t="s">
        <v>3800</v>
      </c>
      <c r="G3380" s="218" t="s">
        <v>3129</v>
      </c>
      <c r="H3380" s="292"/>
      <c r="I3380" s="220"/>
      <c r="J3380" s="221">
        <f>ROUND(I3380*H3380,2)</f>
        <v>0</v>
      </c>
      <c r="K3380" s="217" t="s">
        <v>186</v>
      </c>
      <c r="L3380" s="46"/>
      <c r="M3380" s="222" t="s">
        <v>19</v>
      </c>
      <c r="N3380" s="223" t="s">
        <v>43</v>
      </c>
      <c r="O3380" s="86"/>
      <c r="P3380" s="224">
        <f>O3380*H3380</f>
        <v>0</v>
      </c>
      <c r="Q3380" s="224">
        <v>0</v>
      </c>
      <c r="R3380" s="224">
        <f>Q3380*H3380</f>
        <v>0</v>
      </c>
      <c r="S3380" s="224">
        <v>0</v>
      </c>
      <c r="T3380" s="225">
        <f>S3380*H3380</f>
        <v>0</v>
      </c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R3380" s="226" t="s">
        <v>270</v>
      </c>
      <c r="AT3380" s="226" t="s">
        <v>182</v>
      </c>
      <c r="AU3380" s="226" t="s">
        <v>82</v>
      </c>
      <c r="AY3380" s="19" t="s">
        <v>180</v>
      </c>
      <c r="BE3380" s="227">
        <f>IF(N3380="základní",J3380,0)</f>
        <v>0</v>
      </c>
      <c r="BF3380" s="227">
        <f>IF(N3380="snížená",J3380,0)</f>
        <v>0</v>
      </c>
      <c r="BG3380" s="227">
        <f>IF(N3380="zákl. přenesená",J3380,0)</f>
        <v>0</v>
      </c>
      <c r="BH3380" s="227">
        <f>IF(N3380="sníž. přenesená",J3380,0)</f>
        <v>0</v>
      </c>
      <c r="BI3380" s="227">
        <f>IF(N3380="nulová",J3380,0)</f>
        <v>0</v>
      </c>
      <c r="BJ3380" s="19" t="s">
        <v>80</v>
      </c>
      <c r="BK3380" s="227">
        <f>ROUND(I3380*H3380,2)</f>
        <v>0</v>
      </c>
      <c r="BL3380" s="19" t="s">
        <v>270</v>
      </c>
      <c r="BM3380" s="226" t="s">
        <v>3801</v>
      </c>
    </row>
    <row r="3381" s="2" customFormat="1">
      <c r="A3381" s="40"/>
      <c r="B3381" s="41"/>
      <c r="C3381" s="42"/>
      <c r="D3381" s="228" t="s">
        <v>189</v>
      </c>
      <c r="E3381" s="42"/>
      <c r="F3381" s="229" t="s">
        <v>3802</v>
      </c>
      <c r="G3381" s="42"/>
      <c r="H3381" s="42"/>
      <c r="I3381" s="230"/>
      <c r="J3381" s="42"/>
      <c r="K3381" s="42"/>
      <c r="L3381" s="46"/>
      <c r="M3381" s="231"/>
      <c r="N3381" s="232"/>
      <c r="O3381" s="86"/>
      <c r="P3381" s="86"/>
      <c r="Q3381" s="86"/>
      <c r="R3381" s="86"/>
      <c r="S3381" s="86"/>
      <c r="T3381" s="87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T3381" s="19" t="s">
        <v>189</v>
      </c>
      <c r="AU3381" s="19" t="s">
        <v>82</v>
      </c>
    </row>
    <row r="3382" s="12" customFormat="1" ht="22.8" customHeight="1">
      <c r="A3382" s="12"/>
      <c r="B3382" s="199"/>
      <c r="C3382" s="200"/>
      <c r="D3382" s="201" t="s">
        <v>71</v>
      </c>
      <c r="E3382" s="213" t="s">
        <v>3803</v>
      </c>
      <c r="F3382" s="213" t="s">
        <v>3804</v>
      </c>
      <c r="G3382" s="200"/>
      <c r="H3382" s="200"/>
      <c r="I3382" s="203"/>
      <c r="J3382" s="214">
        <f>BK3382</f>
        <v>0</v>
      </c>
      <c r="K3382" s="200"/>
      <c r="L3382" s="205"/>
      <c r="M3382" s="206"/>
      <c r="N3382" s="207"/>
      <c r="O3382" s="207"/>
      <c r="P3382" s="208">
        <f>SUM(P3383:P3511)</f>
        <v>0</v>
      </c>
      <c r="Q3382" s="207"/>
      <c r="R3382" s="208">
        <f>SUM(R3383:R3511)</f>
        <v>5.0720784099999996</v>
      </c>
      <c r="S3382" s="207"/>
      <c r="T3382" s="209">
        <f>SUM(T3383:T3511)</f>
        <v>0</v>
      </c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R3382" s="210" t="s">
        <v>82</v>
      </c>
      <c r="AT3382" s="211" t="s">
        <v>71</v>
      </c>
      <c r="AU3382" s="211" t="s">
        <v>80</v>
      </c>
      <c r="AY3382" s="210" t="s">
        <v>180</v>
      </c>
      <c r="BK3382" s="212">
        <f>SUM(BK3383:BK3511)</f>
        <v>0</v>
      </c>
    </row>
    <row r="3383" s="2" customFormat="1" ht="33" customHeight="1">
      <c r="A3383" s="40"/>
      <c r="B3383" s="41"/>
      <c r="C3383" s="215" t="s">
        <v>3805</v>
      </c>
      <c r="D3383" s="215" t="s">
        <v>182</v>
      </c>
      <c r="E3383" s="216" t="s">
        <v>3806</v>
      </c>
      <c r="F3383" s="217" t="s">
        <v>3807</v>
      </c>
      <c r="G3383" s="218" t="s">
        <v>185</v>
      </c>
      <c r="H3383" s="219">
        <v>8.8559999999999999</v>
      </c>
      <c r="I3383" s="220"/>
      <c r="J3383" s="221">
        <f>ROUND(I3383*H3383,2)</f>
        <v>0</v>
      </c>
      <c r="K3383" s="217" t="s">
        <v>186</v>
      </c>
      <c r="L3383" s="46"/>
      <c r="M3383" s="222" t="s">
        <v>19</v>
      </c>
      <c r="N3383" s="223" t="s">
        <v>43</v>
      </c>
      <c r="O3383" s="86"/>
      <c r="P3383" s="224">
        <f>O3383*H3383</f>
        <v>0</v>
      </c>
      <c r="Q3383" s="224">
        <v>0.031060000000000001</v>
      </c>
      <c r="R3383" s="224">
        <f>Q3383*H3383</f>
        <v>0.27506735999999998</v>
      </c>
      <c r="S3383" s="224">
        <v>0</v>
      </c>
      <c r="T3383" s="225">
        <f>S3383*H3383</f>
        <v>0</v>
      </c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R3383" s="226" t="s">
        <v>270</v>
      </c>
      <c r="AT3383" s="226" t="s">
        <v>182</v>
      </c>
      <c r="AU3383" s="226" t="s">
        <v>82</v>
      </c>
      <c r="AY3383" s="19" t="s">
        <v>180</v>
      </c>
      <c r="BE3383" s="227">
        <f>IF(N3383="základní",J3383,0)</f>
        <v>0</v>
      </c>
      <c r="BF3383" s="227">
        <f>IF(N3383="snížená",J3383,0)</f>
        <v>0</v>
      </c>
      <c r="BG3383" s="227">
        <f>IF(N3383="zákl. přenesená",J3383,0)</f>
        <v>0</v>
      </c>
      <c r="BH3383" s="227">
        <f>IF(N3383="sníž. přenesená",J3383,0)</f>
        <v>0</v>
      </c>
      <c r="BI3383" s="227">
        <f>IF(N3383="nulová",J3383,0)</f>
        <v>0</v>
      </c>
      <c r="BJ3383" s="19" t="s">
        <v>80</v>
      </c>
      <c r="BK3383" s="227">
        <f>ROUND(I3383*H3383,2)</f>
        <v>0</v>
      </c>
      <c r="BL3383" s="19" t="s">
        <v>270</v>
      </c>
      <c r="BM3383" s="226" t="s">
        <v>3808</v>
      </c>
    </row>
    <row r="3384" s="2" customFormat="1">
      <c r="A3384" s="40"/>
      <c r="B3384" s="41"/>
      <c r="C3384" s="42"/>
      <c r="D3384" s="228" t="s">
        <v>189</v>
      </c>
      <c r="E3384" s="42"/>
      <c r="F3384" s="229" t="s">
        <v>3809</v>
      </c>
      <c r="G3384" s="42"/>
      <c r="H3384" s="42"/>
      <c r="I3384" s="230"/>
      <c r="J3384" s="42"/>
      <c r="K3384" s="42"/>
      <c r="L3384" s="46"/>
      <c r="M3384" s="231"/>
      <c r="N3384" s="232"/>
      <c r="O3384" s="86"/>
      <c r="P3384" s="86"/>
      <c r="Q3384" s="86"/>
      <c r="R3384" s="86"/>
      <c r="S3384" s="86"/>
      <c r="T3384" s="87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T3384" s="19" t="s">
        <v>189</v>
      </c>
      <c r="AU3384" s="19" t="s">
        <v>82</v>
      </c>
    </row>
    <row r="3385" s="14" customFormat="1">
      <c r="A3385" s="14"/>
      <c r="B3385" s="245"/>
      <c r="C3385" s="246"/>
      <c r="D3385" s="235" t="s">
        <v>191</v>
      </c>
      <c r="E3385" s="247" t="s">
        <v>19</v>
      </c>
      <c r="F3385" s="248" t="s">
        <v>3810</v>
      </c>
      <c r="G3385" s="246"/>
      <c r="H3385" s="247" t="s">
        <v>19</v>
      </c>
      <c r="I3385" s="249"/>
      <c r="J3385" s="246"/>
      <c r="K3385" s="246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191</v>
      </c>
      <c r="AU3385" s="254" t="s">
        <v>82</v>
      </c>
      <c r="AV3385" s="14" t="s">
        <v>80</v>
      </c>
      <c r="AW3385" s="14" t="s">
        <v>33</v>
      </c>
      <c r="AX3385" s="14" t="s">
        <v>72</v>
      </c>
      <c r="AY3385" s="254" t="s">
        <v>180</v>
      </c>
    </row>
    <row r="3386" s="13" customFormat="1">
      <c r="A3386" s="13"/>
      <c r="B3386" s="233"/>
      <c r="C3386" s="234"/>
      <c r="D3386" s="235" t="s">
        <v>191</v>
      </c>
      <c r="E3386" s="236" t="s">
        <v>19</v>
      </c>
      <c r="F3386" s="237" t="s">
        <v>3811</v>
      </c>
      <c r="G3386" s="234"/>
      <c r="H3386" s="238">
        <v>8.8559999999999999</v>
      </c>
      <c r="I3386" s="239"/>
      <c r="J3386" s="234"/>
      <c r="K3386" s="234"/>
      <c r="L3386" s="240"/>
      <c r="M3386" s="241"/>
      <c r="N3386" s="242"/>
      <c r="O3386" s="242"/>
      <c r="P3386" s="242"/>
      <c r="Q3386" s="242"/>
      <c r="R3386" s="242"/>
      <c r="S3386" s="242"/>
      <c r="T3386" s="24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4" t="s">
        <v>191</v>
      </c>
      <c r="AU3386" s="244" t="s">
        <v>82</v>
      </c>
      <c r="AV3386" s="13" t="s">
        <v>82</v>
      </c>
      <c r="AW3386" s="13" t="s">
        <v>33</v>
      </c>
      <c r="AX3386" s="13" t="s">
        <v>80</v>
      </c>
      <c r="AY3386" s="244" t="s">
        <v>180</v>
      </c>
    </row>
    <row r="3387" s="2" customFormat="1" ht="33" customHeight="1">
      <c r="A3387" s="40"/>
      <c r="B3387" s="41"/>
      <c r="C3387" s="215" t="s">
        <v>3812</v>
      </c>
      <c r="D3387" s="215" t="s">
        <v>182</v>
      </c>
      <c r="E3387" s="216" t="s">
        <v>3813</v>
      </c>
      <c r="F3387" s="217" t="s">
        <v>3814</v>
      </c>
      <c r="G3387" s="218" t="s">
        <v>185</v>
      </c>
      <c r="H3387" s="219">
        <v>22.359999999999999</v>
      </c>
      <c r="I3387" s="220"/>
      <c r="J3387" s="221">
        <f>ROUND(I3387*H3387,2)</f>
        <v>0</v>
      </c>
      <c r="K3387" s="217" t="s">
        <v>186</v>
      </c>
      <c r="L3387" s="46"/>
      <c r="M3387" s="222" t="s">
        <v>19</v>
      </c>
      <c r="N3387" s="223" t="s">
        <v>43</v>
      </c>
      <c r="O3387" s="86"/>
      <c r="P3387" s="224">
        <f>O3387*H3387</f>
        <v>0</v>
      </c>
      <c r="Q3387" s="224">
        <v>0.03209</v>
      </c>
      <c r="R3387" s="224">
        <f>Q3387*H3387</f>
        <v>0.71753239999999996</v>
      </c>
      <c r="S3387" s="224">
        <v>0</v>
      </c>
      <c r="T3387" s="225">
        <f>S3387*H3387</f>
        <v>0</v>
      </c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R3387" s="226" t="s">
        <v>270</v>
      </c>
      <c r="AT3387" s="226" t="s">
        <v>182</v>
      </c>
      <c r="AU3387" s="226" t="s">
        <v>82</v>
      </c>
      <c r="AY3387" s="19" t="s">
        <v>180</v>
      </c>
      <c r="BE3387" s="227">
        <f>IF(N3387="základní",J3387,0)</f>
        <v>0</v>
      </c>
      <c r="BF3387" s="227">
        <f>IF(N3387="snížená",J3387,0)</f>
        <v>0</v>
      </c>
      <c r="BG3387" s="227">
        <f>IF(N3387="zákl. přenesená",J3387,0)</f>
        <v>0</v>
      </c>
      <c r="BH3387" s="227">
        <f>IF(N3387="sníž. přenesená",J3387,0)</f>
        <v>0</v>
      </c>
      <c r="BI3387" s="227">
        <f>IF(N3387="nulová",J3387,0)</f>
        <v>0</v>
      </c>
      <c r="BJ3387" s="19" t="s">
        <v>80</v>
      </c>
      <c r="BK3387" s="227">
        <f>ROUND(I3387*H3387,2)</f>
        <v>0</v>
      </c>
      <c r="BL3387" s="19" t="s">
        <v>270</v>
      </c>
      <c r="BM3387" s="226" t="s">
        <v>3815</v>
      </c>
    </row>
    <row r="3388" s="2" customFormat="1">
      <c r="A3388" s="40"/>
      <c r="B3388" s="41"/>
      <c r="C3388" s="42"/>
      <c r="D3388" s="228" t="s">
        <v>189</v>
      </c>
      <c r="E3388" s="42"/>
      <c r="F3388" s="229" t="s">
        <v>3816</v>
      </c>
      <c r="G3388" s="42"/>
      <c r="H3388" s="42"/>
      <c r="I3388" s="230"/>
      <c r="J3388" s="42"/>
      <c r="K3388" s="42"/>
      <c r="L3388" s="46"/>
      <c r="M3388" s="231"/>
      <c r="N3388" s="232"/>
      <c r="O3388" s="86"/>
      <c r="P3388" s="86"/>
      <c r="Q3388" s="86"/>
      <c r="R3388" s="86"/>
      <c r="S3388" s="86"/>
      <c r="T3388" s="87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T3388" s="19" t="s">
        <v>189</v>
      </c>
      <c r="AU3388" s="19" t="s">
        <v>82</v>
      </c>
    </row>
    <row r="3389" s="14" customFormat="1">
      <c r="A3389" s="14"/>
      <c r="B3389" s="245"/>
      <c r="C3389" s="246"/>
      <c r="D3389" s="235" t="s">
        <v>191</v>
      </c>
      <c r="E3389" s="247" t="s">
        <v>19</v>
      </c>
      <c r="F3389" s="248" t="s">
        <v>3817</v>
      </c>
      <c r="G3389" s="246"/>
      <c r="H3389" s="247" t="s">
        <v>19</v>
      </c>
      <c r="I3389" s="249"/>
      <c r="J3389" s="246"/>
      <c r="K3389" s="246"/>
      <c r="L3389" s="250"/>
      <c r="M3389" s="251"/>
      <c r="N3389" s="252"/>
      <c r="O3389" s="252"/>
      <c r="P3389" s="252"/>
      <c r="Q3389" s="252"/>
      <c r="R3389" s="252"/>
      <c r="S3389" s="252"/>
      <c r="T3389" s="253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4" t="s">
        <v>191</v>
      </c>
      <c r="AU3389" s="254" t="s">
        <v>82</v>
      </c>
      <c r="AV3389" s="14" t="s">
        <v>80</v>
      </c>
      <c r="AW3389" s="14" t="s">
        <v>33</v>
      </c>
      <c r="AX3389" s="14" t="s">
        <v>72</v>
      </c>
      <c r="AY3389" s="254" t="s">
        <v>180</v>
      </c>
    </row>
    <row r="3390" s="13" customFormat="1">
      <c r="A3390" s="13"/>
      <c r="B3390" s="233"/>
      <c r="C3390" s="234"/>
      <c r="D3390" s="235" t="s">
        <v>191</v>
      </c>
      <c r="E3390" s="236" t="s">
        <v>19</v>
      </c>
      <c r="F3390" s="237" t="s">
        <v>3818</v>
      </c>
      <c r="G3390" s="234"/>
      <c r="H3390" s="238">
        <v>22.359999999999999</v>
      </c>
      <c r="I3390" s="239"/>
      <c r="J3390" s="234"/>
      <c r="K3390" s="234"/>
      <c r="L3390" s="240"/>
      <c r="M3390" s="241"/>
      <c r="N3390" s="242"/>
      <c r="O3390" s="242"/>
      <c r="P3390" s="242"/>
      <c r="Q3390" s="242"/>
      <c r="R3390" s="242"/>
      <c r="S3390" s="242"/>
      <c r="T3390" s="243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4" t="s">
        <v>191</v>
      </c>
      <c r="AU3390" s="244" t="s">
        <v>82</v>
      </c>
      <c r="AV3390" s="13" t="s">
        <v>82</v>
      </c>
      <c r="AW3390" s="13" t="s">
        <v>33</v>
      </c>
      <c r="AX3390" s="13" t="s">
        <v>80</v>
      </c>
      <c r="AY3390" s="244" t="s">
        <v>180</v>
      </c>
    </row>
    <row r="3391" s="2" customFormat="1" ht="37.8" customHeight="1">
      <c r="A3391" s="40"/>
      <c r="B3391" s="41"/>
      <c r="C3391" s="215" t="s">
        <v>3819</v>
      </c>
      <c r="D3391" s="215" t="s">
        <v>182</v>
      </c>
      <c r="E3391" s="216" t="s">
        <v>3820</v>
      </c>
      <c r="F3391" s="217" t="s">
        <v>3821</v>
      </c>
      <c r="G3391" s="218" t="s">
        <v>185</v>
      </c>
      <c r="H3391" s="219">
        <v>10.968999999999999</v>
      </c>
      <c r="I3391" s="220"/>
      <c r="J3391" s="221">
        <f>ROUND(I3391*H3391,2)</f>
        <v>0</v>
      </c>
      <c r="K3391" s="217" t="s">
        <v>186</v>
      </c>
      <c r="L3391" s="46"/>
      <c r="M3391" s="222" t="s">
        <v>19</v>
      </c>
      <c r="N3391" s="223" t="s">
        <v>43</v>
      </c>
      <c r="O3391" s="86"/>
      <c r="P3391" s="224">
        <f>O3391*H3391</f>
        <v>0</v>
      </c>
      <c r="Q3391" s="224">
        <v>0.065449999999999994</v>
      </c>
      <c r="R3391" s="224">
        <f>Q3391*H3391</f>
        <v>0.71792104999999995</v>
      </c>
      <c r="S3391" s="224">
        <v>0</v>
      </c>
      <c r="T3391" s="225">
        <f>S3391*H3391</f>
        <v>0</v>
      </c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R3391" s="226" t="s">
        <v>270</v>
      </c>
      <c r="AT3391" s="226" t="s">
        <v>182</v>
      </c>
      <c r="AU3391" s="226" t="s">
        <v>82</v>
      </c>
      <c r="AY3391" s="19" t="s">
        <v>180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19" t="s">
        <v>80</v>
      </c>
      <c r="BK3391" s="227">
        <f>ROUND(I3391*H3391,2)</f>
        <v>0</v>
      </c>
      <c r="BL3391" s="19" t="s">
        <v>270</v>
      </c>
      <c r="BM3391" s="226" t="s">
        <v>3822</v>
      </c>
    </row>
    <row r="3392" s="2" customFormat="1">
      <c r="A3392" s="40"/>
      <c r="B3392" s="41"/>
      <c r="C3392" s="42"/>
      <c r="D3392" s="228" t="s">
        <v>189</v>
      </c>
      <c r="E3392" s="42"/>
      <c r="F3392" s="229" t="s">
        <v>3823</v>
      </c>
      <c r="G3392" s="42"/>
      <c r="H3392" s="42"/>
      <c r="I3392" s="230"/>
      <c r="J3392" s="42"/>
      <c r="K3392" s="42"/>
      <c r="L3392" s="46"/>
      <c r="M3392" s="231"/>
      <c r="N3392" s="232"/>
      <c r="O3392" s="86"/>
      <c r="P3392" s="86"/>
      <c r="Q3392" s="86"/>
      <c r="R3392" s="86"/>
      <c r="S3392" s="86"/>
      <c r="T3392" s="87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T3392" s="19" t="s">
        <v>189</v>
      </c>
      <c r="AU3392" s="19" t="s">
        <v>82</v>
      </c>
    </row>
    <row r="3393" s="14" customFormat="1">
      <c r="A3393" s="14"/>
      <c r="B3393" s="245"/>
      <c r="C3393" s="246"/>
      <c r="D3393" s="235" t="s">
        <v>191</v>
      </c>
      <c r="E3393" s="247" t="s">
        <v>19</v>
      </c>
      <c r="F3393" s="248" t="s">
        <v>3824</v>
      </c>
      <c r="G3393" s="246"/>
      <c r="H3393" s="247" t="s">
        <v>19</v>
      </c>
      <c r="I3393" s="249"/>
      <c r="J3393" s="246"/>
      <c r="K3393" s="246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191</v>
      </c>
      <c r="AU3393" s="254" t="s">
        <v>82</v>
      </c>
      <c r="AV3393" s="14" t="s">
        <v>80</v>
      </c>
      <c r="AW3393" s="14" t="s">
        <v>33</v>
      </c>
      <c r="AX3393" s="14" t="s">
        <v>72</v>
      </c>
      <c r="AY3393" s="254" t="s">
        <v>180</v>
      </c>
    </row>
    <row r="3394" s="13" customFormat="1">
      <c r="A3394" s="13"/>
      <c r="B3394" s="233"/>
      <c r="C3394" s="234"/>
      <c r="D3394" s="235" t="s">
        <v>191</v>
      </c>
      <c r="E3394" s="236" t="s">
        <v>19</v>
      </c>
      <c r="F3394" s="237" t="s">
        <v>3825</v>
      </c>
      <c r="G3394" s="234"/>
      <c r="H3394" s="238">
        <v>10.968999999999999</v>
      </c>
      <c r="I3394" s="239"/>
      <c r="J3394" s="234"/>
      <c r="K3394" s="234"/>
      <c r="L3394" s="240"/>
      <c r="M3394" s="241"/>
      <c r="N3394" s="242"/>
      <c r="O3394" s="242"/>
      <c r="P3394" s="242"/>
      <c r="Q3394" s="242"/>
      <c r="R3394" s="242"/>
      <c r="S3394" s="242"/>
      <c r="T3394" s="24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4" t="s">
        <v>191</v>
      </c>
      <c r="AU3394" s="244" t="s">
        <v>82</v>
      </c>
      <c r="AV3394" s="13" t="s">
        <v>82</v>
      </c>
      <c r="AW3394" s="13" t="s">
        <v>33</v>
      </c>
      <c r="AX3394" s="13" t="s">
        <v>80</v>
      </c>
      <c r="AY3394" s="244" t="s">
        <v>180</v>
      </c>
    </row>
    <row r="3395" s="2" customFormat="1" ht="24.15" customHeight="1">
      <c r="A3395" s="40"/>
      <c r="B3395" s="41"/>
      <c r="C3395" s="215" t="s">
        <v>3826</v>
      </c>
      <c r="D3395" s="215" t="s">
        <v>182</v>
      </c>
      <c r="E3395" s="216" t="s">
        <v>3827</v>
      </c>
      <c r="F3395" s="217" t="s">
        <v>3828</v>
      </c>
      <c r="G3395" s="218" t="s">
        <v>185</v>
      </c>
      <c r="H3395" s="219">
        <v>221.72999999999999</v>
      </c>
      <c r="I3395" s="220"/>
      <c r="J3395" s="221">
        <f>ROUND(I3395*H3395,2)</f>
        <v>0</v>
      </c>
      <c r="K3395" s="217" t="s">
        <v>186</v>
      </c>
      <c r="L3395" s="46"/>
      <c r="M3395" s="222" t="s">
        <v>19</v>
      </c>
      <c r="N3395" s="223" t="s">
        <v>43</v>
      </c>
      <c r="O3395" s="86"/>
      <c r="P3395" s="224">
        <f>O3395*H3395</f>
        <v>0</v>
      </c>
      <c r="Q3395" s="224">
        <v>0.012200000000000001</v>
      </c>
      <c r="R3395" s="224">
        <f>Q3395*H3395</f>
        <v>2.7051060000000002</v>
      </c>
      <c r="S3395" s="224">
        <v>0</v>
      </c>
      <c r="T3395" s="225">
        <f>S3395*H3395</f>
        <v>0</v>
      </c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R3395" s="226" t="s">
        <v>270</v>
      </c>
      <c r="AT3395" s="226" t="s">
        <v>182</v>
      </c>
      <c r="AU3395" s="226" t="s">
        <v>82</v>
      </c>
      <c r="AY3395" s="19" t="s">
        <v>180</v>
      </c>
      <c r="BE3395" s="227">
        <f>IF(N3395="základní",J3395,0)</f>
        <v>0</v>
      </c>
      <c r="BF3395" s="227">
        <f>IF(N3395="snížená",J3395,0)</f>
        <v>0</v>
      </c>
      <c r="BG3395" s="227">
        <f>IF(N3395="zákl. přenesená",J3395,0)</f>
        <v>0</v>
      </c>
      <c r="BH3395" s="227">
        <f>IF(N3395="sníž. přenesená",J3395,0)</f>
        <v>0</v>
      </c>
      <c r="BI3395" s="227">
        <f>IF(N3395="nulová",J3395,0)</f>
        <v>0</v>
      </c>
      <c r="BJ3395" s="19" t="s">
        <v>80</v>
      </c>
      <c r="BK3395" s="227">
        <f>ROUND(I3395*H3395,2)</f>
        <v>0</v>
      </c>
      <c r="BL3395" s="19" t="s">
        <v>270</v>
      </c>
      <c r="BM3395" s="226" t="s">
        <v>3829</v>
      </c>
    </row>
    <row r="3396" s="2" customFormat="1">
      <c r="A3396" s="40"/>
      <c r="B3396" s="41"/>
      <c r="C3396" s="42"/>
      <c r="D3396" s="228" t="s">
        <v>189</v>
      </c>
      <c r="E3396" s="42"/>
      <c r="F3396" s="229" t="s">
        <v>3830</v>
      </c>
      <c r="G3396" s="42"/>
      <c r="H3396" s="42"/>
      <c r="I3396" s="230"/>
      <c r="J3396" s="42"/>
      <c r="K3396" s="42"/>
      <c r="L3396" s="46"/>
      <c r="M3396" s="231"/>
      <c r="N3396" s="232"/>
      <c r="O3396" s="86"/>
      <c r="P3396" s="86"/>
      <c r="Q3396" s="86"/>
      <c r="R3396" s="86"/>
      <c r="S3396" s="86"/>
      <c r="T3396" s="87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T3396" s="19" t="s">
        <v>189</v>
      </c>
      <c r="AU3396" s="19" t="s">
        <v>82</v>
      </c>
    </row>
    <row r="3397" s="14" customFormat="1">
      <c r="A3397" s="14"/>
      <c r="B3397" s="245"/>
      <c r="C3397" s="246"/>
      <c r="D3397" s="235" t="s">
        <v>191</v>
      </c>
      <c r="E3397" s="247" t="s">
        <v>19</v>
      </c>
      <c r="F3397" s="248" t="s">
        <v>1127</v>
      </c>
      <c r="G3397" s="246"/>
      <c r="H3397" s="247" t="s">
        <v>19</v>
      </c>
      <c r="I3397" s="249"/>
      <c r="J3397" s="246"/>
      <c r="K3397" s="246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191</v>
      </c>
      <c r="AU3397" s="254" t="s">
        <v>82</v>
      </c>
      <c r="AV3397" s="14" t="s">
        <v>80</v>
      </c>
      <c r="AW3397" s="14" t="s">
        <v>33</v>
      </c>
      <c r="AX3397" s="14" t="s">
        <v>72</v>
      </c>
      <c r="AY3397" s="254" t="s">
        <v>180</v>
      </c>
    </row>
    <row r="3398" s="14" customFormat="1">
      <c r="A3398" s="14"/>
      <c r="B3398" s="245"/>
      <c r="C3398" s="246"/>
      <c r="D3398" s="235" t="s">
        <v>191</v>
      </c>
      <c r="E3398" s="247" t="s">
        <v>19</v>
      </c>
      <c r="F3398" s="248" t="s">
        <v>3831</v>
      </c>
      <c r="G3398" s="246"/>
      <c r="H3398" s="247" t="s">
        <v>19</v>
      </c>
      <c r="I3398" s="249"/>
      <c r="J3398" s="246"/>
      <c r="K3398" s="246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191</v>
      </c>
      <c r="AU3398" s="254" t="s">
        <v>82</v>
      </c>
      <c r="AV3398" s="14" t="s">
        <v>80</v>
      </c>
      <c r="AW3398" s="14" t="s">
        <v>33</v>
      </c>
      <c r="AX3398" s="14" t="s">
        <v>72</v>
      </c>
      <c r="AY3398" s="254" t="s">
        <v>180</v>
      </c>
    </row>
    <row r="3399" s="13" customFormat="1">
      <c r="A3399" s="13"/>
      <c r="B3399" s="233"/>
      <c r="C3399" s="234"/>
      <c r="D3399" s="235" t="s">
        <v>191</v>
      </c>
      <c r="E3399" s="236" t="s">
        <v>19</v>
      </c>
      <c r="F3399" s="237" t="s">
        <v>3832</v>
      </c>
      <c r="G3399" s="234"/>
      <c r="H3399" s="238">
        <v>4.75</v>
      </c>
      <c r="I3399" s="239"/>
      <c r="J3399" s="234"/>
      <c r="K3399" s="234"/>
      <c r="L3399" s="240"/>
      <c r="M3399" s="241"/>
      <c r="N3399" s="242"/>
      <c r="O3399" s="242"/>
      <c r="P3399" s="242"/>
      <c r="Q3399" s="242"/>
      <c r="R3399" s="242"/>
      <c r="S3399" s="242"/>
      <c r="T3399" s="24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4" t="s">
        <v>191</v>
      </c>
      <c r="AU3399" s="244" t="s">
        <v>82</v>
      </c>
      <c r="AV3399" s="13" t="s">
        <v>82</v>
      </c>
      <c r="AW3399" s="13" t="s">
        <v>33</v>
      </c>
      <c r="AX3399" s="13" t="s">
        <v>72</v>
      </c>
      <c r="AY3399" s="244" t="s">
        <v>180</v>
      </c>
    </row>
    <row r="3400" s="14" customFormat="1">
      <c r="A3400" s="14"/>
      <c r="B3400" s="245"/>
      <c r="C3400" s="246"/>
      <c r="D3400" s="235" t="s">
        <v>191</v>
      </c>
      <c r="E3400" s="247" t="s">
        <v>19</v>
      </c>
      <c r="F3400" s="248" t="s">
        <v>1714</v>
      </c>
      <c r="G3400" s="246"/>
      <c r="H3400" s="247" t="s">
        <v>19</v>
      </c>
      <c r="I3400" s="249"/>
      <c r="J3400" s="246"/>
      <c r="K3400" s="246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191</v>
      </c>
      <c r="AU3400" s="254" t="s">
        <v>82</v>
      </c>
      <c r="AV3400" s="14" t="s">
        <v>80</v>
      </c>
      <c r="AW3400" s="14" t="s">
        <v>33</v>
      </c>
      <c r="AX3400" s="14" t="s">
        <v>72</v>
      </c>
      <c r="AY3400" s="254" t="s">
        <v>180</v>
      </c>
    </row>
    <row r="3401" s="14" customFormat="1">
      <c r="A3401" s="14"/>
      <c r="B3401" s="245"/>
      <c r="C3401" s="246"/>
      <c r="D3401" s="235" t="s">
        <v>191</v>
      </c>
      <c r="E3401" s="247" t="s">
        <v>19</v>
      </c>
      <c r="F3401" s="248" t="s">
        <v>3833</v>
      </c>
      <c r="G3401" s="246"/>
      <c r="H3401" s="247" t="s">
        <v>19</v>
      </c>
      <c r="I3401" s="249"/>
      <c r="J3401" s="246"/>
      <c r="K3401" s="246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191</v>
      </c>
      <c r="AU3401" s="254" t="s">
        <v>82</v>
      </c>
      <c r="AV3401" s="14" t="s">
        <v>80</v>
      </c>
      <c r="AW3401" s="14" t="s">
        <v>33</v>
      </c>
      <c r="AX3401" s="14" t="s">
        <v>72</v>
      </c>
      <c r="AY3401" s="254" t="s">
        <v>180</v>
      </c>
    </row>
    <row r="3402" s="13" customFormat="1">
      <c r="A3402" s="13"/>
      <c r="B3402" s="233"/>
      <c r="C3402" s="234"/>
      <c r="D3402" s="235" t="s">
        <v>191</v>
      </c>
      <c r="E3402" s="236" t="s">
        <v>19</v>
      </c>
      <c r="F3402" s="237" t="s">
        <v>3834</v>
      </c>
      <c r="G3402" s="234"/>
      <c r="H3402" s="238">
        <v>47.450000000000003</v>
      </c>
      <c r="I3402" s="239"/>
      <c r="J3402" s="234"/>
      <c r="K3402" s="234"/>
      <c r="L3402" s="240"/>
      <c r="M3402" s="241"/>
      <c r="N3402" s="242"/>
      <c r="O3402" s="242"/>
      <c r="P3402" s="242"/>
      <c r="Q3402" s="242"/>
      <c r="R3402" s="242"/>
      <c r="S3402" s="242"/>
      <c r="T3402" s="243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4" t="s">
        <v>191</v>
      </c>
      <c r="AU3402" s="244" t="s">
        <v>82</v>
      </c>
      <c r="AV3402" s="13" t="s">
        <v>82</v>
      </c>
      <c r="AW3402" s="13" t="s">
        <v>33</v>
      </c>
      <c r="AX3402" s="13" t="s">
        <v>72</v>
      </c>
      <c r="AY3402" s="244" t="s">
        <v>180</v>
      </c>
    </row>
    <row r="3403" s="14" customFormat="1">
      <c r="A3403" s="14"/>
      <c r="B3403" s="245"/>
      <c r="C3403" s="246"/>
      <c r="D3403" s="235" t="s">
        <v>191</v>
      </c>
      <c r="E3403" s="247" t="s">
        <v>19</v>
      </c>
      <c r="F3403" s="248" t="s">
        <v>3835</v>
      </c>
      <c r="G3403" s="246"/>
      <c r="H3403" s="247" t="s">
        <v>19</v>
      </c>
      <c r="I3403" s="249"/>
      <c r="J3403" s="246"/>
      <c r="K3403" s="246"/>
      <c r="L3403" s="250"/>
      <c r="M3403" s="251"/>
      <c r="N3403" s="252"/>
      <c r="O3403" s="252"/>
      <c r="P3403" s="252"/>
      <c r="Q3403" s="252"/>
      <c r="R3403" s="252"/>
      <c r="S3403" s="252"/>
      <c r="T3403" s="253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4" t="s">
        <v>191</v>
      </c>
      <c r="AU3403" s="254" t="s">
        <v>82</v>
      </c>
      <c r="AV3403" s="14" t="s">
        <v>80</v>
      </c>
      <c r="AW3403" s="14" t="s">
        <v>33</v>
      </c>
      <c r="AX3403" s="14" t="s">
        <v>72</v>
      </c>
      <c r="AY3403" s="254" t="s">
        <v>180</v>
      </c>
    </row>
    <row r="3404" s="13" customFormat="1">
      <c r="A3404" s="13"/>
      <c r="B3404" s="233"/>
      <c r="C3404" s="234"/>
      <c r="D3404" s="235" t="s">
        <v>191</v>
      </c>
      <c r="E3404" s="236" t="s">
        <v>19</v>
      </c>
      <c r="F3404" s="237" t="s">
        <v>3836</v>
      </c>
      <c r="G3404" s="234"/>
      <c r="H3404" s="238">
        <v>8.5399999999999991</v>
      </c>
      <c r="I3404" s="239"/>
      <c r="J3404" s="234"/>
      <c r="K3404" s="234"/>
      <c r="L3404" s="240"/>
      <c r="M3404" s="241"/>
      <c r="N3404" s="242"/>
      <c r="O3404" s="242"/>
      <c r="P3404" s="242"/>
      <c r="Q3404" s="242"/>
      <c r="R3404" s="242"/>
      <c r="S3404" s="242"/>
      <c r="T3404" s="243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4" t="s">
        <v>191</v>
      </c>
      <c r="AU3404" s="244" t="s">
        <v>82</v>
      </c>
      <c r="AV3404" s="13" t="s">
        <v>82</v>
      </c>
      <c r="AW3404" s="13" t="s">
        <v>33</v>
      </c>
      <c r="AX3404" s="13" t="s">
        <v>72</v>
      </c>
      <c r="AY3404" s="244" t="s">
        <v>180</v>
      </c>
    </row>
    <row r="3405" s="13" customFormat="1">
      <c r="A3405" s="13"/>
      <c r="B3405" s="233"/>
      <c r="C3405" s="234"/>
      <c r="D3405" s="235" t="s">
        <v>191</v>
      </c>
      <c r="E3405" s="236" t="s">
        <v>19</v>
      </c>
      <c r="F3405" s="237" t="s">
        <v>3837</v>
      </c>
      <c r="G3405" s="234"/>
      <c r="H3405" s="238">
        <v>6.9199999999999999</v>
      </c>
      <c r="I3405" s="239"/>
      <c r="J3405" s="234"/>
      <c r="K3405" s="234"/>
      <c r="L3405" s="240"/>
      <c r="M3405" s="241"/>
      <c r="N3405" s="242"/>
      <c r="O3405" s="242"/>
      <c r="P3405" s="242"/>
      <c r="Q3405" s="242"/>
      <c r="R3405" s="242"/>
      <c r="S3405" s="242"/>
      <c r="T3405" s="243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4" t="s">
        <v>191</v>
      </c>
      <c r="AU3405" s="244" t="s">
        <v>82</v>
      </c>
      <c r="AV3405" s="13" t="s">
        <v>82</v>
      </c>
      <c r="AW3405" s="13" t="s">
        <v>33</v>
      </c>
      <c r="AX3405" s="13" t="s">
        <v>72</v>
      </c>
      <c r="AY3405" s="244" t="s">
        <v>180</v>
      </c>
    </row>
    <row r="3406" s="13" customFormat="1">
      <c r="A3406" s="13"/>
      <c r="B3406" s="233"/>
      <c r="C3406" s="234"/>
      <c r="D3406" s="235" t="s">
        <v>191</v>
      </c>
      <c r="E3406" s="236" t="s">
        <v>19</v>
      </c>
      <c r="F3406" s="237" t="s">
        <v>3838</v>
      </c>
      <c r="G3406" s="234"/>
      <c r="H3406" s="238">
        <v>6.54</v>
      </c>
      <c r="I3406" s="239"/>
      <c r="J3406" s="234"/>
      <c r="K3406" s="234"/>
      <c r="L3406" s="240"/>
      <c r="M3406" s="241"/>
      <c r="N3406" s="242"/>
      <c r="O3406" s="242"/>
      <c r="P3406" s="242"/>
      <c r="Q3406" s="242"/>
      <c r="R3406" s="242"/>
      <c r="S3406" s="242"/>
      <c r="T3406" s="24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4" t="s">
        <v>191</v>
      </c>
      <c r="AU3406" s="244" t="s">
        <v>82</v>
      </c>
      <c r="AV3406" s="13" t="s">
        <v>82</v>
      </c>
      <c r="AW3406" s="13" t="s">
        <v>33</v>
      </c>
      <c r="AX3406" s="13" t="s">
        <v>72</v>
      </c>
      <c r="AY3406" s="244" t="s">
        <v>180</v>
      </c>
    </row>
    <row r="3407" s="13" customFormat="1">
      <c r="A3407" s="13"/>
      <c r="B3407" s="233"/>
      <c r="C3407" s="234"/>
      <c r="D3407" s="235" t="s">
        <v>191</v>
      </c>
      <c r="E3407" s="236" t="s">
        <v>19</v>
      </c>
      <c r="F3407" s="237" t="s">
        <v>3839</v>
      </c>
      <c r="G3407" s="234"/>
      <c r="H3407" s="238">
        <v>5.9000000000000004</v>
      </c>
      <c r="I3407" s="239"/>
      <c r="J3407" s="234"/>
      <c r="K3407" s="234"/>
      <c r="L3407" s="240"/>
      <c r="M3407" s="241"/>
      <c r="N3407" s="242"/>
      <c r="O3407" s="242"/>
      <c r="P3407" s="242"/>
      <c r="Q3407" s="242"/>
      <c r="R3407" s="242"/>
      <c r="S3407" s="242"/>
      <c r="T3407" s="24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4" t="s">
        <v>191</v>
      </c>
      <c r="AU3407" s="244" t="s">
        <v>82</v>
      </c>
      <c r="AV3407" s="13" t="s">
        <v>82</v>
      </c>
      <c r="AW3407" s="13" t="s">
        <v>33</v>
      </c>
      <c r="AX3407" s="13" t="s">
        <v>72</v>
      </c>
      <c r="AY3407" s="244" t="s">
        <v>180</v>
      </c>
    </row>
    <row r="3408" s="13" customFormat="1">
      <c r="A3408" s="13"/>
      <c r="B3408" s="233"/>
      <c r="C3408" s="234"/>
      <c r="D3408" s="235" t="s">
        <v>191</v>
      </c>
      <c r="E3408" s="236" t="s">
        <v>19</v>
      </c>
      <c r="F3408" s="237" t="s">
        <v>3840</v>
      </c>
      <c r="G3408" s="234"/>
      <c r="H3408" s="238">
        <v>6.29</v>
      </c>
      <c r="I3408" s="239"/>
      <c r="J3408" s="234"/>
      <c r="K3408" s="234"/>
      <c r="L3408" s="240"/>
      <c r="M3408" s="241"/>
      <c r="N3408" s="242"/>
      <c r="O3408" s="242"/>
      <c r="P3408" s="242"/>
      <c r="Q3408" s="242"/>
      <c r="R3408" s="242"/>
      <c r="S3408" s="242"/>
      <c r="T3408" s="243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4" t="s">
        <v>191</v>
      </c>
      <c r="AU3408" s="244" t="s">
        <v>82</v>
      </c>
      <c r="AV3408" s="13" t="s">
        <v>82</v>
      </c>
      <c r="AW3408" s="13" t="s">
        <v>33</v>
      </c>
      <c r="AX3408" s="13" t="s">
        <v>72</v>
      </c>
      <c r="AY3408" s="244" t="s">
        <v>180</v>
      </c>
    </row>
    <row r="3409" s="16" customFormat="1">
      <c r="A3409" s="16"/>
      <c r="B3409" s="266"/>
      <c r="C3409" s="267"/>
      <c r="D3409" s="235" t="s">
        <v>191</v>
      </c>
      <c r="E3409" s="268" t="s">
        <v>19</v>
      </c>
      <c r="F3409" s="269" t="s">
        <v>436</v>
      </c>
      <c r="G3409" s="267"/>
      <c r="H3409" s="270">
        <v>86.390000000000001</v>
      </c>
      <c r="I3409" s="271"/>
      <c r="J3409" s="267"/>
      <c r="K3409" s="267"/>
      <c r="L3409" s="272"/>
      <c r="M3409" s="273"/>
      <c r="N3409" s="274"/>
      <c r="O3409" s="274"/>
      <c r="P3409" s="274"/>
      <c r="Q3409" s="274"/>
      <c r="R3409" s="274"/>
      <c r="S3409" s="274"/>
      <c r="T3409" s="275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T3409" s="276" t="s">
        <v>191</v>
      </c>
      <c r="AU3409" s="276" t="s">
        <v>82</v>
      </c>
      <c r="AV3409" s="16" t="s">
        <v>100</v>
      </c>
      <c r="AW3409" s="16" t="s">
        <v>33</v>
      </c>
      <c r="AX3409" s="16" t="s">
        <v>72</v>
      </c>
      <c r="AY3409" s="276" t="s">
        <v>180</v>
      </c>
    </row>
    <row r="3410" s="14" customFormat="1">
      <c r="A3410" s="14"/>
      <c r="B3410" s="245"/>
      <c r="C3410" s="246"/>
      <c r="D3410" s="235" t="s">
        <v>191</v>
      </c>
      <c r="E3410" s="247" t="s">
        <v>19</v>
      </c>
      <c r="F3410" s="248" t="s">
        <v>1641</v>
      </c>
      <c r="G3410" s="246"/>
      <c r="H3410" s="247" t="s">
        <v>19</v>
      </c>
      <c r="I3410" s="249"/>
      <c r="J3410" s="246"/>
      <c r="K3410" s="246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191</v>
      </c>
      <c r="AU3410" s="254" t="s">
        <v>82</v>
      </c>
      <c r="AV3410" s="14" t="s">
        <v>80</v>
      </c>
      <c r="AW3410" s="14" t="s">
        <v>33</v>
      </c>
      <c r="AX3410" s="14" t="s">
        <v>72</v>
      </c>
      <c r="AY3410" s="254" t="s">
        <v>180</v>
      </c>
    </row>
    <row r="3411" s="14" customFormat="1">
      <c r="A3411" s="14"/>
      <c r="B3411" s="245"/>
      <c r="C3411" s="246"/>
      <c r="D3411" s="235" t="s">
        <v>191</v>
      </c>
      <c r="E3411" s="247" t="s">
        <v>19</v>
      </c>
      <c r="F3411" s="248" t="s">
        <v>3841</v>
      </c>
      <c r="G3411" s="246"/>
      <c r="H3411" s="247" t="s">
        <v>19</v>
      </c>
      <c r="I3411" s="249"/>
      <c r="J3411" s="246"/>
      <c r="K3411" s="246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191</v>
      </c>
      <c r="AU3411" s="254" t="s">
        <v>82</v>
      </c>
      <c r="AV3411" s="14" t="s">
        <v>80</v>
      </c>
      <c r="AW3411" s="14" t="s">
        <v>33</v>
      </c>
      <c r="AX3411" s="14" t="s">
        <v>72</v>
      </c>
      <c r="AY3411" s="254" t="s">
        <v>180</v>
      </c>
    </row>
    <row r="3412" s="13" customFormat="1">
      <c r="A3412" s="13"/>
      <c r="B3412" s="233"/>
      <c r="C3412" s="234"/>
      <c r="D3412" s="235" t="s">
        <v>191</v>
      </c>
      <c r="E3412" s="236" t="s">
        <v>19</v>
      </c>
      <c r="F3412" s="237" t="s">
        <v>3842</v>
      </c>
      <c r="G3412" s="234"/>
      <c r="H3412" s="238">
        <v>23.309999999999999</v>
      </c>
      <c r="I3412" s="239"/>
      <c r="J3412" s="234"/>
      <c r="K3412" s="234"/>
      <c r="L3412" s="240"/>
      <c r="M3412" s="241"/>
      <c r="N3412" s="242"/>
      <c r="O3412" s="242"/>
      <c r="P3412" s="242"/>
      <c r="Q3412" s="242"/>
      <c r="R3412" s="242"/>
      <c r="S3412" s="242"/>
      <c r="T3412" s="243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4" t="s">
        <v>191</v>
      </c>
      <c r="AU3412" s="244" t="s">
        <v>82</v>
      </c>
      <c r="AV3412" s="13" t="s">
        <v>82</v>
      </c>
      <c r="AW3412" s="13" t="s">
        <v>33</v>
      </c>
      <c r="AX3412" s="13" t="s">
        <v>72</v>
      </c>
      <c r="AY3412" s="244" t="s">
        <v>180</v>
      </c>
    </row>
    <row r="3413" s="13" customFormat="1">
      <c r="A3413" s="13"/>
      <c r="B3413" s="233"/>
      <c r="C3413" s="234"/>
      <c r="D3413" s="235" t="s">
        <v>191</v>
      </c>
      <c r="E3413" s="236" t="s">
        <v>19</v>
      </c>
      <c r="F3413" s="237" t="s">
        <v>3843</v>
      </c>
      <c r="G3413" s="234"/>
      <c r="H3413" s="238">
        <v>23.239999999999998</v>
      </c>
      <c r="I3413" s="239"/>
      <c r="J3413" s="234"/>
      <c r="K3413" s="234"/>
      <c r="L3413" s="240"/>
      <c r="M3413" s="241"/>
      <c r="N3413" s="242"/>
      <c r="O3413" s="242"/>
      <c r="P3413" s="242"/>
      <c r="Q3413" s="242"/>
      <c r="R3413" s="242"/>
      <c r="S3413" s="242"/>
      <c r="T3413" s="24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4" t="s">
        <v>191</v>
      </c>
      <c r="AU3413" s="244" t="s">
        <v>82</v>
      </c>
      <c r="AV3413" s="13" t="s">
        <v>82</v>
      </c>
      <c r="AW3413" s="13" t="s">
        <v>33</v>
      </c>
      <c r="AX3413" s="13" t="s">
        <v>72</v>
      </c>
      <c r="AY3413" s="244" t="s">
        <v>180</v>
      </c>
    </row>
    <row r="3414" s="13" customFormat="1">
      <c r="A3414" s="13"/>
      <c r="B3414" s="233"/>
      <c r="C3414" s="234"/>
      <c r="D3414" s="235" t="s">
        <v>191</v>
      </c>
      <c r="E3414" s="236" t="s">
        <v>19</v>
      </c>
      <c r="F3414" s="237" t="s">
        <v>3844</v>
      </c>
      <c r="G3414" s="234"/>
      <c r="H3414" s="238">
        <v>11.470000000000001</v>
      </c>
      <c r="I3414" s="239"/>
      <c r="J3414" s="234"/>
      <c r="K3414" s="234"/>
      <c r="L3414" s="240"/>
      <c r="M3414" s="241"/>
      <c r="N3414" s="242"/>
      <c r="O3414" s="242"/>
      <c r="P3414" s="242"/>
      <c r="Q3414" s="242"/>
      <c r="R3414" s="242"/>
      <c r="S3414" s="242"/>
      <c r="T3414" s="243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4" t="s">
        <v>191</v>
      </c>
      <c r="AU3414" s="244" t="s">
        <v>82</v>
      </c>
      <c r="AV3414" s="13" t="s">
        <v>82</v>
      </c>
      <c r="AW3414" s="13" t="s">
        <v>33</v>
      </c>
      <c r="AX3414" s="13" t="s">
        <v>72</v>
      </c>
      <c r="AY3414" s="244" t="s">
        <v>180</v>
      </c>
    </row>
    <row r="3415" s="14" customFormat="1">
      <c r="A3415" s="14"/>
      <c r="B3415" s="245"/>
      <c r="C3415" s="246"/>
      <c r="D3415" s="235" t="s">
        <v>191</v>
      </c>
      <c r="E3415" s="247" t="s">
        <v>19</v>
      </c>
      <c r="F3415" s="248" t="s">
        <v>3845</v>
      </c>
      <c r="G3415" s="246"/>
      <c r="H3415" s="247" t="s">
        <v>19</v>
      </c>
      <c r="I3415" s="249"/>
      <c r="J3415" s="246"/>
      <c r="K3415" s="246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191</v>
      </c>
      <c r="AU3415" s="254" t="s">
        <v>82</v>
      </c>
      <c r="AV3415" s="14" t="s">
        <v>80</v>
      </c>
      <c r="AW3415" s="14" t="s">
        <v>33</v>
      </c>
      <c r="AX3415" s="14" t="s">
        <v>72</v>
      </c>
      <c r="AY3415" s="254" t="s">
        <v>180</v>
      </c>
    </row>
    <row r="3416" s="14" customFormat="1">
      <c r="A3416" s="14"/>
      <c r="B3416" s="245"/>
      <c r="C3416" s="246"/>
      <c r="D3416" s="235" t="s">
        <v>191</v>
      </c>
      <c r="E3416" s="247" t="s">
        <v>19</v>
      </c>
      <c r="F3416" s="248" t="s">
        <v>3846</v>
      </c>
      <c r="G3416" s="246"/>
      <c r="H3416" s="247" t="s">
        <v>19</v>
      </c>
      <c r="I3416" s="249"/>
      <c r="J3416" s="246"/>
      <c r="K3416" s="246"/>
      <c r="L3416" s="250"/>
      <c r="M3416" s="251"/>
      <c r="N3416" s="252"/>
      <c r="O3416" s="252"/>
      <c r="P3416" s="252"/>
      <c r="Q3416" s="252"/>
      <c r="R3416" s="252"/>
      <c r="S3416" s="252"/>
      <c r="T3416" s="253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4" t="s">
        <v>191</v>
      </c>
      <c r="AU3416" s="254" t="s">
        <v>82</v>
      </c>
      <c r="AV3416" s="14" t="s">
        <v>80</v>
      </c>
      <c r="AW3416" s="14" t="s">
        <v>33</v>
      </c>
      <c r="AX3416" s="14" t="s">
        <v>72</v>
      </c>
      <c r="AY3416" s="254" t="s">
        <v>180</v>
      </c>
    </row>
    <row r="3417" s="13" customFormat="1">
      <c r="A3417" s="13"/>
      <c r="B3417" s="233"/>
      <c r="C3417" s="234"/>
      <c r="D3417" s="235" t="s">
        <v>191</v>
      </c>
      <c r="E3417" s="236" t="s">
        <v>19</v>
      </c>
      <c r="F3417" s="237" t="s">
        <v>3847</v>
      </c>
      <c r="G3417" s="234"/>
      <c r="H3417" s="238">
        <v>29.59</v>
      </c>
      <c r="I3417" s="239"/>
      <c r="J3417" s="234"/>
      <c r="K3417" s="234"/>
      <c r="L3417" s="240"/>
      <c r="M3417" s="241"/>
      <c r="N3417" s="242"/>
      <c r="O3417" s="242"/>
      <c r="P3417" s="242"/>
      <c r="Q3417" s="242"/>
      <c r="R3417" s="242"/>
      <c r="S3417" s="242"/>
      <c r="T3417" s="243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4" t="s">
        <v>191</v>
      </c>
      <c r="AU3417" s="244" t="s">
        <v>82</v>
      </c>
      <c r="AV3417" s="13" t="s">
        <v>82</v>
      </c>
      <c r="AW3417" s="13" t="s">
        <v>33</v>
      </c>
      <c r="AX3417" s="13" t="s">
        <v>72</v>
      </c>
      <c r="AY3417" s="244" t="s">
        <v>180</v>
      </c>
    </row>
    <row r="3418" s="13" customFormat="1">
      <c r="A3418" s="13"/>
      <c r="B3418" s="233"/>
      <c r="C3418" s="234"/>
      <c r="D3418" s="235" t="s">
        <v>191</v>
      </c>
      <c r="E3418" s="236" t="s">
        <v>19</v>
      </c>
      <c r="F3418" s="237" t="s">
        <v>3848</v>
      </c>
      <c r="G3418" s="234"/>
      <c r="H3418" s="238">
        <v>13.65</v>
      </c>
      <c r="I3418" s="239"/>
      <c r="J3418" s="234"/>
      <c r="K3418" s="234"/>
      <c r="L3418" s="240"/>
      <c r="M3418" s="241"/>
      <c r="N3418" s="242"/>
      <c r="O3418" s="242"/>
      <c r="P3418" s="242"/>
      <c r="Q3418" s="242"/>
      <c r="R3418" s="242"/>
      <c r="S3418" s="242"/>
      <c r="T3418" s="243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4" t="s">
        <v>191</v>
      </c>
      <c r="AU3418" s="244" t="s">
        <v>82</v>
      </c>
      <c r="AV3418" s="13" t="s">
        <v>82</v>
      </c>
      <c r="AW3418" s="13" t="s">
        <v>33</v>
      </c>
      <c r="AX3418" s="13" t="s">
        <v>72</v>
      </c>
      <c r="AY3418" s="244" t="s">
        <v>180</v>
      </c>
    </row>
    <row r="3419" s="13" customFormat="1">
      <c r="A3419" s="13"/>
      <c r="B3419" s="233"/>
      <c r="C3419" s="234"/>
      <c r="D3419" s="235" t="s">
        <v>191</v>
      </c>
      <c r="E3419" s="236" t="s">
        <v>19</v>
      </c>
      <c r="F3419" s="237" t="s">
        <v>3849</v>
      </c>
      <c r="G3419" s="234"/>
      <c r="H3419" s="238">
        <v>11.83</v>
      </c>
      <c r="I3419" s="239"/>
      <c r="J3419" s="234"/>
      <c r="K3419" s="234"/>
      <c r="L3419" s="240"/>
      <c r="M3419" s="241"/>
      <c r="N3419" s="242"/>
      <c r="O3419" s="242"/>
      <c r="P3419" s="242"/>
      <c r="Q3419" s="242"/>
      <c r="R3419" s="242"/>
      <c r="S3419" s="242"/>
      <c r="T3419" s="243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4" t="s">
        <v>191</v>
      </c>
      <c r="AU3419" s="244" t="s">
        <v>82</v>
      </c>
      <c r="AV3419" s="13" t="s">
        <v>82</v>
      </c>
      <c r="AW3419" s="13" t="s">
        <v>33</v>
      </c>
      <c r="AX3419" s="13" t="s">
        <v>72</v>
      </c>
      <c r="AY3419" s="244" t="s">
        <v>180</v>
      </c>
    </row>
    <row r="3420" s="13" customFormat="1">
      <c r="A3420" s="13"/>
      <c r="B3420" s="233"/>
      <c r="C3420" s="234"/>
      <c r="D3420" s="235" t="s">
        <v>191</v>
      </c>
      <c r="E3420" s="236" t="s">
        <v>19</v>
      </c>
      <c r="F3420" s="237" t="s">
        <v>3850</v>
      </c>
      <c r="G3420" s="234"/>
      <c r="H3420" s="238">
        <v>10.07</v>
      </c>
      <c r="I3420" s="239"/>
      <c r="J3420" s="234"/>
      <c r="K3420" s="234"/>
      <c r="L3420" s="240"/>
      <c r="M3420" s="241"/>
      <c r="N3420" s="242"/>
      <c r="O3420" s="242"/>
      <c r="P3420" s="242"/>
      <c r="Q3420" s="242"/>
      <c r="R3420" s="242"/>
      <c r="S3420" s="242"/>
      <c r="T3420" s="243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4" t="s">
        <v>191</v>
      </c>
      <c r="AU3420" s="244" t="s">
        <v>82</v>
      </c>
      <c r="AV3420" s="13" t="s">
        <v>82</v>
      </c>
      <c r="AW3420" s="13" t="s">
        <v>33</v>
      </c>
      <c r="AX3420" s="13" t="s">
        <v>72</v>
      </c>
      <c r="AY3420" s="244" t="s">
        <v>180</v>
      </c>
    </row>
    <row r="3421" s="13" customFormat="1">
      <c r="A3421" s="13"/>
      <c r="B3421" s="233"/>
      <c r="C3421" s="234"/>
      <c r="D3421" s="235" t="s">
        <v>191</v>
      </c>
      <c r="E3421" s="236" t="s">
        <v>19</v>
      </c>
      <c r="F3421" s="237" t="s">
        <v>3851</v>
      </c>
      <c r="G3421" s="234"/>
      <c r="H3421" s="238">
        <v>12.18</v>
      </c>
      <c r="I3421" s="239"/>
      <c r="J3421" s="234"/>
      <c r="K3421" s="234"/>
      <c r="L3421" s="240"/>
      <c r="M3421" s="241"/>
      <c r="N3421" s="242"/>
      <c r="O3421" s="242"/>
      <c r="P3421" s="242"/>
      <c r="Q3421" s="242"/>
      <c r="R3421" s="242"/>
      <c r="S3421" s="242"/>
      <c r="T3421" s="243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4" t="s">
        <v>191</v>
      </c>
      <c r="AU3421" s="244" t="s">
        <v>82</v>
      </c>
      <c r="AV3421" s="13" t="s">
        <v>82</v>
      </c>
      <c r="AW3421" s="13" t="s">
        <v>33</v>
      </c>
      <c r="AX3421" s="13" t="s">
        <v>72</v>
      </c>
      <c r="AY3421" s="244" t="s">
        <v>180</v>
      </c>
    </row>
    <row r="3422" s="16" customFormat="1">
      <c r="A3422" s="16"/>
      <c r="B3422" s="266"/>
      <c r="C3422" s="267"/>
      <c r="D3422" s="235" t="s">
        <v>191</v>
      </c>
      <c r="E3422" s="268" t="s">
        <v>19</v>
      </c>
      <c r="F3422" s="269" t="s">
        <v>436</v>
      </c>
      <c r="G3422" s="267"/>
      <c r="H3422" s="270">
        <v>135.34</v>
      </c>
      <c r="I3422" s="271"/>
      <c r="J3422" s="267"/>
      <c r="K3422" s="267"/>
      <c r="L3422" s="272"/>
      <c r="M3422" s="273"/>
      <c r="N3422" s="274"/>
      <c r="O3422" s="274"/>
      <c r="P3422" s="274"/>
      <c r="Q3422" s="274"/>
      <c r="R3422" s="274"/>
      <c r="S3422" s="274"/>
      <c r="T3422" s="275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T3422" s="276" t="s">
        <v>191</v>
      </c>
      <c r="AU3422" s="276" t="s">
        <v>82</v>
      </c>
      <c r="AV3422" s="16" t="s">
        <v>100</v>
      </c>
      <c r="AW3422" s="16" t="s">
        <v>33</v>
      </c>
      <c r="AX3422" s="16" t="s">
        <v>72</v>
      </c>
      <c r="AY3422" s="276" t="s">
        <v>180</v>
      </c>
    </row>
    <row r="3423" s="15" customFormat="1">
      <c r="A3423" s="15"/>
      <c r="B3423" s="255"/>
      <c r="C3423" s="256"/>
      <c r="D3423" s="235" t="s">
        <v>191</v>
      </c>
      <c r="E3423" s="257" t="s">
        <v>19</v>
      </c>
      <c r="F3423" s="258" t="s">
        <v>327</v>
      </c>
      <c r="G3423" s="256"/>
      <c r="H3423" s="259">
        <v>221.72999999999999</v>
      </c>
      <c r="I3423" s="260"/>
      <c r="J3423" s="256"/>
      <c r="K3423" s="256"/>
      <c r="L3423" s="261"/>
      <c r="M3423" s="262"/>
      <c r="N3423" s="263"/>
      <c r="O3423" s="263"/>
      <c r="P3423" s="263"/>
      <c r="Q3423" s="263"/>
      <c r="R3423" s="263"/>
      <c r="S3423" s="263"/>
      <c r="T3423" s="264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65" t="s">
        <v>191</v>
      </c>
      <c r="AU3423" s="265" t="s">
        <v>82</v>
      </c>
      <c r="AV3423" s="15" t="s">
        <v>187</v>
      </c>
      <c r="AW3423" s="15" t="s">
        <v>33</v>
      </c>
      <c r="AX3423" s="15" t="s">
        <v>80</v>
      </c>
      <c r="AY3423" s="265" t="s">
        <v>180</v>
      </c>
    </row>
    <row r="3424" s="2" customFormat="1" ht="24.15" customHeight="1">
      <c r="A3424" s="40"/>
      <c r="B3424" s="41"/>
      <c r="C3424" s="215" t="s">
        <v>3852</v>
      </c>
      <c r="D3424" s="215" t="s">
        <v>182</v>
      </c>
      <c r="E3424" s="216" t="s">
        <v>3853</v>
      </c>
      <c r="F3424" s="217" t="s">
        <v>3854</v>
      </c>
      <c r="G3424" s="218" t="s">
        <v>185</v>
      </c>
      <c r="H3424" s="219">
        <v>44.899999999999999</v>
      </c>
      <c r="I3424" s="220"/>
      <c r="J3424" s="221">
        <f>ROUND(I3424*H3424,2)</f>
        <v>0</v>
      </c>
      <c r="K3424" s="217" t="s">
        <v>186</v>
      </c>
      <c r="L3424" s="46"/>
      <c r="M3424" s="222" t="s">
        <v>19</v>
      </c>
      <c r="N3424" s="223" t="s">
        <v>43</v>
      </c>
      <c r="O3424" s="86"/>
      <c r="P3424" s="224">
        <f>O3424*H3424</f>
        <v>0</v>
      </c>
      <c r="Q3424" s="224">
        <v>0.012590000000000001</v>
      </c>
      <c r="R3424" s="224">
        <f>Q3424*H3424</f>
        <v>0.56529099999999999</v>
      </c>
      <c r="S3424" s="224">
        <v>0</v>
      </c>
      <c r="T3424" s="225">
        <f>S3424*H3424</f>
        <v>0</v>
      </c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R3424" s="226" t="s">
        <v>270</v>
      </c>
      <c r="AT3424" s="226" t="s">
        <v>182</v>
      </c>
      <c r="AU3424" s="226" t="s">
        <v>82</v>
      </c>
      <c r="AY3424" s="19" t="s">
        <v>180</v>
      </c>
      <c r="BE3424" s="227">
        <f>IF(N3424="základní",J3424,0)</f>
        <v>0</v>
      </c>
      <c r="BF3424" s="227">
        <f>IF(N3424="snížená",J3424,0)</f>
        <v>0</v>
      </c>
      <c r="BG3424" s="227">
        <f>IF(N3424="zákl. přenesená",J3424,0)</f>
        <v>0</v>
      </c>
      <c r="BH3424" s="227">
        <f>IF(N3424="sníž. přenesená",J3424,0)</f>
        <v>0</v>
      </c>
      <c r="BI3424" s="227">
        <f>IF(N3424="nulová",J3424,0)</f>
        <v>0</v>
      </c>
      <c r="BJ3424" s="19" t="s">
        <v>80</v>
      </c>
      <c r="BK3424" s="227">
        <f>ROUND(I3424*H3424,2)</f>
        <v>0</v>
      </c>
      <c r="BL3424" s="19" t="s">
        <v>270</v>
      </c>
      <c r="BM3424" s="226" t="s">
        <v>3855</v>
      </c>
    </row>
    <row r="3425" s="2" customFormat="1">
      <c r="A3425" s="40"/>
      <c r="B3425" s="41"/>
      <c r="C3425" s="42"/>
      <c r="D3425" s="228" t="s">
        <v>189</v>
      </c>
      <c r="E3425" s="42"/>
      <c r="F3425" s="229" t="s">
        <v>3856</v>
      </c>
      <c r="G3425" s="42"/>
      <c r="H3425" s="42"/>
      <c r="I3425" s="230"/>
      <c r="J3425" s="42"/>
      <c r="K3425" s="42"/>
      <c r="L3425" s="46"/>
      <c r="M3425" s="231"/>
      <c r="N3425" s="232"/>
      <c r="O3425" s="86"/>
      <c r="P3425" s="86"/>
      <c r="Q3425" s="86"/>
      <c r="R3425" s="86"/>
      <c r="S3425" s="86"/>
      <c r="T3425" s="87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T3425" s="19" t="s">
        <v>189</v>
      </c>
      <c r="AU3425" s="19" t="s">
        <v>82</v>
      </c>
    </row>
    <row r="3426" s="14" customFormat="1">
      <c r="A3426" s="14"/>
      <c r="B3426" s="245"/>
      <c r="C3426" s="246"/>
      <c r="D3426" s="235" t="s">
        <v>191</v>
      </c>
      <c r="E3426" s="247" t="s">
        <v>19</v>
      </c>
      <c r="F3426" s="248" t="s">
        <v>1675</v>
      </c>
      <c r="G3426" s="246"/>
      <c r="H3426" s="247" t="s">
        <v>19</v>
      </c>
      <c r="I3426" s="249"/>
      <c r="J3426" s="246"/>
      <c r="K3426" s="246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191</v>
      </c>
      <c r="AU3426" s="254" t="s">
        <v>82</v>
      </c>
      <c r="AV3426" s="14" t="s">
        <v>80</v>
      </c>
      <c r="AW3426" s="14" t="s">
        <v>33</v>
      </c>
      <c r="AX3426" s="14" t="s">
        <v>72</v>
      </c>
      <c r="AY3426" s="254" t="s">
        <v>180</v>
      </c>
    </row>
    <row r="3427" s="14" customFormat="1">
      <c r="A3427" s="14"/>
      <c r="B3427" s="245"/>
      <c r="C3427" s="246"/>
      <c r="D3427" s="235" t="s">
        <v>191</v>
      </c>
      <c r="E3427" s="247" t="s">
        <v>19</v>
      </c>
      <c r="F3427" s="248" t="s">
        <v>3857</v>
      </c>
      <c r="G3427" s="246"/>
      <c r="H3427" s="247" t="s">
        <v>19</v>
      </c>
      <c r="I3427" s="249"/>
      <c r="J3427" s="246"/>
      <c r="K3427" s="246"/>
      <c r="L3427" s="250"/>
      <c r="M3427" s="251"/>
      <c r="N3427" s="252"/>
      <c r="O3427" s="252"/>
      <c r="P3427" s="252"/>
      <c r="Q3427" s="252"/>
      <c r="R3427" s="252"/>
      <c r="S3427" s="252"/>
      <c r="T3427" s="253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4" t="s">
        <v>191</v>
      </c>
      <c r="AU3427" s="254" t="s">
        <v>82</v>
      </c>
      <c r="AV3427" s="14" t="s">
        <v>80</v>
      </c>
      <c r="AW3427" s="14" t="s">
        <v>33</v>
      </c>
      <c r="AX3427" s="14" t="s">
        <v>72</v>
      </c>
      <c r="AY3427" s="254" t="s">
        <v>180</v>
      </c>
    </row>
    <row r="3428" s="13" customFormat="1">
      <c r="A3428" s="13"/>
      <c r="B3428" s="233"/>
      <c r="C3428" s="234"/>
      <c r="D3428" s="235" t="s">
        <v>191</v>
      </c>
      <c r="E3428" s="236" t="s">
        <v>19</v>
      </c>
      <c r="F3428" s="237" t="s">
        <v>3858</v>
      </c>
      <c r="G3428" s="234"/>
      <c r="H3428" s="238">
        <v>13.42</v>
      </c>
      <c r="I3428" s="239"/>
      <c r="J3428" s="234"/>
      <c r="K3428" s="234"/>
      <c r="L3428" s="240"/>
      <c r="M3428" s="241"/>
      <c r="N3428" s="242"/>
      <c r="O3428" s="242"/>
      <c r="P3428" s="242"/>
      <c r="Q3428" s="242"/>
      <c r="R3428" s="242"/>
      <c r="S3428" s="242"/>
      <c r="T3428" s="243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4" t="s">
        <v>191</v>
      </c>
      <c r="AU3428" s="244" t="s">
        <v>82</v>
      </c>
      <c r="AV3428" s="13" t="s">
        <v>82</v>
      </c>
      <c r="AW3428" s="13" t="s">
        <v>33</v>
      </c>
      <c r="AX3428" s="13" t="s">
        <v>72</v>
      </c>
      <c r="AY3428" s="244" t="s">
        <v>180</v>
      </c>
    </row>
    <row r="3429" s="14" customFormat="1">
      <c r="A3429" s="14"/>
      <c r="B3429" s="245"/>
      <c r="C3429" s="246"/>
      <c r="D3429" s="235" t="s">
        <v>191</v>
      </c>
      <c r="E3429" s="247" t="s">
        <v>19</v>
      </c>
      <c r="F3429" s="248" t="s">
        <v>1140</v>
      </c>
      <c r="G3429" s="246"/>
      <c r="H3429" s="247" t="s">
        <v>19</v>
      </c>
      <c r="I3429" s="249"/>
      <c r="J3429" s="246"/>
      <c r="K3429" s="246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191</v>
      </c>
      <c r="AU3429" s="254" t="s">
        <v>82</v>
      </c>
      <c r="AV3429" s="14" t="s">
        <v>80</v>
      </c>
      <c r="AW3429" s="14" t="s">
        <v>33</v>
      </c>
      <c r="AX3429" s="14" t="s">
        <v>72</v>
      </c>
      <c r="AY3429" s="254" t="s">
        <v>180</v>
      </c>
    </row>
    <row r="3430" s="14" customFormat="1">
      <c r="A3430" s="14"/>
      <c r="B3430" s="245"/>
      <c r="C3430" s="246"/>
      <c r="D3430" s="235" t="s">
        <v>191</v>
      </c>
      <c r="E3430" s="247" t="s">
        <v>19</v>
      </c>
      <c r="F3430" s="248" t="s">
        <v>3859</v>
      </c>
      <c r="G3430" s="246"/>
      <c r="H3430" s="247" t="s">
        <v>19</v>
      </c>
      <c r="I3430" s="249"/>
      <c r="J3430" s="246"/>
      <c r="K3430" s="246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191</v>
      </c>
      <c r="AU3430" s="254" t="s">
        <v>82</v>
      </c>
      <c r="AV3430" s="14" t="s">
        <v>80</v>
      </c>
      <c r="AW3430" s="14" t="s">
        <v>33</v>
      </c>
      <c r="AX3430" s="14" t="s">
        <v>72</v>
      </c>
      <c r="AY3430" s="254" t="s">
        <v>180</v>
      </c>
    </row>
    <row r="3431" s="13" customFormat="1">
      <c r="A3431" s="13"/>
      <c r="B3431" s="233"/>
      <c r="C3431" s="234"/>
      <c r="D3431" s="235" t="s">
        <v>191</v>
      </c>
      <c r="E3431" s="236" t="s">
        <v>19</v>
      </c>
      <c r="F3431" s="237" t="s">
        <v>3860</v>
      </c>
      <c r="G3431" s="234"/>
      <c r="H3431" s="238">
        <v>10.609999999999999</v>
      </c>
      <c r="I3431" s="239"/>
      <c r="J3431" s="234"/>
      <c r="K3431" s="234"/>
      <c r="L3431" s="240"/>
      <c r="M3431" s="241"/>
      <c r="N3431" s="242"/>
      <c r="O3431" s="242"/>
      <c r="P3431" s="242"/>
      <c r="Q3431" s="242"/>
      <c r="R3431" s="242"/>
      <c r="S3431" s="242"/>
      <c r="T3431" s="243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4" t="s">
        <v>191</v>
      </c>
      <c r="AU3431" s="244" t="s">
        <v>82</v>
      </c>
      <c r="AV3431" s="13" t="s">
        <v>82</v>
      </c>
      <c r="AW3431" s="13" t="s">
        <v>33</v>
      </c>
      <c r="AX3431" s="13" t="s">
        <v>72</v>
      </c>
      <c r="AY3431" s="244" t="s">
        <v>180</v>
      </c>
    </row>
    <row r="3432" s="16" customFormat="1">
      <c r="A3432" s="16"/>
      <c r="B3432" s="266"/>
      <c r="C3432" s="267"/>
      <c r="D3432" s="235" t="s">
        <v>191</v>
      </c>
      <c r="E3432" s="268" t="s">
        <v>19</v>
      </c>
      <c r="F3432" s="269" t="s">
        <v>436</v>
      </c>
      <c r="G3432" s="267"/>
      <c r="H3432" s="270">
        <v>24.030000000000001</v>
      </c>
      <c r="I3432" s="271"/>
      <c r="J3432" s="267"/>
      <c r="K3432" s="267"/>
      <c r="L3432" s="272"/>
      <c r="M3432" s="273"/>
      <c r="N3432" s="274"/>
      <c r="O3432" s="274"/>
      <c r="P3432" s="274"/>
      <c r="Q3432" s="274"/>
      <c r="R3432" s="274"/>
      <c r="S3432" s="274"/>
      <c r="T3432" s="275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T3432" s="276" t="s">
        <v>191</v>
      </c>
      <c r="AU3432" s="276" t="s">
        <v>82</v>
      </c>
      <c r="AV3432" s="16" t="s">
        <v>100</v>
      </c>
      <c r="AW3432" s="16" t="s">
        <v>33</v>
      </c>
      <c r="AX3432" s="16" t="s">
        <v>72</v>
      </c>
      <c r="AY3432" s="276" t="s">
        <v>180</v>
      </c>
    </row>
    <row r="3433" s="14" customFormat="1">
      <c r="A3433" s="14"/>
      <c r="B3433" s="245"/>
      <c r="C3433" s="246"/>
      <c r="D3433" s="235" t="s">
        <v>191</v>
      </c>
      <c r="E3433" s="247" t="s">
        <v>19</v>
      </c>
      <c r="F3433" s="248" t="s">
        <v>1140</v>
      </c>
      <c r="G3433" s="246"/>
      <c r="H3433" s="247" t="s">
        <v>19</v>
      </c>
      <c r="I3433" s="249"/>
      <c r="J3433" s="246"/>
      <c r="K3433" s="246"/>
      <c r="L3433" s="250"/>
      <c r="M3433" s="251"/>
      <c r="N3433" s="252"/>
      <c r="O3433" s="252"/>
      <c r="P3433" s="252"/>
      <c r="Q3433" s="252"/>
      <c r="R3433" s="252"/>
      <c r="S3433" s="252"/>
      <c r="T3433" s="253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4" t="s">
        <v>191</v>
      </c>
      <c r="AU3433" s="254" t="s">
        <v>82</v>
      </c>
      <c r="AV3433" s="14" t="s">
        <v>80</v>
      </c>
      <c r="AW3433" s="14" t="s">
        <v>33</v>
      </c>
      <c r="AX3433" s="14" t="s">
        <v>72</v>
      </c>
      <c r="AY3433" s="254" t="s">
        <v>180</v>
      </c>
    </row>
    <row r="3434" s="14" customFormat="1">
      <c r="A3434" s="14"/>
      <c r="B3434" s="245"/>
      <c r="C3434" s="246"/>
      <c r="D3434" s="235" t="s">
        <v>191</v>
      </c>
      <c r="E3434" s="247" t="s">
        <v>19</v>
      </c>
      <c r="F3434" s="248" t="s">
        <v>3861</v>
      </c>
      <c r="G3434" s="246"/>
      <c r="H3434" s="247" t="s">
        <v>19</v>
      </c>
      <c r="I3434" s="249"/>
      <c r="J3434" s="246"/>
      <c r="K3434" s="246"/>
      <c r="L3434" s="250"/>
      <c r="M3434" s="251"/>
      <c r="N3434" s="252"/>
      <c r="O3434" s="252"/>
      <c r="P3434" s="252"/>
      <c r="Q3434" s="252"/>
      <c r="R3434" s="252"/>
      <c r="S3434" s="252"/>
      <c r="T3434" s="253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4" t="s">
        <v>191</v>
      </c>
      <c r="AU3434" s="254" t="s">
        <v>82</v>
      </c>
      <c r="AV3434" s="14" t="s">
        <v>80</v>
      </c>
      <c r="AW3434" s="14" t="s">
        <v>33</v>
      </c>
      <c r="AX3434" s="14" t="s">
        <v>72</v>
      </c>
      <c r="AY3434" s="254" t="s">
        <v>180</v>
      </c>
    </row>
    <row r="3435" s="13" customFormat="1">
      <c r="A3435" s="13"/>
      <c r="B3435" s="233"/>
      <c r="C3435" s="234"/>
      <c r="D3435" s="235" t="s">
        <v>191</v>
      </c>
      <c r="E3435" s="236" t="s">
        <v>19</v>
      </c>
      <c r="F3435" s="237" t="s">
        <v>3862</v>
      </c>
      <c r="G3435" s="234"/>
      <c r="H3435" s="238">
        <v>20.870000000000001</v>
      </c>
      <c r="I3435" s="239"/>
      <c r="J3435" s="234"/>
      <c r="K3435" s="234"/>
      <c r="L3435" s="240"/>
      <c r="M3435" s="241"/>
      <c r="N3435" s="242"/>
      <c r="O3435" s="242"/>
      <c r="P3435" s="242"/>
      <c r="Q3435" s="242"/>
      <c r="R3435" s="242"/>
      <c r="S3435" s="242"/>
      <c r="T3435" s="24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4" t="s">
        <v>191</v>
      </c>
      <c r="AU3435" s="244" t="s">
        <v>82</v>
      </c>
      <c r="AV3435" s="13" t="s">
        <v>82</v>
      </c>
      <c r="AW3435" s="13" t="s">
        <v>33</v>
      </c>
      <c r="AX3435" s="13" t="s">
        <v>72</v>
      </c>
      <c r="AY3435" s="244" t="s">
        <v>180</v>
      </c>
    </row>
    <row r="3436" s="16" customFormat="1">
      <c r="A3436" s="16"/>
      <c r="B3436" s="266"/>
      <c r="C3436" s="267"/>
      <c r="D3436" s="235" t="s">
        <v>191</v>
      </c>
      <c r="E3436" s="268" t="s">
        <v>19</v>
      </c>
      <c r="F3436" s="269" t="s">
        <v>436</v>
      </c>
      <c r="G3436" s="267"/>
      <c r="H3436" s="270">
        <v>20.870000000000001</v>
      </c>
      <c r="I3436" s="271"/>
      <c r="J3436" s="267"/>
      <c r="K3436" s="267"/>
      <c r="L3436" s="272"/>
      <c r="M3436" s="273"/>
      <c r="N3436" s="274"/>
      <c r="O3436" s="274"/>
      <c r="P3436" s="274"/>
      <c r="Q3436" s="274"/>
      <c r="R3436" s="274"/>
      <c r="S3436" s="274"/>
      <c r="T3436" s="275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T3436" s="276" t="s">
        <v>191</v>
      </c>
      <c r="AU3436" s="276" t="s">
        <v>82</v>
      </c>
      <c r="AV3436" s="16" t="s">
        <v>100</v>
      </c>
      <c r="AW3436" s="16" t="s">
        <v>33</v>
      </c>
      <c r="AX3436" s="16" t="s">
        <v>72</v>
      </c>
      <c r="AY3436" s="276" t="s">
        <v>180</v>
      </c>
    </row>
    <row r="3437" s="15" customFormat="1">
      <c r="A3437" s="15"/>
      <c r="B3437" s="255"/>
      <c r="C3437" s="256"/>
      <c r="D3437" s="235" t="s">
        <v>191</v>
      </c>
      <c r="E3437" s="257" t="s">
        <v>19</v>
      </c>
      <c r="F3437" s="258" t="s">
        <v>327</v>
      </c>
      <c r="G3437" s="256"/>
      <c r="H3437" s="259">
        <v>44.899999999999999</v>
      </c>
      <c r="I3437" s="260"/>
      <c r="J3437" s="256"/>
      <c r="K3437" s="256"/>
      <c r="L3437" s="261"/>
      <c r="M3437" s="262"/>
      <c r="N3437" s="263"/>
      <c r="O3437" s="263"/>
      <c r="P3437" s="263"/>
      <c r="Q3437" s="263"/>
      <c r="R3437" s="263"/>
      <c r="S3437" s="263"/>
      <c r="T3437" s="264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  <c r="AE3437" s="15"/>
      <c r="AT3437" s="265" t="s">
        <v>191</v>
      </c>
      <c r="AU3437" s="265" t="s">
        <v>82</v>
      </c>
      <c r="AV3437" s="15" t="s">
        <v>187</v>
      </c>
      <c r="AW3437" s="15" t="s">
        <v>33</v>
      </c>
      <c r="AX3437" s="15" t="s">
        <v>80</v>
      </c>
      <c r="AY3437" s="265" t="s">
        <v>180</v>
      </c>
    </row>
    <row r="3438" s="2" customFormat="1" ht="24.15" customHeight="1">
      <c r="A3438" s="40"/>
      <c r="B3438" s="41"/>
      <c r="C3438" s="215" t="s">
        <v>3863</v>
      </c>
      <c r="D3438" s="215" t="s">
        <v>182</v>
      </c>
      <c r="E3438" s="216" t="s">
        <v>3864</v>
      </c>
      <c r="F3438" s="217" t="s">
        <v>3865</v>
      </c>
      <c r="G3438" s="218" t="s">
        <v>227</v>
      </c>
      <c r="H3438" s="219">
        <v>4.2000000000000002</v>
      </c>
      <c r="I3438" s="220"/>
      <c r="J3438" s="221">
        <f>ROUND(I3438*H3438,2)</f>
        <v>0</v>
      </c>
      <c r="K3438" s="217" t="s">
        <v>186</v>
      </c>
      <c r="L3438" s="46"/>
      <c r="M3438" s="222" t="s">
        <v>19</v>
      </c>
      <c r="N3438" s="223" t="s">
        <v>43</v>
      </c>
      <c r="O3438" s="86"/>
      <c r="P3438" s="224">
        <f>O3438*H3438</f>
        <v>0</v>
      </c>
      <c r="Q3438" s="224">
        <v>0.010580000000000001</v>
      </c>
      <c r="R3438" s="224">
        <f>Q3438*H3438</f>
        <v>0.044436000000000003</v>
      </c>
      <c r="S3438" s="224">
        <v>0</v>
      </c>
      <c r="T3438" s="225">
        <f>S3438*H3438</f>
        <v>0</v>
      </c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R3438" s="226" t="s">
        <v>270</v>
      </c>
      <c r="AT3438" s="226" t="s">
        <v>182</v>
      </c>
      <c r="AU3438" s="226" t="s">
        <v>82</v>
      </c>
      <c r="AY3438" s="19" t="s">
        <v>180</v>
      </c>
      <c r="BE3438" s="227">
        <f>IF(N3438="základní",J3438,0)</f>
        <v>0</v>
      </c>
      <c r="BF3438" s="227">
        <f>IF(N3438="snížená",J3438,0)</f>
        <v>0</v>
      </c>
      <c r="BG3438" s="227">
        <f>IF(N3438="zákl. přenesená",J3438,0)</f>
        <v>0</v>
      </c>
      <c r="BH3438" s="227">
        <f>IF(N3438="sníž. přenesená",J3438,0)</f>
        <v>0</v>
      </c>
      <c r="BI3438" s="227">
        <f>IF(N3438="nulová",J3438,0)</f>
        <v>0</v>
      </c>
      <c r="BJ3438" s="19" t="s">
        <v>80</v>
      </c>
      <c r="BK3438" s="227">
        <f>ROUND(I3438*H3438,2)</f>
        <v>0</v>
      </c>
      <c r="BL3438" s="19" t="s">
        <v>270</v>
      </c>
      <c r="BM3438" s="226" t="s">
        <v>3866</v>
      </c>
    </row>
    <row r="3439" s="2" customFormat="1">
      <c r="A3439" s="40"/>
      <c r="B3439" s="41"/>
      <c r="C3439" s="42"/>
      <c r="D3439" s="228" t="s">
        <v>189</v>
      </c>
      <c r="E3439" s="42"/>
      <c r="F3439" s="229" t="s">
        <v>3867</v>
      </c>
      <c r="G3439" s="42"/>
      <c r="H3439" s="42"/>
      <c r="I3439" s="230"/>
      <c r="J3439" s="42"/>
      <c r="K3439" s="42"/>
      <c r="L3439" s="46"/>
      <c r="M3439" s="231"/>
      <c r="N3439" s="232"/>
      <c r="O3439" s="86"/>
      <c r="P3439" s="86"/>
      <c r="Q3439" s="86"/>
      <c r="R3439" s="86"/>
      <c r="S3439" s="86"/>
      <c r="T3439" s="87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T3439" s="19" t="s">
        <v>189</v>
      </c>
      <c r="AU3439" s="19" t="s">
        <v>82</v>
      </c>
    </row>
    <row r="3440" s="14" customFormat="1">
      <c r="A3440" s="14"/>
      <c r="B3440" s="245"/>
      <c r="C3440" s="246"/>
      <c r="D3440" s="235" t="s">
        <v>191</v>
      </c>
      <c r="E3440" s="247" t="s">
        <v>19</v>
      </c>
      <c r="F3440" s="248" t="s">
        <v>3868</v>
      </c>
      <c r="G3440" s="246"/>
      <c r="H3440" s="247" t="s">
        <v>19</v>
      </c>
      <c r="I3440" s="249"/>
      <c r="J3440" s="246"/>
      <c r="K3440" s="246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191</v>
      </c>
      <c r="AU3440" s="254" t="s">
        <v>82</v>
      </c>
      <c r="AV3440" s="14" t="s">
        <v>80</v>
      </c>
      <c r="AW3440" s="14" t="s">
        <v>33</v>
      </c>
      <c r="AX3440" s="14" t="s">
        <v>72</v>
      </c>
      <c r="AY3440" s="254" t="s">
        <v>180</v>
      </c>
    </row>
    <row r="3441" s="13" customFormat="1">
      <c r="A3441" s="13"/>
      <c r="B3441" s="233"/>
      <c r="C3441" s="234"/>
      <c r="D3441" s="235" t="s">
        <v>191</v>
      </c>
      <c r="E3441" s="236" t="s">
        <v>19</v>
      </c>
      <c r="F3441" s="237" t="s">
        <v>3869</v>
      </c>
      <c r="G3441" s="234"/>
      <c r="H3441" s="238">
        <v>4.2000000000000002</v>
      </c>
      <c r="I3441" s="239"/>
      <c r="J3441" s="234"/>
      <c r="K3441" s="234"/>
      <c r="L3441" s="240"/>
      <c r="M3441" s="241"/>
      <c r="N3441" s="242"/>
      <c r="O3441" s="242"/>
      <c r="P3441" s="242"/>
      <c r="Q3441" s="242"/>
      <c r="R3441" s="242"/>
      <c r="S3441" s="242"/>
      <c r="T3441" s="243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4" t="s">
        <v>191</v>
      </c>
      <c r="AU3441" s="244" t="s">
        <v>82</v>
      </c>
      <c r="AV3441" s="13" t="s">
        <v>82</v>
      </c>
      <c r="AW3441" s="13" t="s">
        <v>33</v>
      </c>
      <c r="AX3441" s="13" t="s">
        <v>80</v>
      </c>
      <c r="AY3441" s="244" t="s">
        <v>180</v>
      </c>
    </row>
    <row r="3442" s="2" customFormat="1" ht="24.15" customHeight="1">
      <c r="A3442" s="40"/>
      <c r="B3442" s="41"/>
      <c r="C3442" s="215" t="s">
        <v>3870</v>
      </c>
      <c r="D3442" s="215" t="s">
        <v>182</v>
      </c>
      <c r="E3442" s="216" t="s">
        <v>3871</v>
      </c>
      <c r="F3442" s="217" t="s">
        <v>3872</v>
      </c>
      <c r="G3442" s="218" t="s">
        <v>227</v>
      </c>
      <c r="H3442" s="219">
        <v>2.5099999999999998</v>
      </c>
      <c r="I3442" s="220"/>
      <c r="J3442" s="221">
        <f>ROUND(I3442*H3442,2)</f>
        <v>0</v>
      </c>
      <c r="K3442" s="217" t="s">
        <v>186</v>
      </c>
      <c r="L3442" s="46"/>
      <c r="M3442" s="222" t="s">
        <v>19</v>
      </c>
      <c r="N3442" s="223" t="s">
        <v>43</v>
      </c>
      <c r="O3442" s="86"/>
      <c r="P3442" s="224">
        <f>O3442*H3442</f>
        <v>0</v>
      </c>
      <c r="Q3442" s="224">
        <v>0.018460000000000001</v>
      </c>
      <c r="R3442" s="224">
        <f>Q3442*H3442</f>
        <v>0.046334599999999997</v>
      </c>
      <c r="S3442" s="224">
        <v>0</v>
      </c>
      <c r="T3442" s="225">
        <f>S3442*H3442</f>
        <v>0</v>
      </c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R3442" s="226" t="s">
        <v>270</v>
      </c>
      <c r="AT3442" s="226" t="s">
        <v>182</v>
      </c>
      <c r="AU3442" s="226" t="s">
        <v>82</v>
      </c>
      <c r="AY3442" s="19" t="s">
        <v>180</v>
      </c>
      <c r="BE3442" s="227">
        <f>IF(N3442="základní",J3442,0)</f>
        <v>0</v>
      </c>
      <c r="BF3442" s="227">
        <f>IF(N3442="snížená",J3442,0)</f>
        <v>0</v>
      </c>
      <c r="BG3442" s="227">
        <f>IF(N3442="zákl. přenesená",J3442,0)</f>
        <v>0</v>
      </c>
      <c r="BH3442" s="227">
        <f>IF(N3442="sníž. přenesená",J3442,0)</f>
        <v>0</v>
      </c>
      <c r="BI3442" s="227">
        <f>IF(N3442="nulová",J3442,0)</f>
        <v>0</v>
      </c>
      <c r="BJ3442" s="19" t="s">
        <v>80</v>
      </c>
      <c r="BK3442" s="227">
        <f>ROUND(I3442*H3442,2)</f>
        <v>0</v>
      </c>
      <c r="BL3442" s="19" t="s">
        <v>270</v>
      </c>
      <c r="BM3442" s="226" t="s">
        <v>3873</v>
      </c>
    </row>
    <row r="3443" s="2" customFormat="1">
      <c r="A3443" s="40"/>
      <c r="B3443" s="41"/>
      <c r="C3443" s="42"/>
      <c r="D3443" s="228" t="s">
        <v>189</v>
      </c>
      <c r="E3443" s="42"/>
      <c r="F3443" s="229" t="s">
        <v>3874</v>
      </c>
      <c r="G3443" s="42"/>
      <c r="H3443" s="42"/>
      <c r="I3443" s="230"/>
      <c r="J3443" s="42"/>
      <c r="K3443" s="42"/>
      <c r="L3443" s="46"/>
      <c r="M3443" s="231"/>
      <c r="N3443" s="232"/>
      <c r="O3443" s="86"/>
      <c r="P3443" s="86"/>
      <c r="Q3443" s="86"/>
      <c r="R3443" s="86"/>
      <c r="S3443" s="86"/>
      <c r="T3443" s="87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T3443" s="19" t="s">
        <v>189</v>
      </c>
      <c r="AU3443" s="19" t="s">
        <v>82</v>
      </c>
    </row>
    <row r="3444" s="14" customFormat="1">
      <c r="A3444" s="14"/>
      <c r="B3444" s="245"/>
      <c r="C3444" s="246"/>
      <c r="D3444" s="235" t="s">
        <v>191</v>
      </c>
      <c r="E3444" s="247" t="s">
        <v>19</v>
      </c>
      <c r="F3444" s="248" t="s">
        <v>3875</v>
      </c>
      <c r="G3444" s="246"/>
      <c r="H3444" s="247" t="s">
        <v>19</v>
      </c>
      <c r="I3444" s="249"/>
      <c r="J3444" s="246"/>
      <c r="K3444" s="246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191</v>
      </c>
      <c r="AU3444" s="254" t="s">
        <v>82</v>
      </c>
      <c r="AV3444" s="14" t="s">
        <v>80</v>
      </c>
      <c r="AW3444" s="14" t="s">
        <v>33</v>
      </c>
      <c r="AX3444" s="14" t="s">
        <v>72</v>
      </c>
      <c r="AY3444" s="254" t="s">
        <v>180</v>
      </c>
    </row>
    <row r="3445" s="13" customFormat="1">
      <c r="A3445" s="13"/>
      <c r="B3445" s="233"/>
      <c r="C3445" s="234"/>
      <c r="D3445" s="235" t="s">
        <v>191</v>
      </c>
      <c r="E3445" s="236" t="s">
        <v>19</v>
      </c>
      <c r="F3445" s="237" t="s">
        <v>3876</v>
      </c>
      <c r="G3445" s="234"/>
      <c r="H3445" s="238">
        <v>2.5099999999999998</v>
      </c>
      <c r="I3445" s="239"/>
      <c r="J3445" s="234"/>
      <c r="K3445" s="234"/>
      <c r="L3445" s="240"/>
      <c r="M3445" s="241"/>
      <c r="N3445" s="242"/>
      <c r="O3445" s="242"/>
      <c r="P3445" s="242"/>
      <c r="Q3445" s="242"/>
      <c r="R3445" s="242"/>
      <c r="S3445" s="242"/>
      <c r="T3445" s="243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4" t="s">
        <v>191</v>
      </c>
      <c r="AU3445" s="244" t="s">
        <v>82</v>
      </c>
      <c r="AV3445" s="13" t="s">
        <v>82</v>
      </c>
      <c r="AW3445" s="13" t="s">
        <v>33</v>
      </c>
      <c r="AX3445" s="13" t="s">
        <v>80</v>
      </c>
      <c r="AY3445" s="244" t="s">
        <v>180</v>
      </c>
    </row>
    <row r="3446" s="2" customFormat="1" ht="24.15" customHeight="1">
      <c r="A3446" s="40"/>
      <c r="B3446" s="41"/>
      <c r="C3446" s="215" t="s">
        <v>3877</v>
      </c>
      <c r="D3446" s="215" t="s">
        <v>182</v>
      </c>
      <c r="E3446" s="216" t="s">
        <v>3878</v>
      </c>
      <c r="F3446" s="217" t="s">
        <v>3879</v>
      </c>
      <c r="G3446" s="218" t="s">
        <v>195</v>
      </c>
      <c r="H3446" s="219">
        <v>13</v>
      </c>
      <c r="I3446" s="220"/>
      <c r="J3446" s="221">
        <f>ROUND(I3446*H3446,2)</f>
        <v>0</v>
      </c>
      <c r="K3446" s="217" t="s">
        <v>186</v>
      </c>
      <c r="L3446" s="46"/>
      <c r="M3446" s="222" t="s">
        <v>19</v>
      </c>
      <c r="N3446" s="223" t="s">
        <v>43</v>
      </c>
      <c r="O3446" s="86"/>
      <c r="P3446" s="224">
        <f>O3446*H3446</f>
        <v>0</v>
      </c>
      <c r="Q3446" s="224">
        <v>3.0000000000000001E-05</v>
      </c>
      <c r="R3446" s="224">
        <f>Q3446*H3446</f>
        <v>0.00038999999999999999</v>
      </c>
      <c r="S3446" s="224">
        <v>0</v>
      </c>
      <c r="T3446" s="225">
        <f>S3446*H3446</f>
        <v>0</v>
      </c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R3446" s="226" t="s">
        <v>270</v>
      </c>
      <c r="AT3446" s="226" t="s">
        <v>182</v>
      </c>
      <c r="AU3446" s="226" t="s">
        <v>82</v>
      </c>
      <c r="AY3446" s="19" t="s">
        <v>180</v>
      </c>
      <c r="BE3446" s="227">
        <f>IF(N3446="základní",J3446,0)</f>
        <v>0</v>
      </c>
      <c r="BF3446" s="227">
        <f>IF(N3446="snížená",J3446,0)</f>
        <v>0</v>
      </c>
      <c r="BG3446" s="227">
        <f>IF(N3446="zákl. přenesená",J3446,0)</f>
        <v>0</v>
      </c>
      <c r="BH3446" s="227">
        <f>IF(N3446="sníž. přenesená",J3446,0)</f>
        <v>0</v>
      </c>
      <c r="BI3446" s="227">
        <f>IF(N3446="nulová",J3446,0)</f>
        <v>0</v>
      </c>
      <c r="BJ3446" s="19" t="s">
        <v>80</v>
      </c>
      <c r="BK3446" s="227">
        <f>ROUND(I3446*H3446,2)</f>
        <v>0</v>
      </c>
      <c r="BL3446" s="19" t="s">
        <v>270</v>
      </c>
      <c r="BM3446" s="226" t="s">
        <v>3880</v>
      </c>
    </row>
    <row r="3447" s="2" customFormat="1">
      <c r="A3447" s="40"/>
      <c r="B3447" s="41"/>
      <c r="C3447" s="42"/>
      <c r="D3447" s="228" t="s">
        <v>189</v>
      </c>
      <c r="E3447" s="42"/>
      <c r="F3447" s="229" t="s">
        <v>3881</v>
      </c>
      <c r="G3447" s="42"/>
      <c r="H3447" s="42"/>
      <c r="I3447" s="230"/>
      <c r="J3447" s="42"/>
      <c r="K3447" s="42"/>
      <c r="L3447" s="46"/>
      <c r="M3447" s="231"/>
      <c r="N3447" s="232"/>
      <c r="O3447" s="86"/>
      <c r="P3447" s="86"/>
      <c r="Q3447" s="86"/>
      <c r="R3447" s="86"/>
      <c r="S3447" s="86"/>
      <c r="T3447" s="87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T3447" s="19" t="s">
        <v>189</v>
      </c>
      <c r="AU3447" s="19" t="s">
        <v>82</v>
      </c>
    </row>
    <row r="3448" s="14" customFormat="1">
      <c r="A3448" s="14"/>
      <c r="B3448" s="245"/>
      <c r="C3448" s="246"/>
      <c r="D3448" s="235" t="s">
        <v>191</v>
      </c>
      <c r="E3448" s="247" t="s">
        <v>19</v>
      </c>
      <c r="F3448" s="248" t="s">
        <v>3882</v>
      </c>
      <c r="G3448" s="246"/>
      <c r="H3448" s="247" t="s">
        <v>19</v>
      </c>
      <c r="I3448" s="249"/>
      <c r="J3448" s="246"/>
      <c r="K3448" s="246"/>
      <c r="L3448" s="250"/>
      <c r="M3448" s="251"/>
      <c r="N3448" s="252"/>
      <c r="O3448" s="252"/>
      <c r="P3448" s="252"/>
      <c r="Q3448" s="252"/>
      <c r="R3448" s="252"/>
      <c r="S3448" s="252"/>
      <c r="T3448" s="253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4" t="s">
        <v>191</v>
      </c>
      <c r="AU3448" s="254" t="s">
        <v>82</v>
      </c>
      <c r="AV3448" s="14" t="s">
        <v>80</v>
      </c>
      <c r="AW3448" s="14" t="s">
        <v>33</v>
      </c>
      <c r="AX3448" s="14" t="s">
        <v>72</v>
      </c>
      <c r="AY3448" s="254" t="s">
        <v>180</v>
      </c>
    </row>
    <row r="3449" s="13" customFormat="1">
      <c r="A3449" s="13"/>
      <c r="B3449" s="233"/>
      <c r="C3449" s="234"/>
      <c r="D3449" s="235" t="s">
        <v>191</v>
      </c>
      <c r="E3449" s="236" t="s">
        <v>19</v>
      </c>
      <c r="F3449" s="237" t="s">
        <v>80</v>
      </c>
      <c r="G3449" s="234"/>
      <c r="H3449" s="238">
        <v>1</v>
      </c>
      <c r="I3449" s="239"/>
      <c r="J3449" s="234"/>
      <c r="K3449" s="234"/>
      <c r="L3449" s="240"/>
      <c r="M3449" s="241"/>
      <c r="N3449" s="242"/>
      <c r="O3449" s="242"/>
      <c r="P3449" s="242"/>
      <c r="Q3449" s="242"/>
      <c r="R3449" s="242"/>
      <c r="S3449" s="242"/>
      <c r="T3449" s="243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4" t="s">
        <v>191</v>
      </c>
      <c r="AU3449" s="244" t="s">
        <v>82</v>
      </c>
      <c r="AV3449" s="13" t="s">
        <v>82</v>
      </c>
      <c r="AW3449" s="13" t="s">
        <v>33</v>
      </c>
      <c r="AX3449" s="13" t="s">
        <v>72</v>
      </c>
      <c r="AY3449" s="244" t="s">
        <v>180</v>
      </c>
    </row>
    <row r="3450" s="14" customFormat="1">
      <c r="A3450" s="14"/>
      <c r="B3450" s="245"/>
      <c r="C3450" s="246"/>
      <c r="D3450" s="235" t="s">
        <v>191</v>
      </c>
      <c r="E3450" s="247" t="s">
        <v>19</v>
      </c>
      <c r="F3450" s="248" t="s">
        <v>3883</v>
      </c>
      <c r="G3450" s="246"/>
      <c r="H3450" s="247" t="s">
        <v>19</v>
      </c>
      <c r="I3450" s="249"/>
      <c r="J3450" s="246"/>
      <c r="K3450" s="246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191</v>
      </c>
      <c r="AU3450" s="254" t="s">
        <v>82</v>
      </c>
      <c r="AV3450" s="14" t="s">
        <v>80</v>
      </c>
      <c r="AW3450" s="14" t="s">
        <v>33</v>
      </c>
      <c r="AX3450" s="14" t="s">
        <v>72</v>
      </c>
      <c r="AY3450" s="254" t="s">
        <v>180</v>
      </c>
    </row>
    <row r="3451" s="13" customFormat="1">
      <c r="A3451" s="13"/>
      <c r="B3451" s="233"/>
      <c r="C3451" s="234"/>
      <c r="D3451" s="235" t="s">
        <v>191</v>
      </c>
      <c r="E3451" s="236" t="s">
        <v>19</v>
      </c>
      <c r="F3451" s="237" t="s">
        <v>3884</v>
      </c>
      <c r="G3451" s="234"/>
      <c r="H3451" s="238">
        <v>2</v>
      </c>
      <c r="I3451" s="239"/>
      <c r="J3451" s="234"/>
      <c r="K3451" s="234"/>
      <c r="L3451" s="240"/>
      <c r="M3451" s="241"/>
      <c r="N3451" s="242"/>
      <c r="O3451" s="242"/>
      <c r="P3451" s="242"/>
      <c r="Q3451" s="242"/>
      <c r="R3451" s="242"/>
      <c r="S3451" s="242"/>
      <c r="T3451" s="243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4" t="s">
        <v>191</v>
      </c>
      <c r="AU3451" s="244" t="s">
        <v>82</v>
      </c>
      <c r="AV3451" s="13" t="s">
        <v>82</v>
      </c>
      <c r="AW3451" s="13" t="s">
        <v>33</v>
      </c>
      <c r="AX3451" s="13" t="s">
        <v>72</v>
      </c>
      <c r="AY3451" s="244" t="s">
        <v>180</v>
      </c>
    </row>
    <row r="3452" s="14" customFormat="1">
      <c r="A3452" s="14"/>
      <c r="B3452" s="245"/>
      <c r="C3452" s="246"/>
      <c r="D3452" s="235" t="s">
        <v>191</v>
      </c>
      <c r="E3452" s="247" t="s">
        <v>19</v>
      </c>
      <c r="F3452" s="248" t="s">
        <v>3885</v>
      </c>
      <c r="G3452" s="246"/>
      <c r="H3452" s="247" t="s">
        <v>19</v>
      </c>
      <c r="I3452" s="249"/>
      <c r="J3452" s="246"/>
      <c r="K3452" s="246"/>
      <c r="L3452" s="250"/>
      <c r="M3452" s="251"/>
      <c r="N3452" s="252"/>
      <c r="O3452" s="252"/>
      <c r="P3452" s="252"/>
      <c r="Q3452" s="252"/>
      <c r="R3452" s="252"/>
      <c r="S3452" s="252"/>
      <c r="T3452" s="253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4" t="s">
        <v>191</v>
      </c>
      <c r="AU3452" s="254" t="s">
        <v>82</v>
      </c>
      <c r="AV3452" s="14" t="s">
        <v>80</v>
      </c>
      <c r="AW3452" s="14" t="s">
        <v>33</v>
      </c>
      <c r="AX3452" s="14" t="s">
        <v>72</v>
      </c>
      <c r="AY3452" s="254" t="s">
        <v>180</v>
      </c>
    </row>
    <row r="3453" s="13" customFormat="1">
      <c r="A3453" s="13"/>
      <c r="B3453" s="233"/>
      <c r="C3453" s="234"/>
      <c r="D3453" s="235" t="s">
        <v>191</v>
      </c>
      <c r="E3453" s="236" t="s">
        <v>19</v>
      </c>
      <c r="F3453" s="237" t="s">
        <v>206</v>
      </c>
      <c r="G3453" s="234"/>
      <c r="H3453" s="238">
        <v>5</v>
      </c>
      <c r="I3453" s="239"/>
      <c r="J3453" s="234"/>
      <c r="K3453" s="234"/>
      <c r="L3453" s="240"/>
      <c r="M3453" s="241"/>
      <c r="N3453" s="242"/>
      <c r="O3453" s="242"/>
      <c r="P3453" s="242"/>
      <c r="Q3453" s="242"/>
      <c r="R3453" s="242"/>
      <c r="S3453" s="242"/>
      <c r="T3453" s="24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4" t="s">
        <v>191</v>
      </c>
      <c r="AU3453" s="244" t="s">
        <v>82</v>
      </c>
      <c r="AV3453" s="13" t="s">
        <v>82</v>
      </c>
      <c r="AW3453" s="13" t="s">
        <v>33</v>
      </c>
      <c r="AX3453" s="13" t="s">
        <v>72</v>
      </c>
      <c r="AY3453" s="244" t="s">
        <v>180</v>
      </c>
    </row>
    <row r="3454" s="16" customFormat="1">
      <c r="A3454" s="16"/>
      <c r="B3454" s="266"/>
      <c r="C3454" s="267"/>
      <c r="D3454" s="235" t="s">
        <v>191</v>
      </c>
      <c r="E3454" s="268" t="s">
        <v>19</v>
      </c>
      <c r="F3454" s="269" t="s">
        <v>436</v>
      </c>
      <c r="G3454" s="267"/>
      <c r="H3454" s="270">
        <v>8</v>
      </c>
      <c r="I3454" s="271"/>
      <c r="J3454" s="267"/>
      <c r="K3454" s="267"/>
      <c r="L3454" s="272"/>
      <c r="M3454" s="273"/>
      <c r="N3454" s="274"/>
      <c r="O3454" s="274"/>
      <c r="P3454" s="274"/>
      <c r="Q3454" s="274"/>
      <c r="R3454" s="274"/>
      <c r="S3454" s="274"/>
      <c r="T3454" s="275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T3454" s="276" t="s">
        <v>191</v>
      </c>
      <c r="AU3454" s="276" t="s">
        <v>82</v>
      </c>
      <c r="AV3454" s="16" t="s">
        <v>100</v>
      </c>
      <c r="AW3454" s="16" t="s">
        <v>33</v>
      </c>
      <c r="AX3454" s="16" t="s">
        <v>72</v>
      </c>
      <c r="AY3454" s="276" t="s">
        <v>180</v>
      </c>
    </row>
    <row r="3455" s="14" customFormat="1">
      <c r="A3455" s="14"/>
      <c r="B3455" s="245"/>
      <c r="C3455" s="246"/>
      <c r="D3455" s="235" t="s">
        <v>191</v>
      </c>
      <c r="E3455" s="247" t="s">
        <v>19</v>
      </c>
      <c r="F3455" s="248" t="s">
        <v>3886</v>
      </c>
      <c r="G3455" s="246"/>
      <c r="H3455" s="247" t="s">
        <v>19</v>
      </c>
      <c r="I3455" s="249"/>
      <c r="J3455" s="246"/>
      <c r="K3455" s="246"/>
      <c r="L3455" s="250"/>
      <c r="M3455" s="251"/>
      <c r="N3455" s="252"/>
      <c r="O3455" s="252"/>
      <c r="P3455" s="252"/>
      <c r="Q3455" s="252"/>
      <c r="R3455" s="252"/>
      <c r="S3455" s="252"/>
      <c r="T3455" s="253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4" t="s">
        <v>191</v>
      </c>
      <c r="AU3455" s="254" t="s">
        <v>82</v>
      </c>
      <c r="AV3455" s="14" t="s">
        <v>80</v>
      </c>
      <c r="AW3455" s="14" t="s">
        <v>33</v>
      </c>
      <c r="AX3455" s="14" t="s">
        <v>72</v>
      </c>
      <c r="AY3455" s="254" t="s">
        <v>180</v>
      </c>
    </row>
    <row r="3456" s="13" customFormat="1">
      <c r="A3456" s="13"/>
      <c r="B3456" s="233"/>
      <c r="C3456" s="234"/>
      <c r="D3456" s="235" t="s">
        <v>191</v>
      </c>
      <c r="E3456" s="236" t="s">
        <v>19</v>
      </c>
      <c r="F3456" s="237" t="s">
        <v>3887</v>
      </c>
      <c r="G3456" s="234"/>
      <c r="H3456" s="238">
        <v>5</v>
      </c>
      <c r="I3456" s="239"/>
      <c r="J3456" s="234"/>
      <c r="K3456" s="234"/>
      <c r="L3456" s="240"/>
      <c r="M3456" s="241"/>
      <c r="N3456" s="242"/>
      <c r="O3456" s="242"/>
      <c r="P3456" s="242"/>
      <c r="Q3456" s="242"/>
      <c r="R3456" s="242"/>
      <c r="S3456" s="242"/>
      <c r="T3456" s="243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4" t="s">
        <v>191</v>
      </c>
      <c r="AU3456" s="244" t="s">
        <v>82</v>
      </c>
      <c r="AV3456" s="13" t="s">
        <v>82</v>
      </c>
      <c r="AW3456" s="13" t="s">
        <v>33</v>
      </c>
      <c r="AX3456" s="13" t="s">
        <v>72</v>
      </c>
      <c r="AY3456" s="244" t="s">
        <v>180</v>
      </c>
    </row>
    <row r="3457" s="16" customFormat="1">
      <c r="A3457" s="16"/>
      <c r="B3457" s="266"/>
      <c r="C3457" s="267"/>
      <c r="D3457" s="235" t="s">
        <v>191</v>
      </c>
      <c r="E3457" s="268" t="s">
        <v>19</v>
      </c>
      <c r="F3457" s="269" t="s">
        <v>436</v>
      </c>
      <c r="G3457" s="267"/>
      <c r="H3457" s="270">
        <v>5</v>
      </c>
      <c r="I3457" s="271"/>
      <c r="J3457" s="267"/>
      <c r="K3457" s="267"/>
      <c r="L3457" s="272"/>
      <c r="M3457" s="273"/>
      <c r="N3457" s="274"/>
      <c r="O3457" s="274"/>
      <c r="P3457" s="274"/>
      <c r="Q3457" s="274"/>
      <c r="R3457" s="274"/>
      <c r="S3457" s="274"/>
      <c r="T3457" s="275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T3457" s="276" t="s">
        <v>191</v>
      </c>
      <c r="AU3457" s="276" t="s">
        <v>82</v>
      </c>
      <c r="AV3457" s="16" t="s">
        <v>100</v>
      </c>
      <c r="AW3457" s="16" t="s">
        <v>33</v>
      </c>
      <c r="AX3457" s="16" t="s">
        <v>72</v>
      </c>
      <c r="AY3457" s="276" t="s">
        <v>180</v>
      </c>
    </row>
    <row r="3458" s="15" customFormat="1">
      <c r="A3458" s="15"/>
      <c r="B3458" s="255"/>
      <c r="C3458" s="256"/>
      <c r="D3458" s="235" t="s">
        <v>191</v>
      </c>
      <c r="E3458" s="257" t="s">
        <v>19</v>
      </c>
      <c r="F3458" s="258" t="s">
        <v>327</v>
      </c>
      <c r="G3458" s="256"/>
      <c r="H3458" s="259">
        <v>13</v>
      </c>
      <c r="I3458" s="260"/>
      <c r="J3458" s="256"/>
      <c r="K3458" s="256"/>
      <c r="L3458" s="261"/>
      <c r="M3458" s="262"/>
      <c r="N3458" s="263"/>
      <c r="O3458" s="263"/>
      <c r="P3458" s="263"/>
      <c r="Q3458" s="263"/>
      <c r="R3458" s="263"/>
      <c r="S3458" s="263"/>
      <c r="T3458" s="264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5"/>
      <c r="AE3458" s="15"/>
      <c r="AT3458" s="265" t="s">
        <v>191</v>
      </c>
      <c r="AU3458" s="265" t="s">
        <v>82</v>
      </c>
      <c r="AV3458" s="15" t="s">
        <v>187</v>
      </c>
      <c r="AW3458" s="15" t="s">
        <v>33</v>
      </c>
      <c r="AX3458" s="15" t="s">
        <v>80</v>
      </c>
      <c r="AY3458" s="265" t="s">
        <v>180</v>
      </c>
    </row>
    <row r="3459" s="2" customFormat="1" ht="16.5" customHeight="1">
      <c r="A3459" s="40"/>
      <c r="B3459" s="41"/>
      <c r="C3459" s="281" t="s">
        <v>3888</v>
      </c>
      <c r="D3459" s="281" t="s">
        <v>702</v>
      </c>
      <c r="E3459" s="282" t="s">
        <v>3889</v>
      </c>
      <c r="F3459" s="283" t="s">
        <v>3890</v>
      </c>
      <c r="G3459" s="284" t="s">
        <v>359</v>
      </c>
      <c r="H3459" s="285">
        <v>13</v>
      </c>
      <c r="I3459" s="286"/>
      <c r="J3459" s="287">
        <f>ROUND(I3459*H3459,2)</f>
        <v>0</v>
      </c>
      <c r="K3459" s="283" t="s">
        <v>19</v>
      </c>
      <c r="L3459" s="288"/>
      <c r="M3459" s="289" t="s">
        <v>19</v>
      </c>
      <c r="N3459" s="290" t="s">
        <v>43</v>
      </c>
      <c r="O3459" s="86"/>
      <c r="P3459" s="224">
        <f>O3459*H3459</f>
        <v>0</v>
      </c>
      <c r="Q3459" s="224">
        <v>0</v>
      </c>
      <c r="R3459" s="224">
        <f>Q3459*H3459</f>
        <v>0</v>
      </c>
      <c r="S3459" s="224">
        <v>0</v>
      </c>
      <c r="T3459" s="225">
        <f>S3459*H3459</f>
        <v>0</v>
      </c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R3459" s="226" t="s">
        <v>369</v>
      </c>
      <c r="AT3459" s="226" t="s">
        <v>702</v>
      </c>
      <c r="AU3459" s="226" t="s">
        <v>82</v>
      </c>
      <c r="AY3459" s="19" t="s">
        <v>180</v>
      </c>
      <c r="BE3459" s="227">
        <f>IF(N3459="základní",J3459,0)</f>
        <v>0</v>
      </c>
      <c r="BF3459" s="227">
        <f>IF(N3459="snížená",J3459,0)</f>
        <v>0</v>
      </c>
      <c r="BG3459" s="227">
        <f>IF(N3459="zákl. přenesená",J3459,0)</f>
        <v>0</v>
      </c>
      <c r="BH3459" s="227">
        <f>IF(N3459="sníž. přenesená",J3459,0)</f>
        <v>0</v>
      </c>
      <c r="BI3459" s="227">
        <f>IF(N3459="nulová",J3459,0)</f>
        <v>0</v>
      </c>
      <c r="BJ3459" s="19" t="s">
        <v>80</v>
      </c>
      <c r="BK3459" s="227">
        <f>ROUND(I3459*H3459,2)</f>
        <v>0</v>
      </c>
      <c r="BL3459" s="19" t="s">
        <v>270</v>
      </c>
      <c r="BM3459" s="226" t="s">
        <v>3891</v>
      </c>
    </row>
    <row r="3460" s="2" customFormat="1" ht="16.5" customHeight="1">
      <c r="A3460" s="40"/>
      <c r="B3460" s="41"/>
      <c r="C3460" s="215" t="s">
        <v>3892</v>
      </c>
      <c r="D3460" s="215" t="s">
        <v>182</v>
      </c>
      <c r="E3460" s="216" t="s">
        <v>3893</v>
      </c>
      <c r="F3460" s="217" t="s">
        <v>3894</v>
      </c>
      <c r="G3460" s="218" t="s">
        <v>185</v>
      </c>
      <c r="H3460" s="219">
        <v>208.69</v>
      </c>
      <c r="I3460" s="220"/>
      <c r="J3460" s="221">
        <f>ROUND(I3460*H3460,2)</f>
        <v>0</v>
      </c>
      <c r="K3460" s="217" t="s">
        <v>19</v>
      </c>
      <c r="L3460" s="46"/>
      <c r="M3460" s="222" t="s">
        <v>19</v>
      </c>
      <c r="N3460" s="223" t="s">
        <v>43</v>
      </c>
      <c r="O3460" s="86"/>
      <c r="P3460" s="224">
        <f>O3460*H3460</f>
        <v>0</v>
      </c>
      <c r="Q3460" s="224">
        <v>0</v>
      </c>
      <c r="R3460" s="224">
        <f>Q3460*H3460</f>
        <v>0</v>
      </c>
      <c r="S3460" s="224">
        <v>0</v>
      </c>
      <c r="T3460" s="225">
        <f>S3460*H3460</f>
        <v>0</v>
      </c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R3460" s="226" t="s">
        <v>270</v>
      </c>
      <c r="AT3460" s="226" t="s">
        <v>182</v>
      </c>
      <c r="AU3460" s="226" t="s">
        <v>82</v>
      </c>
      <c r="AY3460" s="19" t="s">
        <v>180</v>
      </c>
      <c r="BE3460" s="227">
        <f>IF(N3460="základní",J3460,0)</f>
        <v>0</v>
      </c>
      <c r="BF3460" s="227">
        <f>IF(N3460="snížená",J3460,0)</f>
        <v>0</v>
      </c>
      <c r="BG3460" s="227">
        <f>IF(N3460="zákl. přenesená",J3460,0)</f>
        <v>0</v>
      </c>
      <c r="BH3460" s="227">
        <f>IF(N3460="sníž. přenesená",J3460,0)</f>
        <v>0</v>
      </c>
      <c r="BI3460" s="227">
        <f>IF(N3460="nulová",J3460,0)</f>
        <v>0</v>
      </c>
      <c r="BJ3460" s="19" t="s">
        <v>80</v>
      </c>
      <c r="BK3460" s="227">
        <f>ROUND(I3460*H3460,2)</f>
        <v>0</v>
      </c>
      <c r="BL3460" s="19" t="s">
        <v>270</v>
      </c>
      <c r="BM3460" s="226" t="s">
        <v>3895</v>
      </c>
    </row>
    <row r="3461" s="14" customFormat="1">
      <c r="A3461" s="14"/>
      <c r="B3461" s="245"/>
      <c r="C3461" s="246"/>
      <c r="D3461" s="235" t="s">
        <v>191</v>
      </c>
      <c r="E3461" s="247" t="s">
        <v>19</v>
      </c>
      <c r="F3461" s="248" t="s">
        <v>1675</v>
      </c>
      <c r="G3461" s="246"/>
      <c r="H3461" s="247" t="s">
        <v>19</v>
      </c>
      <c r="I3461" s="249"/>
      <c r="J3461" s="246"/>
      <c r="K3461" s="246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191</v>
      </c>
      <c r="AU3461" s="254" t="s">
        <v>82</v>
      </c>
      <c r="AV3461" s="14" t="s">
        <v>80</v>
      </c>
      <c r="AW3461" s="14" t="s">
        <v>33</v>
      </c>
      <c r="AX3461" s="14" t="s">
        <v>72</v>
      </c>
      <c r="AY3461" s="254" t="s">
        <v>180</v>
      </c>
    </row>
    <row r="3462" s="14" customFormat="1">
      <c r="A3462" s="14"/>
      <c r="B3462" s="245"/>
      <c r="C3462" s="246"/>
      <c r="D3462" s="235" t="s">
        <v>191</v>
      </c>
      <c r="E3462" s="247" t="s">
        <v>19</v>
      </c>
      <c r="F3462" s="248" t="s">
        <v>3896</v>
      </c>
      <c r="G3462" s="246"/>
      <c r="H3462" s="247" t="s">
        <v>19</v>
      </c>
      <c r="I3462" s="249"/>
      <c r="J3462" s="246"/>
      <c r="K3462" s="246"/>
      <c r="L3462" s="250"/>
      <c r="M3462" s="251"/>
      <c r="N3462" s="252"/>
      <c r="O3462" s="252"/>
      <c r="P3462" s="252"/>
      <c r="Q3462" s="252"/>
      <c r="R3462" s="252"/>
      <c r="S3462" s="252"/>
      <c r="T3462" s="253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4" t="s">
        <v>191</v>
      </c>
      <c r="AU3462" s="254" t="s">
        <v>82</v>
      </c>
      <c r="AV3462" s="14" t="s">
        <v>80</v>
      </c>
      <c r="AW3462" s="14" t="s">
        <v>33</v>
      </c>
      <c r="AX3462" s="14" t="s">
        <v>72</v>
      </c>
      <c r="AY3462" s="254" t="s">
        <v>180</v>
      </c>
    </row>
    <row r="3463" s="13" customFormat="1">
      <c r="A3463" s="13"/>
      <c r="B3463" s="233"/>
      <c r="C3463" s="234"/>
      <c r="D3463" s="235" t="s">
        <v>191</v>
      </c>
      <c r="E3463" s="236" t="s">
        <v>19</v>
      </c>
      <c r="F3463" s="237" t="s">
        <v>3897</v>
      </c>
      <c r="G3463" s="234"/>
      <c r="H3463" s="238">
        <v>63.289999999999999</v>
      </c>
      <c r="I3463" s="239"/>
      <c r="J3463" s="234"/>
      <c r="K3463" s="234"/>
      <c r="L3463" s="240"/>
      <c r="M3463" s="241"/>
      <c r="N3463" s="242"/>
      <c r="O3463" s="242"/>
      <c r="P3463" s="242"/>
      <c r="Q3463" s="242"/>
      <c r="R3463" s="242"/>
      <c r="S3463" s="242"/>
      <c r="T3463" s="243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4" t="s">
        <v>191</v>
      </c>
      <c r="AU3463" s="244" t="s">
        <v>82</v>
      </c>
      <c r="AV3463" s="13" t="s">
        <v>82</v>
      </c>
      <c r="AW3463" s="13" t="s">
        <v>33</v>
      </c>
      <c r="AX3463" s="13" t="s">
        <v>72</v>
      </c>
      <c r="AY3463" s="244" t="s">
        <v>180</v>
      </c>
    </row>
    <row r="3464" s="14" customFormat="1">
      <c r="A3464" s="14"/>
      <c r="B3464" s="245"/>
      <c r="C3464" s="246"/>
      <c r="D3464" s="235" t="s">
        <v>191</v>
      </c>
      <c r="E3464" s="247" t="s">
        <v>19</v>
      </c>
      <c r="F3464" s="248" t="s">
        <v>1714</v>
      </c>
      <c r="G3464" s="246"/>
      <c r="H3464" s="247" t="s">
        <v>19</v>
      </c>
      <c r="I3464" s="249"/>
      <c r="J3464" s="246"/>
      <c r="K3464" s="246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191</v>
      </c>
      <c r="AU3464" s="254" t="s">
        <v>82</v>
      </c>
      <c r="AV3464" s="14" t="s">
        <v>80</v>
      </c>
      <c r="AW3464" s="14" t="s">
        <v>33</v>
      </c>
      <c r="AX3464" s="14" t="s">
        <v>72</v>
      </c>
      <c r="AY3464" s="254" t="s">
        <v>180</v>
      </c>
    </row>
    <row r="3465" s="14" customFormat="1">
      <c r="A3465" s="14"/>
      <c r="B3465" s="245"/>
      <c r="C3465" s="246"/>
      <c r="D3465" s="235" t="s">
        <v>191</v>
      </c>
      <c r="E3465" s="247" t="s">
        <v>19</v>
      </c>
      <c r="F3465" s="248" t="s">
        <v>3898</v>
      </c>
      <c r="G3465" s="246"/>
      <c r="H3465" s="247" t="s">
        <v>19</v>
      </c>
      <c r="I3465" s="249"/>
      <c r="J3465" s="246"/>
      <c r="K3465" s="246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191</v>
      </c>
      <c r="AU3465" s="254" t="s">
        <v>82</v>
      </c>
      <c r="AV3465" s="14" t="s">
        <v>80</v>
      </c>
      <c r="AW3465" s="14" t="s">
        <v>33</v>
      </c>
      <c r="AX3465" s="14" t="s">
        <v>72</v>
      </c>
      <c r="AY3465" s="254" t="s">
        <v>180</v>
      </c>
    </row>
    <row r="3466" s="13" customFormat="1">
      <c r="A3466" s="13"/>
      <c r="B3466" s="233"/>
      <c r="C3466" s="234"/>
      <c r="D3466" s="235" t="s">
        <v>191</v>
      </c>
      <c r="E3466" s="236" t="s">
        <v>19</v>
      </c>
      <c r="F3466" s="237" t="s">
        <v>3899</v>
      </c>
      <c r="G3466" s="234"/>
      <c r="H3466" s="238">
        <v>37.850000000000001</v>
      </c>
      <c r="I3466" s="239"/>
      <c r="J3466" s="234"/>
      <c r="K3466" s="234"/>
      <c r="L3466" s="240"/>
      <c r="M3466" s="241"/>
      <c r="N3466" s="242"/>
      <c r="O3466" s="242"/>
      <c r="P3466" s="242"/>
      <c r="Q3466" s="242"/>
      <c r="R3466" s="242"/>
      <c r="S3466" s="242"/>
      <c r="T3466" s="243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4" t="s">
        <v>191</v>
      </c>
      <c r="AU3466" s="244" t="s">
        <v>82</v>
      </c>
      <c r="AV3466" s="13" t="s">
        <v>82</v>
      </c>
      <c r="AW3466" s="13" t="s">
        <v>33</v>
      </c>
      <c r="AX3466" s="13" t="s">
        <v>72</v>
      </c>
      <c r="AY3466" s="244" t="s">
        <v>180</v>
      </c>
    </row>
    <row r="3467" s="16" customFormat="1">
      <c r="A3467" s="16"/>
      <c r="B3467" s="266"/>
      <c r="C3467" s="267"/>
      <c r="D3467" s="235" t="s">
        <v>191</v>
      </c>
      <c r="E3467" s="268" t="s">
        <v>19</v>
      </c>
      <c r="F3467" s="269" t="s">
        <v>436</v>
      </c>
      <c r="G3467" s="267"/>
      <c r="H3467" s="270">
        <v>101.14</v>
      </c>
      <c r="I3467" s="271"/>
      <c r="J3467" s="267"/>
      <c r="K3467" s="267"/>
      <c r="L3467" s="272"/>
      <c r="M3467" s="273"/>
      <c r="N3467" s="274"/>
      <c r="O3467" s="274"/>
      <c r="P3467" s="274"/>
      <c r="Q3467" s="274"/>
      <c r="R3467" s="274"/>
      <c r="S3467" s="274"/>
      <c r="T3467" s="275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T3467" s="276" t="s">
        <v>191</v>
      </c>
      <c r="AU3467" s="276" t="s">
        <v>82</v>
      </c>
      <c r="AV3467" s="16" t="s">
        <v>100</v>
      </c>
      <c r="AW3467" s="16" t="s">
        <v>33</v>
      </c>
      <c r="AX3467" s="16" t="s">
        <v>72</v>
      </c>
      <c r="AY3467" s="276" t="s">
        <v>180</v>
      </c>
    </row>
    <row r="3468" s="14" customFormat="1">
      <c r="A3468" s="14"/>
      <c r="B3468" s="245"/>
      <c r="C3468" s="246"/>
      <c r="D3468" s="235" t="s">
        <v>191</v>
      </c>
      <c r="E3468" s="247" t="s">
        <v>19</v>
      </c>
      <c r="F3468" s="248" t="s">
        <v>1290</v>
      </c>
      <c r="G3468" s="246"/>
      <c r="H3468" s="247" t="s">
        <v>19</v>
      </c>
      <c r="I3468" s="249"/>
      <c r="J3468" s="246"/>
      <c r="K3468" s="246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191</v>
      </c>
      <c r="AU3468" s="254" t="s">
        <v>82</v>
      </c>
      <c r="AV3468" s="14" t="s">
        <v>80</v>
      </c>
      <c r="AW3468" s="14" t="s">
        <v>33</v>
      </c>
      <c r="AX3468" s="14" t="s">
        <v>72</v>
      </c>
      <c r="AY3468" s="254" t="s">
        <v>180</v>
      </c>
    </row>
    <row r="3469" s="14" customFormat="1">
      <c r="A3469" s="14"/>
      <c r="B3469" s="245"/>
      <c r="C3469" s="246"/>
      <c r="D3469" s="235" t="s">
        <v>191</v>
      </c>
      <c r="E3469" s="247" t="s">
        <v>19</v>
      </c>
      <c r="F3469" s="248" t="s">
        <v>3900</v>
      </c>
      <c r="G3469" s="246"/>
      <c r="H3469" s="247" t="s">
        <v>19</v>
      </c>
      <c r="I3469" s="249"/>
      <c r="J3469" s="246"/>
      <c r="K3469" s="246"/>
      <c r="L3469" s="250"/>
      <c r="M3469" s="251"/>
      <c r="N3469" s="252"/>
      <c r="O3469" s="252"/>
      <c r="P3469" s="252"/>
      <c r="Q3469" s="252"/>
      <c r="R3469" s="252"/>
      <c r="S3469" s="252"/>
      <c r="T3469" s="253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4" t="s">
        <v>191</v>
      </c>
      <c r="AU3469" s="254" t="s">
        <v>82</v>
      </c>
      <c r="AV3469" s="14" t="s">
        <v>80</v>
      </c>
      <c r="AW3469" s="14" t="s">
        <v>33</v>
      </c>
      <c r="AX3469" s="14" t="s">
        <v>72</v>
      </c>
      <c r="AY3469" s="254" t="s">
        <v>180</v>
      </c>
    </row>
    <row r="3470" s="13" customFormat="1">
      <c r="A3470" s="13"/>
      <c r="B3470" s="233"/>
      <c r="C3470" s="234"/>
      <c r="D3470" s="235" t="s">
        <v>191</v>
      </c>
      <c r="E3470" s="236" t="s">
        <v>19</v>
      </c>
      <c r="F3470" s="237" t="s">
        <v>3901</v>
      </c>
      <c r="G3470" s="234"/>
      <c r="H3470" s="238">
        <v>10.01</v>
      </c>
      <c r="I3470" s="239"/>
      <c r="J3470" s="234"/>
      <c r="K3470" s="234"/>
      <c r="L3470" s="240"/>
      <c r="M3470" s="241"/>
      <c r="N3470" s="242"/>
      <c r="O3470" s="242"/>
      <c r="P3470" s="242"/>
      <c r="Q3470" s="242"/>
      <c r="R3470" s="242"/>
      <c r="S3470" s="242"/>
      <c r="T3470" s="243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4" t="s">
        <v>191</v>
      </c>
      <c r="AU3470" s="244" t="s">
        <v>82</v>
      </c>
      <c r="AV3470" s="13" t="s">
        <v>82</v>
      </c>
      <c r="AW3470" s="13" t="s">
        <v>33</v>
      </c>
      <c r="AX3470" s="13" t="s">
        <v>72</v>
      </c>
      <c r="AY3470" s="244" t="s">
        <v>180</v>
      </c>
    </row>
    <row r="3471" s="14" customFormat="1">
      <c r="A3471" s="14"/>
      <c r="B3471" s="245"/>
      <c r="C3471" s="246"/>
      <c r="D3471" s="235" t="s">
        <v>191</v>
      </c>
      <c r="E3471" s="247" t="s">
        <v>19</v>
      </c>
      <c r="F3471" s="248" t="s">
        <v>1140</v>
      </c>
      <c r="G3471" s="246"/>
      <c r="H3471" s="247" t="s">
        <v>19</v>
      </c>
      <c r="I3471" s="249"/>
      <c r="J3471" s="246"/>
      <c r="K3471" s="246"/>
      <c r="L3471" s="250"/>
      <c r="M3471" s="251"/>
      <c r="N3471" s="252"/>
      <c r="O3471" s="252"/>
      <c r="P3471" s="252"/>
      <c r="Q3471" s="252"/>
      <c r="R3471" s="252"/>
      <c r="S3471" s="252"/>
      <c r="T3471" s="253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4" t="s">
        <v>191</v>
      </c>
      <c r="AU3471" s="254" t="s">
        <v>82</v>
      </c>
      <c r="AV3471" s="14" t="s">
        <v>80</v>
      </c>
      <c r="AW3471" s="14" t="s">
        <v>33</v>
      </c>
      <c r="AX3471" s="14" t="s">
        <v>72</v>
      </c>
      <c r="AY3471" s="254" t="s">
        <v>180</v>
      </c>
    </row>
    <row r="3472" s="14" customFormat="1">
      <c r="A3472" s="14"/>
      <c r="B3472" s="245"/>
      <c r="C3472" s="246"/>
      <c r="D3472" s="235" t="s">
        <v>191</v>
      </c>
      <c r="E3472" s="247" t="s">
        <v>19</v>
      </c>
      <c r="F3472" s="248" t="s">
        <v>3902</v>
      </c>
      <c r="G3472" s="246"/>
      <c r="H3472" s="247" t="s">
        <v>19</v>
      </c>
      <c r="I3472" s="249"/>
      <c r="J3472" s="246"/>
      <c r="K3472" s="246"/>
      <c r="L3472" s="250"/>
      <c r="M3472" s="251"/>
      <c r="N3472" s="252"/>
      <c r="O3472" s="252"/>
      <c r="P3472" s="252"/>
      <c r="Q3472" s="252"/>
      <c r="R3472" s="252"/>
      <c r="S3472" s="252"/>
      <c r="T3472" s="253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4" t="s">
        <v>191</v>
      </c>
      <c r="AU3472" s="254" t="s">
        <v>82</v>
      </c>
      <c r="AV3472" s="14" t="s">
        <v>80</v>
      </c>
      <c r="AW3472" s="14" t="s">
        <v>33</v>
      </c>
      <c r="AX3472" s="14" t="s">
        <v>72</v>
      </c>
      <c r="AY3472" s="254" t="s">
        <v>180</v>
      </c>
    </row>
    <row r="3473" s="13" customFormat="1">
      <c r="A3473" s="13"/>
      <c r="B3473" s="233"/>
      <c r="C3473" s="234"/>
      <c r="D3473" s="235" t="s">
        <v>191</v>
      </c>
      <c r="E3473" s="236" t="s">
        <v>19</v>
      </c>
      <c r="F3473" s="237" t="s">
        <v>3903</v>
      </c>
      <c r="G3473" s="234"/>
      <c r="H3473" s="238">
        <v>26.879999999999999</v>
      </c>
      <c r="I3473" s="239"/>
      <c r="J3473" s="234"/>
      <c r="K3473" s="234"/>
      <c r="L3473" s="240"/>
      <c r="M3473" s="241"/>
      <c r="N3473" s="242"/>
      <c r="O3473" s="242"/>
      <c r="P3473" s="242"/>
      <c r="Q3473" s="242"/>
      <c r="R3473" s="242"/>
      <c r="S3473" s="242"/>
      <c r="T3473" s="243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4" t="s">
        <v>191</v>
      </c>
      <c r="AU3473" s="244" t="s">
        <v>82</v>
      </c>
      <c r="AV3473" s="13" t="s">
        <v>82</v>
      </c>
      <c r="AW3473" s="13" t="s">
        <v>33</v>
      </c>
      <c r="AX3473" s="13" t="s">
        <v>72</v>
      </c>
      <c r="AY3473" s="244" t="s">
        <v>180</v>
      </c>
    </row>
    <row r="3474" s="13" customFormat="1">
      <c r="A3474" s="13"/>
      <c r="B3474" s="233"/>
      <c r="C3474" s="234"/>
      <c r="D3474" s="235" t="s">
        <v>191</v>
      </c>
      <c r="E3474" s="236" t="s">
        <v>19</v>
      </c>
      <c r="F3474" s="237" t="s">
        <v>3904</v>
      </c>
      <c r="G3474" s="234"/>
      <c r="H3474" s="238">
        <v>16.559999999999999</v>
      </c>
      <c r="I3474" s="239"/>
      <c r="J3474" s="234"/>
      <c r="K3474" s="234"/>
      <c r="L3474" s="240"/>
      <c r="M3474" s="241"/>
      <c r="N3474" s="242"/>
      <c r="O3474" s="242"/>
      <c r="P3474" s="242"/>
      <c r="Q3474" s="242"/>
      <c r="R3474" s="242"/>
      <c r="S3474" s="242"/>
      <c r="T3474" s="24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4" t="s">
        <v>191</v>
      </c>
      <c r="AU3474" s="244" t="s">
        <v>82</v>
      </c>
      <c r="AV3474" s="13" t="s">
        <v>82</v>
      </c>
      <c r="AW3474" s="13" t="s">
        <v>33</v>
      </c>
      <c r="AX3474" s="13" t="s">
        <v>72</v>
      </c>
      <c r="AY3474" s="244" t="s">
        <v>180</v>
      </c>
    </row>
    <row r="3475" s="13" customFormat="1">
      <c r="A3475" s="13"/>
      <c r="B3475" s="233"/>
      <c r="C3475" s="234"/>
      <c r="D3475" s="235" t="s">
        <v>191</v>
      </c>
      <c r="E3475" s="236" t="s">
        <v>19</v>
      </c>
      <c r="F3475" s="237" t="s">
        <v>3905</v>
      </c>
      <c r="G3475" s="234"/>
      <c r="H3475" s="238">
        <v>17.280000000000001</v>
      </c>
      <c r="I3475" s="239"/>
      <c r="J3475" s="234"/>
      <c r="K3475" s="234"/>
      <c r="L3475" s="240"/>
      <c r="M3475" s="241"/>
      <c r="N3475" s="242"/>
      <c r="O3475" s="242"/>
      <c r="P3475" s="242"/>
      <c r="Q3475" s="242"/>
      <c r="R3475" s="242"/>
      <c r="S3475" s="242"/>
      <c r="T3475" s="243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4" t="s">
        <v>191</v>
      </c>
      <c r="AU3475" s="244" t="s">
        <v>82</v>
      </c>
      <c r="AV3475" s="13" t="s">
        <v>82</v>
      </c>
      <c r="AW3475" s="13" t="s">
        <v>33</v>
      </c>
      <c r="AX3475" s="13" t="s">
        <v>72</v>
      </c>
      <c r="AY3475" s="244" t="s">
        <v>180</v>
      </c>
    </row>
    <row r="3476" s="13" customFormat="1">
      <c r="A3476" s="13"/>
      <c r="B3476" s="233"/>
      <c r="C3476" s="234"/>
      <c r="D3476" s="235" t="s">
        <v>191</v>
      </c>
      <c r="E3476" s="236" t="s">
        <v>19</v>
      </c>
      <c r="F3476" s="237" t="s">
        <v>3906</v>
      </c>
      <c r="G3476" s="234"/>
      <c r="H3476" s="238">
        <v>8.6400000000000006</v>
      </c>
      <c r="I3476" s="239"/>
      <c r="J3476" s="234"/>
      <c r="K3476" s="234"/>
      <c r="L3476" s="240"/>
      <c r="M3476" s="241"/>
      <c r="N3476" s="242"/>
      <c r="O3476" s="242"/>
      <c r="P3476" s="242"/>
      <c r="Q3476" s="242"/>
      <c r="R3476" s="242"/>
      <c r="S3476" s="242"/>
      <c r="T3476" s="243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4" t="s">
        <v>191</v>
      </c>
      <c r="AU3476" s="244" t="s">
        <v>82</v>
      </c>
      <c r="AV3476" s="13" t="s">
        <v>82</v>
      </c>
      <c r="AW3476" s="13" t="s">
        <v>33</v>
      </c>
      <c r="AX3476" s="13" t="s">
        <v>72</v>
      </c>
      <c r="AY3476" s="244" t="s">
        <v>180</v>
      </c>
    </row>
    <row r="3477" s="13" customFormat="1">
      <c r="A3477" s="13"/>
      <c r="B3477" s="233"/>
      <c r="C3477" s="234"/>
      <c r="D3477" s="235" t="s">
        <v>191</v>
      </c>
      <c r="E3477" s="236" t="s">
        <v>19</v>
      </c>
      <c r="F3477" s="237" t="s">
        <v>3907</v>
      </c>
      <c r="G3477" s="234"/>
      <c r="H3477" s="238">
        <v>12.960000000000001</v>
      </c>
      <c r="I3477" s="239"/>
      <c r="J3477" s="234"/>
      <c r="K3477" s="234"/>
      <c r="L3477" s="240"/>
      <c r="M3477" s="241"/>
      <c r="N3477" s="242"/>
      <c r="O3477" s="242"/>
      <c r="P3477" s="242"/>
      <c r="Q3477" s="242"/>
      <c r="R3477" s="242"/>
      <c r="S3477" s="242"/>
      <c r="T3477" s="243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4" t="s">
        <v>191</v>
      </c>
      <c r="AU3477" s="244" t="s">
        <v>82</v>
      </c>
      <c r="AV3477" s="13" t="s">
        <v>82</v>
      </c>
      <c r="AW3477" s="13" t="s">
        <v>33</v>
      </c>
      <c r="AX3477" s="13" t="s">
        <v>72</v>
      </c>
      <c r="AY3477" s="244" t="s">
        <v>180</v>
      </c>
    </row>
    <row r="3478" s="13" customFormat="1">
      <c r="A3478" s="13"/>
      <c r="B3478" s="233"/>
      <c r="C3478" s="234"/>
      <c r="D3478" s="235" t="s">
        <v>191</v>
      </c>
      <c r="E3478" s="236" t="s">
        <v>19</v>
      </c>
      <c r="F3478" s="237" t="s">
        <v>3908</v>
      </c>
      <c r="G3478" s="234"/>
      <c r="H3478" s="238">
        <v>7.4100000000000001</v>
      </c>
      <c r="I3478" s="239"/>
      <c r="J3478" s="234"/>
      <c r="K3478" s="234"/>
      <c r="L3478" s="240"/>
      <c r="M3478" s="241"/>
      <c r="N3478" s="242"/>
      <c r="O3478" s="242"/>
      <c r="P3478" s="242"/>
      <c r="Q3478" s="242"/>
      <c r="R3478" s="242"/>
      <c r="S3478" s="242"/>
      <c r="T3478" s="24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4" t="s">
        <v>191</v>
      </c>
      <c r="AU3478" s="244" t="s">
        <v>82</v>
      </c>
      <c r="AV3478" s="13" t="s">
        <v>82</v>
      </c>
      <c r="AW3478" s="13" t="s">
        <v>33</v>
      </c>
      <c r="AX3478" s="13" t="s">
        <v>72</v>
      </c>
      <c r="AY3478" s="244" t="s">
        <v>180</v>
      </c>
    </row>
    <row r="3479" s="13" customFormat="1">
      <c r="A3479" s="13"/>
      <c r="B3479" s="233"/>
      <c r="C3479" s="234"/>
      <c r="D3479" s="235" t="s">
        <v>191</v>
      </c>
      <c r="E3479" s="236" t="s">
        <v>19</v>
      </c>
      <c r="F3479" s="237" t="s">
        <v>3909</v>
      </c>
      <c r="G3479" s="234"/>
      <c r="H3479" s="238">
        <v>7.8099999999999996</v>
      </c>
      <c r="I3479" s="239"/>
      <c r="J3479" s="234"/>
      <c r="K3479" s="234"/>
      <c r="L3479" s="240"/>
      <c r="M3479" s="241"/>
      <c r="N3479" s="242"/>
      <c r="O3479" s="242"/>
      <c r="P3479" s="242"/>
      <c r="Q3479" s="242"/>
      <c r="R3479" s="242"/>
      <c r="S3479" s="242"/>
      <c r="T3479" s="243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4" t="s">
        <v>191</v>
      </c>
      <c r="AU3479" s="244" t="s">
        <v>82</v>
      </c>
      <c r="AV3479" s="13" t="s">
        <v>82</v>
      </c>
      <c r="AW3479" s="13" t="s">
        <v>33</v>
      </c>
      <c r="AX3479" s="13" t="s">
        <v>72</v>
      </c>
      <c r="AY3479" s="244" t="s">
        <v>180</v>
      </c>
    </row>
    <row r="3480" s="16" customFormat="1">
      <c r="A3480" s="16"/>
      <c r="B3480" s="266"/>
      <c r="C3480" s="267"/>
      <c r="D3480" s="235" t="s">
        <v>191</v>
      </c>
      <c r="E3480" s="268" t="s">
        <v>19</v>
      </c>
      <c r="F3480" s="269" t="s">
        <v>436</v>
      </c>
      <c r="G3480" s="267"/>
      <c r="H3480" s="270">
        <v>107.55000000000001</v>
      </c>
      <c r="I3480" s="271"/>
      <c r="J3480" s="267"/>
      <c r="K3480" s="267"/>
      <c r="L3480" s="272"/>
      <c r="M3480" s="273"/>
      <c r="N3480" s="274"/>
      <c r="O3480" s="274"/>
      <c r="P3480" s="274"/>
      <c r="Q3480" s="274"/>
      <c r="R3480" s="274"/>
      <c r="S3480" s="274"/>
      <c r="T3480" s="275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T3480" s="276" t="s">
        <v>191</v>
      </c>
      <c r="AU3480" s="276" t="s">
        <v>82</v>
      </c>
      <c r="AV3480" s="16" t="s">
        <v>100</v>
      </c>
      <c r="AW3480" s="16" t="s">
        <v>33</v>
      </c>
      <c r="AX3480" s="16" t="s">
        <v>72</v>
      </c>
      <c r="AY3480" s="276" t="s">
        <v>180</v>
      </c>
    </row>
    <row r="3481" s="15" customFormat="1">
      <c r="A3481" s="15"/>
      <c r="B3481" s="255"/>
      <c r="C3481" s="256"/>
      <c r="D3481" s="235" t="s">
        <v>191</v>
      </c>
      <c r="E3481" s="257" t="s">
        <v>19</v>
      </c>
      <c r="F3481" s="258" t="s">
        <v>327</v>
      </c>
      <c r="G3481" s="256"/>
      <c r="H3481" s="259">
        <v>208.69</v>
      </c>
      <c r="I3481" s="260"/>
      <c r="J3481" s="256"/>
      <c r="K3481" s="256"/>
      <c r="L3481" s="261"/>
      <c r="M3481" s="262"/>
      <c r="N3481" s="263"/>
      <c r="O3481" s="263"/>
      <c r="P3481" s="263"/>
      <c r="Q3481" s="263"/>
      <c r="R3481" s="263"/>
      <c r="S3481" s="263"/>
      <c r="T3481" s="264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65" t="s">
        <v>191</v>
      </c>
      <c r="AU3481" s="265" t="s">
        <v>82</v>
      </c>
      <c r="AV3481" s="15" t="s">
        <v>187</v>
      </c>
      <c r="AW3481" s="15" t="s">
        <v>33</v>
      </c>
      <c r="AX3481" s="15" t="s">
        <v>80</v>
      </c>
      <c r="AY3481" s="265" t="s">
        <v>180</v>
      </c>
    </row>
    <row r="3482" s="2" customFormat="1" ht="16.5" customHeight="1">
      <c r="A3482" s="40"/>
      <c r="B3482" s="41"/>
      <c r="C3482" s="215" t="s">
        <v>3910</v>
      </c>
      <c r="D3482" s="215" t="s">
        <v>182</v>
      </c>
      <c r="E3482" s="216" t="s">
        <v>3911</v>
      </c>
      <c r="F3482" s="217" t="s">
        <v>3912</v>
      </c>
      <c r="G3482" s="218" t="s">
        <v>185</v>
      </c>
      <c r="H3482" s="219">
        <v>20.629999999999999</v>
      </c>
      <c r="I3482" s="220"/>
      <c r="J3482" s="221">
        <f>ROUND(I3482*H3482,2)</f>
        <v>0</v>
      </c>
      <c r="K3482" s="217" t="s">
        <v>19</v>
      </c>
      <c r="L3482" s="46"/>
      <c r="M3482" s="222" t="s">
        <v>19</v>
      </c>
      <c r="N3482" s="223" t="s">
        <v>43</v>
      </c>
      <c r="O3482" s="86"/>
      <c r="P3482" s="224">
        <f>O3482*H3482</f>
        <v>0</v>
      </c>
      <c r="Q3482" s="224">
        <v>0</v>
      </c>
      <c r="R3482" s="224">
        <f>Q3482*H3482</f>
        <v>0</v>
      </c>
      <c r="S3482" s="224">
        <v>0</v>
      </c>
      <c r="T3482" s="225">
        <f>S3482*H3482</f>
        <v>0</v>
      </c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R3482" s="226" t="s">
        <v>270</v>
      </c>
      <c r="AT3482" s="226" t="s">
        <v>182</v>
      </c>
      <c r="AU3482" s="226" t="s">
        <v>82</v>
      </c>
      <c r="AY3482" s="19" t="s">
        <v>180</v>
      </c>
      <c r="BE3482" s="227">
        <f>IF(N3482="základní",J3482,0)</f>
        <v>0</v>
      </c>
      <c r="BF3482" s="227">
        <f>IF(N3482="snížená",J3482,0)</f>
        <v>0</v>
      </c>
      <c r="BG3482" s="227">
        <f>IF(N3482="zákl. přenesená",J3482,0)</f>
        <v>0</v>
      </c>
      <c r="BH3482" s="227">
        <f>IF(N3482="sníž. přenesená",J3482,0)</f>
        <v>0</v>
      </c>
      <c r="BI3482" s="227">
        <f>IF(N3482="nulová",J3482,0)</f>
        <v>0</v>
      </c>
      <c r="BJ3482" s="19" t="s">
        <v>80</v>
      </c>
      <c r="BK3482" s="227">
        <f>ROUND(I3482*H3482,2)</f>
        <v>0</v>
      </c>
      <c r="BL3482" s="19" t="s">
        <v>270</v>
      </c>
      <c r="BM3482" s="226" t="s">
        <v>3913</v>
      </c>
    </row>
    <row r="3483" s="14" customFormat="1">
      <c r="A3483" s="14"/>
      <c r="B3483" s="245"/>
      <c r="C3483" s="246"/>
      <c r="D3483" s="235" t="s">
        <v>191</v>
      </c>
      <c r="E3483" s="247" t="s">
        <v>19</v>
      </c>
      <c r="F3483" s="248" t="s">
        <v>3914</v>
      </c>
      <c r="G3483" s="246"/>
      <c r="H3483" s="247" t="s">
        <v>19</v>
      </c>
      <c r="I3483" s="249"/>
      <c r="J3483" s="246"/>
      <c r="K3483" s="246"/>
      <c r="L3483" s="250"/>
      <c r="M3483" s="251"/>
      <c r="N3483" s="252"/>
      <c r="O3483" s="252"/>
      <c r="P3483" s="252"/>
      <c r="Q3483" s="252"/>
      <c r="R3483" s="252"/>
      <c r="S3483" s="252"/>
      <c r="T3483" s="253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4" t="s">
        <v>191</v>
      </c>
      <c r="AU3483" s="254" t="s">
        <v>82</v>
      </c>
      <c r="AV3483" s="14" t="s">
        <v>80</v>
      </c>
      <c r="AW3483" s="14" t="s">
        <v>33</v>
      </c>
      <c r="AX3483" s="14" t="s">
        <v>72</v>
      </c>
      <c r="AY3483" s="254" t="s">
        <v>180</v>
      </c>
    </row>
    <row r="3484" s="14" customFormat="1">
      <c r="A3484" s="14"/>
      <c r="B3484" s="245"/>
      <c r="C3484" s="246"/>
      <c r="D3484" s="235" t="s">
        <v>191</v>
      </c>
      <c r="E3484" s="247" t="s">
        <v>19</v>
      </c>
      <c r="F3484" s="248" t="s">
        <v>3915</v>
      </c>
      <c r="G3484" s="246"/>
      <c r="H3484" s="247" t="s">
        <v>19</v>
      </c>
      <c r="I3484" s="249"/>
      <c r="J3484" s="246"/>
      <c r="K3484" s="246"/>
      <c r="L3484" s="250"/>
      <c r="M3484" s="251"/>
      <c r="N3484" s="252"/>
      <c r="O3484" s="252"/>
      <c r="P3484" s="252"/>
      <c r="Q3484" s="252"/>
      <c r="R3484" s="252"/>
      <c r="S3484" s="252"/>
      <c r="T3484" s="253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4" t="s">
        <v>191</v>
      </c>
      <c r="AU3484" s="254" t="s">
        <v>82</v>
      </c>
      <c r="AV3484" s="14" t="s">
        <v>80</v>
      </c>
      <c r="AW3484" s="14" t="s">
        <v>33</v>
      </c>
      <c r="AX3484" s="14" t="s">
        <v>72</v>
      </c>
      <c r="AY3484" s="254" t="s">
        <v>180</v>
      </c>
    </row>
    <row r="3485" s="13" customFormat="1">
      <c r="A3485" s="13"/>
      <c r="B3485" s="233"/>
      <c r="C3485" s="234"/>
      <c r="D3485" s="235" t="s">
        <v>191</v>
      </c>
      <c r="E3485" s="236" t="s">
        <v>19</v>
      </c>
      <c r="F3485" s="237" t="s">
        <v>3916</v>
      </c>
      <c r="G3485" s="234"/>
      <c r="H3485" s="238">
        <v>5.3200000000000003</v>
      </c>
      <c r="I3485" s="239"/>
      <c r="J3485" s="234"/>
      <c r="K3485" s="234"/>
      <c r="L3485" s="240"/>
      <c r="M3485" s="241"/>
      <c r="N3485" s="242"/>
      <c r="O3485" s="242"/>
      <c r="P3485" s="242"/>
      <c r="Q3485" s="242"/>
      <c r="R3485" s="242"/>
      <c r="S3485" s="242"/>
      <c r="T3485" s="243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4" t="s">
        <v>191</v>
      </c>
      <c r="AU3485" s="244" t="s">
        <v>82</v>
      </c>
      <c r="AV3485" s="13" t="s">
        <v>82</v>
      </c>
      <c r="AW3485" s="13" t="s">
        <v>33</v>
      </c>
      <c r="AX3485" s="13" t="s">
        <v>72</v>
      </c>
      <c r="AY3485" s="244" t="s">
        <v>180</v>
      </c>
    </row>
    <row r="3486" s="14" customFormat="1">
      <c r="A3486" s="14"/>
      <c r="B3486" s="245"/>
      <c r="C3486" s="246"/>
      <c r="D3486" s="235" t="s">
        <v>191</v>
      </c>
      <c r="E3486" s="247" t="s">
        <v>19</v>
      </c>
      <c r="F3486" s="248" t="s">
        <v>3917</v>
      </c>
      <c r="G3486" s="246"/>
      <c r="H3486" s="247" t="s">
        <v>19</v>
      </c>
      <c r="I3486" s="249"/>
      <c r="J3486" s="246"/>
      <c r="K3486" s="246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191</v>
      </c>
      <c r="AU3486" s="254" t="s">
        <v>82</v>
      </c>
      <c r="AV3486" s="14" t="s">
        <v>80</v>
      </c>
      <c r="AW3486" s="14" t="s">
        <v>33</v>
      </c>
      <c r="AX3486" s="14" t="s">
        <v>72</v>
      </c>
      <c r="AY3486" s="254" t="s">
        <v>180</v>
      </c>
    </row>
    <row r="3487" s="13" customFormat="1">
      <c r="A3487" s="13"/>
      <c r="B3487" s="233"/>
      <c r="C3487" s="234"/>
      <c r="D3487" s="235" t="s">
        <v>191</v>
      </c>
      <c r="E3487" s="236" t="s">
        <v>19</v>
      </c>
      <c r="F3487" s="237" t="s">
        <v>3918</v>
      </c>
      <c r="G3487" s="234"/>
      <c r="H3487" s="238">
        <v>2.54</v>
      </c>
      <c r="I3487" s="239"/>
      <c r="J3487" s="234"/>
      <c r="K3487" s="234"/>
      <c r="L3487" s="240"/>
      <c r="M3487" s="241"/>
      <c r="N3487" s="242"/>
      <c r="O3487" s="242"/>
      <c r="P3487" s="242"/>
      <c r="Q3487" s="242"/>
      <c r="R3487" s="242"/>
      <c r="S3487" s="242"/>
      <c r="T3487" s="243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4" t="s">
        <v>191</v>
      </c>
      <c r="AU3487" s="244" t="s">
        <v>82</v>
      </c>
      <c r="AV3487" s="13" t="s">
        <v>82</v>
      </c>
      <c r="AW3487" s="13" t="s">
        <v>33</v>
      </c>
      <c r="AX3487" s="13" t="s">
        <v>72</v>
      </c>
      <c r="AY3487" s="244" t="s">
        <v>180</v>
      </c>
    </row>
    <row r="3488" s="16" customFormat="1">
      <c r="A3488" s="16"/>
      <c r="B3488" s="266"/>
      <c r="C3488" s="267"/>
      <c r="D3488" s="235" t="s">
        <v>191</v>
      </c>
      <c r="E3488" s="268" t="s">
        <v>19</v>
      </c>
      <c r="F3488" s="269" t="s">
        <v>436</v>
      </c>
      <c r="G3488" s="267"/>
      <c r="H3488" s="270">
        <v>7.8600000000000003</v>
      </c>
      <c r="I3488" s="271"/>
      <c r="J3488" s="267"/>
      <c r="K3488" s="267"/>
      <c r="L3488" s="272"/>
      <c r="M3488" s="273"/>
      <c r="N3488" s="274"/>
      <c r="O3488" s="274"/>
      <c r="P3488" s="274"/>
      <c r="Q3488" s="274"/>
      <c r="R3488" s="274"/>
      <c r="S3488" s="274"/>
      <c r="T3488" s="275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T3488" s="276" t="s">
        <v>191</v>
      </c>
      <c r="AU3488" s="276" t="s">
        <v>82</v>
      </c>
      <c r="AV3488" s="16" t="s">
        <v>100</v>
      </c>
      <c r="AW3488" s="16" t="s">
        <v>33</v>
      </c>
      <c r="AX3488" s="16" t="s">
        <v>72</v>
      </c>
      <c r="AY3488" s="276" t="s">
        <v>180</v>
      </c>
    </row>
    <row r="3489" s="14" customFormat="1">
      <c r="A3489" s="14"/>
      <c r="B3489" s="245"/>
      <c r="C3489" s="246"/>
      <c r="D3489" s="235" t="s">
        <v>191</v>
      </c>
      <c r="E3489" s="247" t="s">
        <v>19</v>
      </c>
      <c r="F3489" s="248" t="s">
        <v>3919</v>
      </c>
      <c r="G3489" s="246"/>
      <c r="H3489" s="247" t="s">
        <v>19</v>
      </c>
      <c r="I3489" s="249"/>
      <c r="J3489" s="246"/>
      <c r="K3489" s="246"/>
      <c r="L3489" s="250"/>
      <c r="M3489" s="251"/>
      <c r="N3489" s="252"/>
      <c r="O3489" s="252"/>
      <c r="P3489" s="252"/>
      <c r="Q3489" s="252"/>
      <c r="R3489" s="252"/>
      <c r="S3489" s="252"/>
      <c r="T3489" s="253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4" t="s">
        <v>191</v>
      </c>
      <c r="AU3489" s="254" t="s">
        <v>82</v>
      </c>
      <c r="AV3489" s="14" t="s">
        <v>80</v>
      </c>
      <c r="AW3489" s="14" t="s">
        <v>33</v>
      </c>
      <c r="AX3489" s="14" t="s">
        <v>72</v>
      </c>
      <c r="AY3489" s="254" t="s">
        <v>180</v>
      </c>
    </row>
    <row r="3490" s="14" customFormat="1">
      <c r="A3490" s="14"/>
      <c r="B3490" s="245"/>
      <c r="C3490" s="246"/>
      <c r="D3490" s="235" t="s">
        <v>191</v>
      </c>
      <c r="E3490" s="247" t="s">
        <v>19</v>
      </c>
      <c r="F3490" s="248" t="s">
        <v>3920</v>
      </c>
      <c r="G3490" s="246"/>
      <c r="H3490" s="247" t="s">
        <v>19</v>
      </c>
      <c r="I3490" s="249"/>
      <c r="J3490" s="246"/>
      <c r="K3490" s="246"/>
      <c r="L3490" s="250"/>
      <c r="M3490" s="251"/>
      <c r="N3490" s="252"/>
      <c r="O3490" s="252"/>
      <c r="P3490" s="252"/>
      <c r="Q3490" s="252"/>
      <c r="R3490" s="252"/>
      <c r="S3490" s="252"/>
      <c r="T3490" s="253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4" t="s">
        <v>191</v>
      </c>
      <c r="AU3490" s="254" t="s">
        <v>82</v>
      </c>
      <c r="AV3490" s="14" t="s">
        <v>80</v>
      </c>
      <c r="AW3490" s="14" t="s">
        <v>33</v>
      </c>
      <c r="AX3490" s="14" t="s">
        <v>72</v>
      </c>
      <c r="AY3490" s="254" t="s">
        <v>180</v>
      </c>
    </row>
    <row r="3491" s="13" customFormat="1">
      <c r="A3491" s="13"/>
      <c r="B3491" s="233"/>
      <c r="C3491" s="234"/>
      <c r="D3491" s="235" t="s">
        <v>191</v>
      </c>
      <c r="E3491" s="236" t="s">
        <v>19</v>
      </c>
      <c r="F3491" s="237" t="s">
        <v>3921</v>
      </c>
      <c r="G3491" s="234"/>
      <c r="H3491" s="238">
        <v>10.970000000000001</v>
      </c>
      <c r="I3491" s="239"/>
      <c r="J3491" s="234"/>
      <c r="K3491" s="234"/>
      <c r="L3491" s="240"/>
      <c r="M3491" s="241"/>
      <c r="N3491" s="242"/>
      <c r="O3491" s="242"/>
      <c r="P3491" s="242"/>
      <c r="Q3491" s="242"/>
      <c r="R3491" s="242"/>
      <c r="S3491" s="242"/>
      <c r="T3491" s="24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4" t="s">
        <v>191</v>
      </c>
      <c r="AU3491" s="244" t="s">
        <v>82</v>
      </c>
      <c r="AV3491" s="13" t="s">
        <v>82</v>
      </c>
      <c r="AW3491" s="13" t="s">
        <v>33</v>
      </c>
      <c r="AX3491" s="13" t="s">
        <v>72</v>
      </c>
      <c r="AY3491" s="244" t="s">
        <v>180</v>
      </c>
    </row>
    <row r="3492" s="14" customFormat="1">
      <c r="A3492" s="14"/>
      <c r="B3492" s="245"/>
      <c r="C3492" s="246"/>
      <c r="D3492" s="235" t="s">
        <v>191</v>
      </c>
      <c r="E3492" s="247" t="s">
        <v>19</v>
      </c>
      <c r="F3492" s="248" t="s">
        <v>3922</v>
      </c>
      <c r="G3492" s="246"/>
      <c r="H3492" s="247" t="s">
        <v>19</v>
      </c>
      <c r="I3492" s="249"/>
      <c r="J3492" s="246"/>
      <c r="K3492" s="246"/>
      <c r="L3492" s="250"/>
      <c r="M3492" s="251"/>
      <c r="N3492" s="252"/>
      <c r="O3492" s="252"/>
      <c r="P3492" s="252"/>
      <c r="Q3492" s="252"/>
      <c r="R3492" s="252"/>
      <c r="S3492" s="252"/>
      <c r="T3492" s="25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4" t="s">
        <v>191</v>
      </c>
      <c r="AU3492" s="254" t="s">
        <v>82</v>
      </c>
      <c r="AV3492" s="14" t="s">
        <v>80</v>
      </c>
      <c r="AW3492" s="14" t="s">
        <v>33</v>
      </c>
      <c r="AX3492" s="14" t="s">
        <v>72</v>
      </c>
      <c r="AY3492" s="254" t="s">
        <v>180</v>
      </c>
    </row>
    <row r="3493" s="13" customFormat="1">
      <c r="A3493" s="13"/>
      <c r="B3493" s="233"/>
      <c r="C3493" s="234"/>
      <c r="D3493" s="235" t="s">
        <v>191</v>
      </c>
      <c r="E3493" s="236" t="s">
        <v>19</v>
      </c>
      <c r="F3493" s="237" t="s">
        <v>3923</v>
      </c>
      <c r="G3493" s="234"/>
      <c r="H3493" s="238">
        <v>1.8</v>
      </c>
      <c r="I3493" s="239"/>
      <c r="J3493" s="234"/>
      <c r="K3493" s="234"/>
      <c r="L3493" s="240"/>
      <c r="M3493" s="241"/>
      <c r="N3493" s="242"/>
      <c r="O3493" s="242"/>
      <c r="P3493" s="242"/>
      <c r="Q3493" s="242"/>
      <c r="R3493" s="242"/>
      <c r="S3493" s="242"/>
      <c r="T3493" s="243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4" t="s">
        <v>191</v>
      </c>
      <c r="AU3493" s="244" t="s">
        <v>82</v>
      </c>
      <c r="AV3493" s="13" t="s">
        <v>82</v>
      </c>
      <c r="AW3493" s="13" t="s">
        <v>33</v>
      </c>
      <c r="AX3493" s="13" t="s">
        <v>72</v>
      </c>
      <c r="AY3493" s="244" t="s">
        <v>180</v>
      </c>
    </row>
    <row r="3494" s="16" customFormat="1">
      <c r="A3494" s="16"/>
      <c r="B3494" s="266"/>
      <c r="C3494" s="267"/>
      <c r="D3494" s="235" t="s">
        <v>191</v>
      </c>
      <c r="E3494" s="268" t="s">
        <v>19</v>
      </c>
      <c r="F3494" s="269" t="s">
        <v>436</v>
      </c>
      <c r="G3494" s="267"/>
      <c r="H3494" s="270">
        <v>12.770000000000001</v>
      </c>
      <c r="I3494" s="271"/>
      <c r="J3494" s="267"/>
      <c r="K3494" s="267"/>
      <c r="L3494" s="272"/>
      <c r="M3494" s="273"/>
      <c r="N3494" s="274"/>
      <c r="O3494" s="274"/>
      <c r="P3494" s="274"/>
      <c r="Q3494" s="274"/>
      <c r="R3494" s="274"/>
      <c r="S3494" s="274"/>
      <c r="T3494" s="275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T3494" s="276" t="s">
        <v>191</v>
      </c>
      <c r="AU3494" s="276" t="s">
        <v>82</v>
      </c>
      <c r="AV3494" s="16" t="s">
        <v>100</v>
      </c>
      <c r="AW3494" s="16" t="s">
        <v>33</v>
      </c>
      <c r="AX3494" s="16" t="s">
        <v>72</v>
      </c>
      <c r="AY3494" s="276" t="s">
        <v>180</v>
      </c>
    </row>
    <row r="3495" s="15" customFormat="1">
      <c r="A3495" s="15"/>
      <c r="B3495" s="255"/>
      <c r="C3495" s="256"/>
      <c r="D3495" s="235" t="s">
        <v>191</v>
      </c>
      <c r="E3495" s="257" t="s">
        <v>19</v>
      </c>
      <c r="F3495" s="258" t="s">
        <v>327</v>
      </c>
      <c r="G3495" s="256"/>
      <c r="H3495" s="259">
        <v>20.630000000000003</v>
      </c>
      <c r="I3495" s="260"/>
      <c r="J3495" s="256"/>
      <c r="K3495" s="256"/>
      <c r="L3495" s="261"/>
      <c r="M3495" s="262"/>
      <c r="N3495" s="263"/>
      <c r="O3495" s="263"/>
      <c r="P3495" s="263"/>
      <c r="Q3495" s="263"/>
      <c r="R3495" s="263"/>
      <c r="S3495" s="263"/>
      <c r="T3495" s="264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65" t="s">
        <v>191</v>
      </c>
      <c r="AU3495" s="265" t="s">
        <v>82</v>
      </c>
      <c r="AV3495" s="15" t="s">
        <v>187</v>
      </c>
      <c r="AW3495" s="15" t="s">
        <v>33</v>
      </c>
      <c r="AX3495" s="15" t="s">
        <v>80</v>
      </c>
      <c r="AY3495" s="265" t="s">
        <v>180</v>
      </c>
    </row>
    <row r="3496" s="2" customFormat="1" ht="16.5" customHeight="1">
      <c r="A3496" s="40"/>
      <c r="B3496" s="41"/>
      <c r="C3496" s="215" t="s">
        <v>3924</v>
      </c>
      <c r="D3496" s="215" t="s">
        <v>182</v>
      </c>
      <c r="E3496" s="216" t="s">
        <v>3925</v>
      </c>
      <c r="F3496" s="217" t="s">
        <v>3926</v>
      </c>
      <c r="G3496" s="218" t="s">
        <v>185</v>
      </c>
      <c r="H3496" s="219">
        <v>68.700000000000003</v>
      </c>
      <c r="I3496" s="220"/>
      <c r="J3496" s="221">
        <f>ROUND(I3496*H3496,2)</f>
        <v>0</v>
      </c>
      <c r="K3496" s="217" t="s">
        <v>19</v>
      </c>
      <c r="L3496" s="46"/>
      <c r="M3496" s="222" t="s">
        <v>19</v>
      </c>
      <c r="N3496" s="223" t="s">
        <v>43</v>
      </c>
      <c r="O3496" s="86"/>
      <c r="P3496" s="224">
        <f>O3496*H3496</f>
        <v>0</v>
      </c>
      <c r="Q3496" s="224">
        <v>0</v>
      </c>
      <c r="R3496" s="224">
        <f>Q3496*H3496</f>
        <v>0</v>
      </c>
      <c r="S3496" s="224">
        <v>0</v>
      </c>
      <c r="T3496" s="225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6" t="s">
        <v>270</v>
      </c>
      <c r="AT3496" s="226" t="s">
        <v>182</v>
      </c>
      <c r="AU3496" s="226" t="s">
        <v>82</v>
      </c>
      <c r="AY3496" s="19" t="s">
        <v>180</v>
      </c>
      <c r="BE3496" s="227">
        <f>IF(N3496="základní",J3496,0)</f>
        <v>0</v>
      </c>
      <c r="BF3496" s="227">
        <f>IF(N3496="snížená",J3496,0)</f>
        <v>0</v>
      </c>
      <c r="BG3496" s="227">
        <f>IF(N3496="zákl. přenesená",J3496,0)</f>
        <v>0</v>
      </c>
      <c r="BH3496" s="227">
        <f>IF(N3496="sníž. přenesená",J3496,0)</f>
        <v>0</v>
      </c>
      <c r="BI3496" s="227">
        <f>IF(N3496="nulová",J3496,0)</f>
        <v>0</v>
      </c>
      <c r="BJ3496" s="19" t="s">
        <v>80</v>
      </c>
      <c r="BK3496" s="227">
        <f>ROUND(I3496*H3496,2)</f>
        <v>0</v>
      </c>
      <c r="BL3496" s="19" t="s">
        <v>270</v>
      </c>
      <c r="BM3496" s="226" t="s">
        <v>3927</v>
      </c>
    </row>
    <row r="3497" s="14" customFormat="1">
      <c r="A3497" s="14"/>
      <c r="B3497" s="245"/>
      <c r="C3497" s="246"/>
      <c r="D3497" s="235" t="s">
        <v>191</v>
      </c>
      <c r="E3497" s="247" t="s">
        <v>19</v>
      </c>
      <c r="F3497" s="248" t="s">
        <v>1675</v>
      </c>
      <c r="G3497" s="246"/>
      <c r="H3497" s="247" t="s">
        <v>19</v>
      </c>
      <c r="I3497" s="249"/>
      <c r="J3497" s="246"/>
      <c r="K3497" s="246"/>
      <c r="L3497" s="250"/>
      <c r="M3497" s="251"/>
      <c r="N3497" s="252"/>
      <c r="O3497" s="252"/>
      <c r="P3497" s="252"/>
      <c r="Q3497" s="252"/>
      <c r="R3497" s="252"/>
      <c r="S3497" s="252"/>
      <c r="T3497" s="253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4" t="s">
        <v>191</v>
      </c>
      <c r="AU3497" s="254" t="s">
        <v>82</v>
      </c>
      <c r="AV3497" s="14" t="s">
        <v>80</v>
      </c>
      <c r="AW3497" s="14" t="s">
        <v>33</v>
      </c>
      <c r="AX3497" s="14" t="s">
        <v>72</v>
      </c>
      <c r="AY3497" s="254" t="s">
        <v>180</v>
      </c>
    </row>
    <row r="3498" s="14" customFormat="1">
      <c r="A3498" s="14"/>
      <c r="B3498" s="245"/>
      <c r="C3498" s="246"/>
      <c r="D3498" s="235" t="s">
        <v>191</v>
      </c>
      <c r="E3498" s="247" t="s">
        <v>19</v>
      </c>
      <c r="F3498" s="248" t="s">
        <v>3928</v>
      </c>
      <c r="G3498" s="246"/>
      <c r="H3498" s="247" t="s">
        <v>19</v>
      </c>
      <c r="I3498" s="249"/>
      <c r="J3498" s="246"/>
      <c r="K3498" s="246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191</v>
      </c>
      <c r="AU3498" s="254" t="s">
        <v>82</v>
      </c>
      <c r="AV3498" s="14" t="s">
        <v>80</v>
      </c>
      <c r="AW3498" s="14" t="s">
        <v>33</v>
      </c>
      <c r="AX3498" s="14" t="s">
        <v>72</v>
      </c>
      <c r="AY3498" s="254" t="s">
        <v>180</v>
      </c>
    </row>
    <row r="3499" s="13" customFormat="1">
      <c r="A3499" s="13"/>
      <c r="B3499" s="233"/>
      <c r="C3499" s="234"/>
      <c r="D3499" s="235" t="s">
        <v>191</v>
      </c>
      <c r="E3499" s="236" t="s">
        <v>19</v>
      </c>
      <c r="F3499" s="237" t="s">
        <v>3929</v>
      </c>
      <c r="G3499" s="234"/>
      <c r="H3499" s="238">
        <v>5.6699999999999999</v>
      </c>
      <c r="I3499" s="239"/>
      <c r="J3499" s="234"/>
      <c r="K3499" s="234"/>
      <c r="L3499" s="240"/>
      <c r="M3499" s="241"/>
      <c r="N3499" s="242"/>
      <c r="O3499" s="242"/>
      <c r="P3499" s="242"/>
      <c r="Q3499" s="242"/>
      <c r="R3499" s="242"/>
      <c r="S3499" s="242"/>
      <c r="T3499" s="243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44" t="s">
        <v>191</v>
      </c>
      <c r="AU3499" s="244" t="s">
        <v>82</v>
      </c>
      <c r="AV3499" s="13" t="s">
        <v>82</v>
      </c>
      <c r="AW3499" s="13" t="s">
        <v>33</v>
      </c>
      <c r="AX3499" s="13" t="s">
        <v>72</v>
      </c>
      <c r="AY3499" s="244" t="s">
        <v>180</v>
      </c>
    </row>
    <row r="3500" s="13" customFormat="1">
      <c r="A3500" s="13"/>
      <c r="B3500" s="233"/>
      <c r="C3500" s="234"/>
      <c r="D3500" s="235" t="s">
        <v>191</v>
      </c>
      <c r="E3500" s="236" t="s">
        <v>19</v>
      </c>
      <c r="F3500" s="237" t="s">
        <v>3930</v>
      </c>
      <c r="G3500" s="234"/>
      <c r="H3500" s="238">
        <v>1.1000000000000001</v>
      </c>
      <c r="I3500" s="239"/>
      <c r="J3500" s="234"/>
      <c r="K3500" s="234"/>
      <c r="L3500" s="240"/>
      <c r="M3500" s="241"/>
      <c r="N3500" s="242"/>
      <c r="O3500" s="242"/>
      <c r="P3500" s="242"/>
      <c r="Q3500" s="242"/>
      <c r="R3500" s="242"/>
      <c r="S3500" s="242"/>
      <c r="T3500" s="24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4" t="s">
        <v>191</v>
      </c>
      <c r="AU3500" s="244" t="s">
        <v>82</v>
      </c>
      <c r="AV3500" s="13" t="s">
        <v>82</v>
      </c>
      <c r="AW3500" s="13" t="s">
        <v>33</v>
      </c>
      <c r="AX3500" s="13" t="s">
        <v>72</v>
      </c>
      <c r="AY3500" s="244" t="s">
        <v>180</v>
      </c>
    </row>
    <row r="3501" s="14" customFormat="1">
      <c r="A3501" s="14"/>
      <c r="B3501" s="245"/>
      <c r="C3501" s="246"/>
      <c r="D3501" s="235" t="s">
        <v>191</v>
      </c>
      <c r="E3501" s="247" t="s">
        <v>19</v>
      </c>
      <c r="F3501" s="248" t="s">
        <v>1714</v>
      </c>
      <c r="G3501" s="246"/>
      <c r="H3501" s="247" t="s">
        <v>19</v>
      </c>
      <c r="I3501" s="249"/>
      <c r="J3501" s="246"/>
      <c r="K3501" s="246"/>
      <c r="L3501" s="250"/>
      <c r="M3501" s="251"/>
      <c r="N3501" s="252"/>
      <c r="O3501" s="252"/>
      <c r="P3501" s="252"/>
      <c r="Q3501" s="252"/>
      <c r="R3501" s="252"/>
      <c r="S3501" s="252"/>
      <c r="T3501" s="253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4" t="s">
        <v>191</v>
      </c>
      <c r="AU3501" s="254" t="s">
        <v>82</v>
      </c>
      <c r="AV3501" s="14" t="s">
        <v>80</v>
      </c>
      <c r="AW3501" s="14" t="s">
        <v>33</v>
      </c>
      <c r="AX3501" s="14" t="s">
        <v>72</v>
      </c>
      <c r="AY3501" s="254" t="s">
        <v>180</v>
      </c>
    </row>
    <row r="3502" s="14" customFormat="1">
      <c r="A3502" s="14"/>
      <c r="B3502" s="245"/>
      <c r="C3502" s="246"/>
      <c r="D3502" s="235" t="s">
        <v>191</v>
      </c>
      <c r="E3502" s="247" t="s">
        <v>19</v>
      </c>
      <c r="F3502" s="248" t="s">
        <v>3931</v>
      </c>
      <c r="G3502" s="246"/>
      <c r="H3502" s="247" t="s">
        <v>19</v>
      </c>
      <c r="I3502" s="249"/>
      <c r="J3502" s="246"/>
      <c r="K3502" s="246"/>
      <c r="L3502" s="250"/>
      <c r="M3502" s="251"/>
      <c r="N3502" s="252"/>
      <c r="O3502" s="252"/>
      <c r="P3502" s="252"/>
      <c r="Q3502" s="252"/>
      <c r="R3502" s="252"/>
      <c r="S3502" s="252"/>
      <c r="T3502" s="253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4" t="s">
        <v>191</v>
      </c>
      <c r="AU3502" s="254" t="s">
        <v>82</v>
      </c>
      <c r="AV3502" s="14" t="s">
        <v>80</v>
      </c>
      <c r="AW3502" s="14" t="s">
        <v>33</v>
      </c>
      <c r="AX3502" s="14" t="s">
        <v>72</v>
      </c>
      <c r="AY3502" s="254" t="s">
        <v>180</v>
      </c>
    </row>
    <row r="3503" s="13" customFormat="1">
      <c r="A3503" s="13"/>
      <c r="B3503" s="233"/>
      <c r="C3503" s="234"/>
      <c r="D3503" s="235" t="s">
        <v>191</v>
      </c>
      <c r="E3503" s="236" t="s">
        <v>19</v>
      </c>
      <c r="F3503" s="237" t="s">
        <v>3932</v>
      </c>
      <c r="G3503" s="234"/>
      <c r="H3503" s="238">
        <v>23.280000000000001</v>
      </c>
      <c r="I3503" s="239"/>
      <c r="J3503" s="234"/>
      <c r="K3503" s="234"/>
      <c r="L3503" s="240"/>
      <c r="M3503" s="241"/>
      <c r="N3503" s="242"/>
      <c r="O3503" s="242"/>
      <c r="P3503" s="242"/>
      <c r="Q3503" s="242"/>
      <c r="R3503" s="242"/>
      <c r="S3503" s="242"/>
      <c r="T3503" s="243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4" t="s">
        <v>191</v>
      </c>
      <c r="AU3503" s="244" t="s">
        <v>82</v>
      </c>
      <c r="AV3503" s="13" t="s">
        <v>82</v>
      </c>
      <c r="AW3503" s="13" t="s">
        <v>33</v>
      </c>
      <c r="AX3503" s="13" t="s">
        <v>72</v>
      </c>
      <c r="AY3503" s="244" t="s">
        <v>180</v>
      </c>
    </row>
    <row r="3504" s="16" customFormat="1">
      <c r="A3504" s="16"/>
      <c r="B3504" s="266"/>
      <c r="C3504" s="267"/>
      <c r="D3504" s="235" t="s">
        <v>191</v>
      </c>
      <c r="E3504" s="268" t="s">
        <v>19</v>
      </c>
      <c r="F3504" s="269" t="s">
        <v>436</v>
      </c>
      <c r="G3504" s="267"/>
      <c r="H3504" s="270">
        <v>30.050000000000001</v>
      </c>
      <c r="I3504" s="271"/>
      <c r="J3504" s="267"/>
      <c r="K3504" s="267"/>
      <c r="L3504" s="272"/>
      <c r="M3504" s="273"/>
      <c r="N3504" s="274"/>
      <c r="O3504" s="274"/>
      <c r="P3504" s="274"/>
      <c r="Q3504" s="274"/>
      <c r="R3504" s="274"/>
      <c r="S3504" s="274"/>
      <c r="T3504" s="275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T3504" s="276" t="s">
        <v>191</v>
      </c>
      <c r="AU3504" s="276" t="s">
        <v>82</v>
      </c>
      <c r="AV3504" s="16" t="s">
        <v>100</v>
      </c>
      <c r="AW3504" s="16" t="s">
        <v>33</v>
      </c>
      <c r="AX3504" s="16" t="s">
        <v>72</v>
      </c>
      <c r="AY3504" s="276" t="s">
        <v>180</v>
      </c>
    </row>
    <row r="3505" s="14" customFormat="1">
      <c r="A3505" s="14"/>
      <c r="B3505" s="245"/>
      <c r="C3505" s="246"/>
      <c r="D3505" s="235" t="s">
        <v>191</v>
      </c>
      <c r="E3505" s="247" t="s">
        <v>19</v>
      </c>
      <c r="F3505" s="248" t="s">
        <v>1140</v>
      </c>
      <c r="G3505" s="246"/>
      <c r="H3505" s="247" t="s">
        <v>19</v>
      </c>
      <c r="I3505" s="249"/>
      <c r="J3505" s="246"/>
      <c r="K3505" s="246"/>
      <c r="L3505" s="250"/>
      <c r="M3505" s="251"/>
      <c r="N3505" s="252"/>
      <c r="O3505" s="252"/>
      <c r="P3505" s="252"/>
      <c r="Q3505" s="252"/>
      <c r="R3505" s="252"/>
      <c r="S3505" s="252"/>
      <c r="T3505" s="253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4" t="s">
        <v>191</v>
      </c>
      <c r="AU3505" s="254" t="s">
        <v>82</v>
      </c>
      <c r="AV3505" s="14" t="s">
        <v>80</v>
      </c>
      <c r="AW3505" s="14" t="s">
        <v>33</v>
      </c>
      <c r="AX3505" s="14" t="s">
        <v>72</v>
      </c>
      <c r="AY3505" s="254" t="s">
        <v>180</v>
      </c>
    </row>
    <row r="3506" s="14" customFormat="1">
      <c r="A3506" s="14"/>
      <c r="B3506" s="245"/>
      <c r="C3506" s="246"/>
      <c r="D3506" s="235" t="s">
        <v>191</v>
      </c>
      <c r="E3506" s="247" t="s">
        <v>19</v>
      </c>
      <c r="F3506" s="248" t="s">
        <v>2315</v>
      </c>
      <c r="G3506" s="246"/>
      <c r="H3506" s="247" t="s">
        <v>19</v>
      </c>
      <c r="I3506" s="249"/>
      <c r="J3506" s="246"/>
      <c r="K3506" s="246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191</v>
      </c>
      <c r="AU3506" s="254" t="s">
        <v>82</v>
      </c>
      <c r="AV3506" s="14" t="s">
        <v>80</v>
      </c>
      <c r="AW3506" s="14" t="s">
        <v>33</v>
      </c>
      <c r="AX3506" s="14" t="s">
        <v>72</v>
      </c>
      <c r="AY3506" s="254" t="s">
        <v>180</v>
      </c>
    </row>
    <row r="3507" s="13" customFormat="1">
      <c r="A3507" s="13"/>
      <c r="B3507" s="233"/>
      <c r="C3507" s="234"/>
      <c r="D3507" s="235" t="s">
        <v>191</v>
      </c>
      <c r="E3507" s="236" t="s">
        <v>19</v>
      </c>
      <c r="F3507" s="237" t="s">
        <v>3933</v>
      </c>
      <c r="G3507" s="234"/>
      <c r="H3507" s="238">
        <v>38.649999999999999</v>
      </c>
      <c r="I3507" s="239"/>
      <c r="J3507" s="234"/>
      <c r="K3507" s="234"/>
      <c r="L3507" s="240"/>
      <c r="M3507" s="241"/>
      <c r="N3507" s="242"/>
      <c r="O3507" s="242"/>
      <c r="P3507" s="242"/>
      <c r="Q3507" s="242"/>
      <c r="R3507" s="242"/>
      <c r="S3507" s="242"/>
      <c r="T3507" s="243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4" t="s">
        <v>191</v>
      </c>
      <c r="AU3507" s="244" t="s">
        <v>82</v>
      </c>
      <c r="AV3507" s="13" t="s">
        <v>82</v>
      </c>
      <c r="AW3507" s="13" t="s">
        <v>33</v>
      </c>
      <c r="AX3507" s="13" t="s">
        <v>72</v>
      </c>
      <c r="AY3507" s="244" t="s">
        <v>180</v>
      </c>
    </row>
    <row r="3508" s="16" customFormat="1">
      <c r="A3508" s="16"/>
      <c r="B3508" s="266"/>
      <c r="C3508" s="267"/>
      <c r="D3508" s="235" t="s">
        <v>191</v>
      </c>
      <c r="E3508" s="268" t="s">
        <v>19</v>
      </c>
      <c r="F3508" s="269" t="s">
        <v>436</v>
      </c>
      <c r="G3508" s="267"/>
      <c r="H3508" s="270">
        <v>38.649999999999999</v>
      </c>
      <c r="I3508" s="271"/>
      <c r="J3508" s="267"/>
      <c r="K3508" s="267"/>
      <c r="L3508" s="272"/>
      <c r="M3508" s="273"/>
      <c r="N3508" s="274"/>
      <c r="O3508" s="274"/>
      <c r="P3508" s="274"/>
      <c r="Q3508" s="274"/>
      <c r="R3508" s="274"/>
      <c r="S3508" s="274"/>
      <c r="T3508" s="275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T3508" s="276" t="s">
        <v>191</v>
      </c>
      <c r="AU3508" s="276" t="s">
        <v>82</v>
      </c>
      <c r="AV3508" s="16" t="s">
        <v>100</v>
      </c>
      <c r="AW3508" s="16" t="s">
        <v>33</v>
      </c>
      <c r="AX3508" s="16" t="s">
        <v>72</v>
      </c>
      <c r="AY3508" s="276" t="s">
        <v>180</v>
      </c>
    </row>
    <row r="3509" s="15" customFormat="1">
      <c r="A3509" s="15"/>
      <c r="B3509" s="255"/>
      <c r="C3509" s="256"/>
      <c r="D3509" s="235" t="s">
        <v>191</v>
      </c>
      <c r="E3509" s="257" t="s">
        <v>19</v>
      </c>
      <c r="F3509" s="258" t="s">
        <v>327</v>
      </c>
      <c r="G3509" s="256"/>
      <c r="H3509" s="259">
        <v>68.700000000000003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191</v>
      </c>
      <c r="AU3509" s="265" t="s">
        <v>82</v>
      </c>
      <c r="AV3509" s="15" t="s">
        <v>187</v>
      </c>
      <c r="AW3509" s="15" t="s">
        <v>33</v>
      </c>
      <c r="AX3509" s="15" t="s">
        <v>80</v>
      </c>
      <c r="AY3509" s="265" t="s">
        <v>180</v>
      </c>
    </row>
    <row r="3510" s="2" customFormat="1" ht="24.15" customHeight="1">
      <c r="A3510" s="40"/>
      <c r="B3510" s="41"/>
      <c r="C3510" s="215" t="s">
        <v>3934</v>
      </c>
      <c r="D3510" s="215" t="s">
        <v>182</v>
      </c>
      <c r="E3510" s="216" t="s">
        <v>3935</v>
      </c>
      <c r="F3510" s="217" t="s">
        <v>3936</v>
      </c>
      <c r="G3510" s="218" t="s">
        <v>3129</v>
      </c>
      <c r="H3510" s="292"/>
      <c r="I3510" s="220"/>
      <c r="J3510" s="221">
        <f>ROUND(I3510*H3510,2)</f>
        <v>0</v>
      </c>
      <c r="K3510" s="217" t="s">
        <v>186</v>
      </c>
      <c r="L3510" s="46"/>
      <c r="M3510" s="222" t="s">
        <v>19</v>
      </c>
      <c r="N3510" s="223" t="s">
        <v>43</v>
      </c>
      <c r="O3510" s="86"/>
      <c r="P3510" s="224">
        <f>O3510*H3510</f>
        <v>0</v>
      </c>
      <c r="Q3510" s="224">
        <v>0</v>
      </c>
      <c r="R3510" s="224">
        <f>Q3510*H3510</f>
        <v>0</v>
      </c>
      <c r="S3510" s="224">
        <v>0</v>
      </c>
      <c r="T3510" s="225">
        <f>S3510*H3510</f>
        <v>0</v>
      </c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R3510" s="226" t="s">
        <v>270</v>
      </c>
      <c r="AT3510" s="226" t="s">
        <v>182</v>
      </c>
      <c r="AU3510" s="226" t="s">
        <v>82</v>
      </c>
      <c r="AY3510" s="19" t="s">
        <v>180</v>
      </c>
      <c r="BE3510" s="227">
        <f>IF(N3510="základní",J3510,0)</f>
        <v>0</v>
      </c>
      <c r="BF3510" s="227">
        <f>IF(N3510="snížená",J3510,0)</f>
        <v>0</v>
      </c>
      <c r="BG3510" s="227">
        <f>IF(N3510="zákl. přenesená",J3510,0)</f>
        <v>0</v>
      </c>
      <c r="BH3510" s="227">
        <f>IF(N3510="sníž. přenesená",J3510,0)</f>
        <v>0</v>
      </c>
      <c r="BI3510" s="227">
        <f>IF(N3510="nulová",J3510,0)</f>
        <v>0</v>
      </c>
      <c r="BJ3510" s="19" t="s">
        <v>80</v>
      </c>
      <c r="BK3510" s="227">
        <f>ROUND(I3510*H3510,2)</f>
        <v>0</v>
      </c>
      <c r="BL3510" s="19" t="s">
        <v>270</v>
      </c>
      <c r="BM3510" s="226" t="s">
        <v>3937</v>
      </c>
    </row>
    <row r="3511" s="2" customFormat="1">
      <c r="A3511" s="40"/>
      <c r="B3511" s="41"/>
      <c r="C3511" s="42"/>
      <c r="D3511" s="228" t="s">
        <v>189</v>
      </c>
      <c r="E3511" s="42"/>
      <c r="F3511" s="229" t="s">
        <v>3938</v>
      </c>
      <c r="G3511" s="42"/>
      <c r="H3511" s="42"/>
      <c r="I3511" s="230"/>
      <c r="J3511" s="42"/>
      <c r="K3511" s="42"/>
      <c r="L3511" s="46"/>
      <c r="M3511" s="231"/>
      <c r="N3511" s="232"/>
      <c r="O3511" s="86"/>
      <c r="P3511" s="86"/>
      <c r="Q3511" s="86"/>
      <c r="R3511" s="86"/>
      <c r="S3511" s="86"/>
      <c r="T3511" s="87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T3511" s="19" t="s">
        <v>189</v>
      </c>
      <c r="AU3511" s="19" t="s">
        <v>82</v>
      </c>
    </row>
    <row r="3512" s="12" customFormat="1" ht="22.8" customHeight="1">
      <c r="A3512" s="12"/>
      <c r="B3512" s="199"/>
      <c r="C3512" s="200"/>
      <c r="D3512" s="201" t="s">
        <v>71</v>
      </c>
      <c r="E3512" s="213" t="s">
        <v>3939</v>
      </c>
      <c r="F3512" s="213" t="s">
        <v>3940</v>
      </c>
      <c r="G3512" s="200"/>
      <c r="H3512" s="200"/>
      <c r="I3512" s="203"/>
      <c r="J3512" s="214">
        <f>BK3512</f>
        <v>0</v>
      </c>
      <c r="K3512" s="200"/>
      <c r="L3512" s="205"/>
      <c r="M3512" s="206"/>
      <c r="N3512" s="207"/>
      <c r="O3512" s="207"/>
      <c r="P3512" s="208">
        <f>SUM(P3513:P3546)</f>
        <v>0</v>
      </c>
      <c r="Q3512" s="207"/>
      <c r="R3512" s="208">
        <f>SUM(R3513:R3546)</f>
        <v>1.7087246200000001</v>
      </c>
      <c r="S3512" s="207"/>
      <c r="T3512" s="209">
        <f>SUM(T3513:T3546)</f>
        <v>0</v>
      </c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R3512" s="210" t="s">
        <v>82</v>
      </c>
      <c r="AT3512" s="211" t="s">
        <v>71</v>
      </c>
      <c r="AU3512" s="211" t="s">
        <v>80</v>
      </c>
      <c r="AY3512" s="210" t="s">
        <v>180</v>
      </c>
      <c r="BK3512" s="212">
        <f>SUM(BK3513:BK3546)</f>
        <v>0</v>
      </c>
    </row>
    <row r="3513" s="2" customFormat="1" ht="21.75" customHeight="1">
      <c r="A3513" s="40"/>
      <c r="B3513" s="41"/>
      <c r="C3513" s="215" t="s">
        <v>3941</v>
      </c>
      <c r="D3513" s="215" t="s">
        <v>182</v>
      </c>
      <c r="E3513" s="216" t="s">
        <v>3942</v>
      </c>
      <c r="F3513" s="217" t="s">
        <v>3943</v>
      </c>
      <c r="G3513" s="218" t="s">
        <v>227</v>
      </c>
      <c r="H3513" s="219">
        <v>51.299999999999997</v>
      </c>
      <c r="I3513" s="220"/>
      <c r="J3513" s="221">
        <f>ROUND(I3513*H3513,2)</f>
        <v>0</v>
      </c>
      <c r="K3513" s="217" t="s">
        <v>186</v>
      </c>
      <c r="L3513" s="46"/>
      <c r="M3513" s="222" t="s">
        <v>19</v>
      </c>
      <c r="N3513" s="223" t="s">
        <v>43</v>
      </c>
      <c r="O3513" s="86"/>
      <c r="P3513" s="224">
        <f>O3513*H3513</f>
        <v>0</v>
      </c>
      <c r="Q3513" s="224">
        <v>0.00072999999999999996</v>
      </c>
      <c r="R3513" s="224">
        <f>Q3513*H3513</f>
        <v>0.037448999999999996</v>
      </c>
      <c r="S3513" s="224">
        <v>0</v>
      </c>
      <c r="T3513" s="225">
        <f>S3513*H3513</f>
        <v>0</v>
      </c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R3513" s="226" t="s">
        <v>270</v>
      </c>
      <c r="AT3513" s="226" t="s">
        <v>182</v>
      </c>
      <c r="AU3513" s="226" t="s">
        <v>82</v>
      </c>
      <c r="AY3513" s="19" t="s">
        <v>180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19" t="s">
        <v>80</v>
      </c>
      <c r="BK3513" s="227">
        <f>ROUND(I3513*H3513,2)</f>
        <v>0</v>
      </c>
      <c r="BL3513" s="19" t="s">
        <v>270</v>
      </c>
      <c r="BM3513" s="226" t="s">
        <v>3944</v>
      </c>
    </row>
    <row r="3514" s="2" customFormat="1">
      <c r="A3514" s="40"/>
      <c r="B3514" s="41"/>
      <c r="C3514" s="42"/>
      <c r="D3514" s="228" t="s">
        <v>189</v>
      </c>
      <c r="E3514" s="42"/>
      <c r="F3514" s="229" t="s">
        <v>3945</v>
      </c>
      <c r="G3514" s="42"/>
      <c r="H3514" s="42"/>
      <c r="I3514" s="230"/>
      <c r="J3514" s="42"/>
      <c r="K3514" s="42"/>
      <c r="L3514" s="46"/>
      <c r="M3514" s="231"/>
      <c r="N3514" s="232"/>
      <c r="O3514" s="86"/>
      <c r="P3514" s="86"/>
      <c r="Q3514" s="86"/>
      <c r="R3514" s="86"/>
      <c r="S3514" s="86"/>
      <c r="T3514" s="87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T3514" s="19" t="s">
        <v>189</v>
      </c>
      <c r="AU3514" s="19" t="s">
        <v>82</v>
      </c>
    </row>
    <row r="3515" s="14" customFormat="1">
      <c r="A3515" s="14"/>
      <c r="B3515" s="245"/>
      <c r="C3515" s="246"/>
      <c r="D3515" s="235" t="s">
        <v>191</v>
      </c>
      <c r="E3515" s="247" t="s">
        <v>19</v>
      </c>
      <c r="F3515" s="248" t="s">
        <v>3946</v>
      </c>
      <c r="G3515" s="246"/>
      <c r="H3515" s="247" t="s">
        <v>19</v>
      </c>
      <c r="I3515" s="249"/>
      <c r="J3515" s="246"/>
      <c r="K3515" s="246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191</v>
      </c>
      <c r="AU3515" s="254" t="s">
        <v>82</v>
      </c>
      <c r="AV3515" s="14" t="s">
        <v>80</v>
      </c>
      <c r="AW3515" s="14" t="s">
        <v>33</v>
      </c>
      <c r="AX3515" s="14" t="s">
        <v>72</v>
      </c>
      <c r="AY3515" s="254" t="s">
        <v>180</v>
      </c>
    </row>
    <row r="3516" s="13" customFormat="1">
      <c r="A3516" s="13"/>
      <c r="B3516" s="233"/>
      <c r="C3516" s="234"/>
      <c r="D3516" s="235" t="s">
        <v>191</v>
      </c>
      <c r="E3516" s="236" t="s">
        <v>19</v>
      </c>
      <c r="F3516" s="237" t="s">
        <v>3947</v>
      </c>
      <c r="G3516" s="234"/>
      <c r="H3516" s="238">
        <v>51.299999999999997</v>
      </c>
      <c r="I3516" s="239"/>
      <c r="J3516" s="234"/>
      <c r="K3516" s="234"/>
      <c r="L3516" s="240"/>
      <c r="M3516" s="241"/>
      <c r="N3516" s="242"/>
      <c r="O3516" s="242"/>
      <c r="P3516" s="242"/>
      <c r="Q3516" s="242"/>
      <c r="R3516" s="242"/>
      <c r="S3516" s="242"/>
      <c r="T3516" s="243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4" t="s">
        <v>191</v>
      </c>
      <c r="AU3516" s="244" t="s">
        <v>82</v>
      </c>
      <c r="AV3516" s="13" t="s">
        <v>82</v>
      </c>
      <c r="AW3516" s="13" t="s">
        <v>33</v>
      </c>
      <c r="AX3516" s="13" t="s">
        <v>80</v>
      </c>
      <c r="AY3516" s="244" t="s">
        <v>180</v>
      </c>
    </row>
    <row r="3517" s="2" customFormat="1" ht="21.75" customHeight="1">
      <c r="A3517" s="40"/>
      <c r="B3517" s="41"/>
      <c r="C3517" s="215" t="s">
        <v>3948</v>
      </c>
      <c r="D3517" s="215" t="s">
        <v>182</v>
      </c>
      <c r="E3517" s="216" t="s">
        <v>3949</v>
      </c>
      <c r="F3517" s="217" t="s">
        <v>3950</v>
      </c>
      <c r="G3517" s="218" t="s">
        <v>227</v>
      </c>
      <c r="H3517" s="219">
        <v>31.399999999999999</v>
      </c>
      <c r="I3517" s="220"/>
      <c r="J3517" s="221">
        <f>ROUND(I3517*H3517,2)</f>
        <v>0</v>
      </c>
      <c r="K3517" s="217" t="s">
        <v>19</v>
      </c>
      <c r="L3517" s="46"/>
      <c r="M3517" s="222" t="s">
        <v>19</v>
      </c>
      <c r="N3517" s="223" t="s">
        <v>43</v>
      </c>
      <c r="O3517" s="86"/>
      <c r="P3517" s="224">
        <f>O3517*H3517</f>
        <v>0</v>
      </c>
      <c r="Q3517" s="224">
        <v>0.0058399999999999997</v>
      </c>
      <c r="R3517" s="224">
        <f>Q3517*H3517</f>
        <v>0.18337599999999998</v>
      </c>
      <c r="S3517" s="224">
        <v>0</v>
      </c>
      <c r="T3517" s="225">
        <f>S3517*H3517</f>
        <v>0</v>
      </c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R3517" s="226" t="s">
        <v>270</v>
      </c>
      <c r="AT3517" s="226" t="s">
        <v>182</v>
      </c>
      <c r="AU3517" s="226" t="s">
        <v>82</v>
      </c>
      <c r="AY3517" s="19" t="s">
        <v>180</v>
      </c>
      <c r="BE3517" s="227">
        <f>IF(N3517="základní",J3517,0)</f>
        <v>0</v>
      </c>
      <c r="BF3517" s="227">
        <f>IF(N3517="snížená",J3517,0)</f>
        <v>0</v>
      </c>
      <c r="BG3517" s="227">
        <f>IF(N3517="zákl. přenesená",J3517,0)</f>
        <v>0</v>
      </c>
      <c r="BH3517" s="227">
        <f>IF(N3517="sníž. přenesená",J3517,0)</f>
        <v>0</v>
      </c>
      <c r="BI3517" s="227">
        <f>IF(N3517="nulová",J3517,0)</f>
        <v>0</v>
      </c>
      <c r="BJ3517" s="19" t="s">
        <v>80</v>
      </c>
      <c r="BK3517" s="227">
        <f>ROUND(I3517*H3517,2)</f>
        <v>0</v>
      </c>
      <c r="BL3517" s="19" t="s">
        <v>270</v>
      </c>
      <c r="BM3517" s="226" t="s">
        <v>3951</v>
      </c>
    </row>
    <row r="3518" s="14" customFormat="1">
      <c r="A3518" s="14"/>
      <c r="B3518" s="245"/>
      <c r="C3518" s="246"/>
      <c r="D3518" s="235" t="s">
        <v>191</v>
      </c>
      <c r="E3518" s="247" t="s">
        <v>19</v>
      </c>
      <c r="F3518" s="248" t="s">
        <v>3952</v>
      </c>
      <c r="G3518" s="246"/>
      <c r="H3518" s="247" t="s">
        <v>19</v>
      </c>
      <c r="I3518" s="249"/>
      <c r="J3518" s="246"/>
      <c r="K3518" s="246"/>
      <c r="L3518" s="250"/>
      <c r="M3518" s="251"/>
      <c r="N3518" s="252"/>
      <c r="O3518" s="252"/>
      <c r="P3518" s="252"/>
      <c r="Q3518" s="252"/>
      <c r="R3518" s="252"/>
      <c r="S3518" s="252"/>
      <c r="T3518" s="253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4" t="s">
        <v>191</v>
      </c>
      <c r="AU3518" s="254" t="s">
        <v>82</v>
      </c>
      <c r="AV3518" s="14" t="s">
        <v>80</v>
      </c>
      <c r="AW3518" s="14" t="s">
        <v>33</v>
      </c>
      <c r="AX3518" s="14" t="s">
        <v>72</v>
      </c>
      <c r="AY3518" s="254" t="s">
        <v>180</v>
      </c>
    </row>
    <row r="3519" s="13" customFormat="1">
      <c r="A3519" s="13"/>
      <c r="B3519" s="233"/>
      <c r="C3519" s="234"/>
      <c r="D3519" s="235" t="s">
        <v>191</v>
      </c>
      <c r="E3519" s="236" t="s">
        <v>19</v>
      </c>
      <c r="F3519" s="237" t="s">
        <v>3953</v>
      </c>
      <c r="G3519" s="234"/>
      <c r="H3519" s="238">
        <v>31.399999999999999</v>
      </c>
      <c r="I3519" s="239"/>
      <c r="J3519" s="234"/>
      <c r="K3519" s="234"/>
      <c r="L3519" s="240"/>
      <c r="M3519" s="241"/>
      <c r="N3519" s="242"/>
      <c r="O3519" s="242"/>
      <c r="P3519" s="242"/>
      <c r="Q3519" s="242"/>
      <c r="R3519" s="242"/>
      <c r="S3519" s="242"/>
      <c r="T3519" s="243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4" t="s">
        <v>191</v>
      </c>
      <c r="AU3519" s="244" t="s">
        <v>82</v>
      </c>
      <c r="AV3519" s="13" t="s">
        <v>82</v>
      </c>
      <c r="AW3519" s="13" t="s">
        <v>33</v>
      </c>
      <c r="AX3519" s="13" t="s">
        <v>80</v>
      </c>
      <c r="AY3519" s="244" t="s">
        <v>180</v>
      </c>
    </row>
    <row r="3520" s="2" customFormat="1" ht="21.75" customHeight="1">
      <c r="A3520" s="40"/>
      <c r="B3520" s="41"/>
      <c r="C3520" s="215" t="s">
        <v>3954</v>
      </c>
      <c r="D3520" s="215" t="s">
        <v>182</v>
      </c>
      <c r="E3520" s="216" t="s">
        <v>3955</v>
      </c>
      <c r="F3520" s="217" t="s">
        <v>3956</v>
      </c>
      <c r="G3520" s="218" t="s">
        <v>185</v>
      </c>
      <c r="H3520" s="219">
        <v>161.10400000000001</v>
      </c>
      <c r="I3520" s="220"/>
      <c r="J3520" s="221">
        <f>ROUND(I3520*H3520,2)</f>
        <v>0</v>
      </c>
      <c r="K3520" s="217" t="s">
        <v>19</v>
      </c>
      <c r="L3520" s="46"/>
      <c r="M3520" s="222" t="s">
        <v>19</v>
      </c>
      <c r="N3520" s="223" t="s">
        <v>43</v>
      </c>
      <c r="O3520" s="86"/>
      <c r="P3520" s="224">
        <f>O3520*H3520</f>
        <v>0</v>
      </c>
      <c r="Q3520" s="224">
        <v>0.0078300000000000002</v>
      </c>
      <c r="R3520" s="224">
        <f>Q3520*H3520</f>
        <v>1.2614443200000001</v>
      </c>
      <c r="S3520" s="224">
        <v>0</v>
      </c>
      <c r="T3520" s="225">
        <f>S3520*H3520</f>
        <v>0</v>
      </c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R3520" s="226" t="s">
        <v>270</v>
      </c>
      <c r="AT3520" s="226" t="s">
        <v>182</v>
      </c>
      <c r="AU3520" s="226" t="s">
        <v>82</v>
      </c>
      <c r="AY3520" s="19" t="s">
        <v>180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19" t="s">
        <v>80</v>
      </c>
      <c r="BK3520" s="227">
        <f>ROUND(I3520*H3520,2)</f>
        <v>0</v>
      </c>
      <c r="BL3520" s="19" t="s">
        <v>270</v>
      </c>
      <c r="BM3520" s="226" t="s">
        <v>3957</v>
      </c>
    </row>
    <row r="3521" s="14" customFormat="1">
      <c r="A3521" s="14"/>
      <c r="B3521" s="245"/>
      <c r="C3521" s="246"/>
      <c r="D3521" s="235" t="s">
        <v>191</v>
      </c>
      <c r="E3521" s="247" t="s">
        <v>19</v>
      </c>
      <c r="F3521" s="248" t="s">
        <v>3958</v>
      </c>
      <c r="G3521" s="246"/>
      <c r="H3521" s="247" t="s">
        <v>19</v>
      </c>
      <c r="I3521" s="249"/>
      <c r="J3521" s="246"/>
      <c r="K3521" s="246"/>
      <c r="L3521" s="250"/>
      <c r="M3521" s="251"/>
      <c r="N3521" s="252"/>
      <c r="O3521" s="252"/>
      <c r="P3521" s="252"/>
      <c r="Q3521" s="252"/>
      <c r="R3521" s="252"/>
      <c r="S3521" s="252"/>
      <c r="T3521" s="253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54" t="s">
        <v>191</v>
      </c>
      <c r="AU3521" s="254" t="s">
        <v>82</v>
      </c>
      <c r="AV3521" s="14" t="s">
        <v>80</v>
      </c>
      <c r="AW3521" s="14" t="s">
        <v>33</v>
      </c>
      <c r="AX3521" s="14" t="s">
        <v>72</v>
      </c>
      <c r="AY3521" s="254" t="s">
        <v>180</v>
      </c>
    </row>
    <row r="3522" s="13" customFormat="1">
      <c r="A3522" s="13"/>
      <c r="B3522" s="233"/>
      <c r="C3522" s="234"/>
      <c r="D3522" s="235" t="s">
        <v>191</v>
      </c>
      <c r="E3522" s="236" t="s">
        <v>19</v>
      </c>
      <c r="F3522" s="237" t="s">
        <v>3959</v>
      </c>
      <c r="G3522" s="234"/>
      <c r="H3522" s="238">
        <v>153.614</v>
      </c>
      <c r="I3522" s="239"/>
      <c r="J3522" s="234"/>
      <c r="K3522" s="234"/>
      <c r="L3522" s="240"/>
      <c r="M3522" s="241"/>
      <c r="N3522" s="242"/>
      <c r="O3522" s="242"/>
      <c r="P3522" s="242"/>
      <c r="Q3522" s="242"/>
      <c r="R3522" s="242"/>
      <c r="S3522" s="242"/>
      <c r="T3522" s="24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44" t="s">
        <v>191</v>
      </c>
      <c r="AU3522" s="244" t="s">
        <v>82</v>
      </c>
      <c r="AV3522" s="13" t="s">
        <v>82</v>
      </c>
      <c r="AW3522" s="13" t="s">
        <v>33</v>
      </c>
      <c r="AX3522" s="13" t="s">
        <v>72</v>
      </c>
      <c r="AY3522" s="244" t="s">
        <v>180</v>
      </c>
    </row>
    <row r="3523" s="13" customFormat="1">
      <c r="A3523" s="13"/>
      <c r="B3523" s="233"/>
      <c r="C3523" s="234"/>
      <c r="D3523" s="235" t="s">
        <v>191</v>
      </c>
      <c r="E3523" s="236" t="s">
        <v>19</v>
      </c>
      <c r="F3523" s="237" t="s">
        <v>3960</v>
      </c>
      <c r="G3523" s="234"/>
      <c r="H3523" s="238">
        <v>6.4009999999999998</v>
      </c>
      <c r="I3523" s="239"/>
      <c r="J3523" s="234"/>
      <c r="K3523" s="234"/>
      <c r="L3523" s="240"/>
      <c r="M3523" s="241"/>
      <c r="N3523" s="242"/>
      <c r="O3523" s="242"/>
      <c r="P3523" s="242"/>
      <c r="Q3523" s="242"/>
      <c r="R3523" s="242"/>
      <c r="S3523" s="242"/>
      <c r="T3523" s="243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4" t="s">
        <v>191</v>
      </c>
      <c r="AU3523" s="244" t="s">
        <v>82</v>
      </c>
      <c r="AV3523" s="13" t="s">
        <v>82</v>
      </c>
      <c r="AW3523" s="13" t="s">
        <v>33</v>
      </c>
      <c r="AX3523" s="13" t="s">
        <v>72</v>
      </c>
      <c r="AY3523" s="244" t="s">
        <v>180</v>
      </c>
    </row>
    <row r="3524" s="13" customFormat="1">
      <c r="A3524" s="13"/>
      <c r="B3524" s="233"/>
      <c r="C3524" s="234"/>
      <c r="D3524" s="235" t="s">
        <v>191</v>
      </c>
      <c r="E3524" s="236" t="s">
        <v>19</v>
      </c>
      <c r="F3524" s="237" t="s">
        <v>3961</v>
      </c>
      <c r="G3524" s="234"/>
      <c r="H3524" s="238">
        <v>1.089</v>
      </c>
      <c r="I3524" s="239"/>
      <c r="J3524" s="234"/>
      <c r="K3524" s="234"/>
      <c r="L3524" s="240"/>
      <c r="M3524" s="241"/>
      <c r="N3524" s="242"/>
      <c r="O3524" s="242"/>
      <c r="P3524" s="242"/>
      <c r="Q3524" s="242"/>
      <c r="R3524" s="242"/>
      <c r="S3524" s="242"/>
      <c r="T3524" s="243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44" t="s">
        <v>191</v>
      </c>
      <c r="AU3524" s="244" t="s">
        <v>82</v>
      </c>
      <c r="AV3524" s="13" t="s">
        <v>82</v>
      </c>
      <c r="AW3524" s="13" t="s">
        <v>33</v>
      </c>
      <c r="AX3524" s="13" t="s">
        <v>72</v>
      </c>
      <c r="AY3524" s="244" t="s">
        <v>180</v>
      </c>
    </row>
    <row r="3525" s="15" customFormat="1">
      <c r="A3525" s="15"/>
      <c r="B3525" s="255"/>
      <c r="C3525" s="256"/>
      <c r="D3525" s="235" t="s">
        <v>191</v>
      </c>
      <c r="E3525" s="257" t="s">
        <v>19</v>
      </c>
      <c r="F3525" s="258" t="s">
        <v>327</v>
      </c>
      <c r="G3525" s="256"/>
      <c r="H3525" s="259">
        <v>161.10400000000001</v>
      </c>
      <c r="I3525" s="260"/>
      <c r="J3525" s="256"/>
      <c r="K3525" s="256"/>
      <c r="L3525" s="261"/>
      <c r="M3525" s="262"/>
      <c r="N3525" s="263"/>
      <c r="O3525" s="263"/>
      <c r="P3525" s="263"/>
      <c r="Q3525" s="263"/>
      <c r="R3525" s="263"/>
      <c r="S3525" s="263"/>
      <c r="T3525" s="264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T3525" s="265" t="s">
        <v>191</v>
      </c>
      <c r="AU3525" s="265" t="s">
        <v>82</v>
      </c>
      <c r="AV3525" s="15" t="s">
        <v>187</v>
      </c>
      <c r="AW3525" s="15" t="s">
        <v>33</v>
      </c>
      <c r="AX3525" s="15" t="s">
        <v>80</v>
      </c>
      <c r="AY3525" s="265" t="s">
        <v>180</v>
      </c>
    </row>
    <row r="3526" s="2" customFormat="1" ht="24.15" customHeight="1">
      <c r="A3526" s="40"/>
      <c r="B3526" s="41"/>
      <c r="C3526" s="215" t="s">
        <v>3962</v>
      </c>
      <c r="D3526" s="215" t="s">
        <v>182</v>
      </c>
      <c r="E3526" s="216" t="s">
        <v>3963</v>
      </c>
      <c r="F3526" s="217" t="s">
        <v>3964</v>
      </c>
      <c r="G3526" s="218" t="s">
        <v>227</v>
      </c>
      <c r="H3526" s="219">
        <v>3.75</v>
      </c>
      <c r="I3526" s="220"/>
      <c r="J3526" s="221">
        <f>ROUND(I3526*H3526,2)</f>
        <v>0</v>
      </c>
      <c r="K3526" s="217" t="s">
        <v>186</v>
      </c>
      <c r="L3526" s="46"/>
      <c r="M3526" s="222" t="s">
        <v>19</v>
      </c>
      <c r="N3526" s="223" t="s">
        <v>43</v>
      </c>
      <c r="O3526" s="86"/>
      <c r="P3526" s="224">
        <f>O3526*H3526</f>
        <v>0</v>
      </c>
      <c r="Q3526" s="224">
        <v>0.0017899999999999999</v>
      </c>
      <c r="R3526" s="224">
        <f>Q3526*H3526</f>
        <v>0.0067124999999999997</v>
      </c>
      <c r="S3526" s="224">
        <v>0</v>
      </c>
      <c r="T3526" s="225">
        <f>S3526*H3526</f>
        <v>0</v>
      </c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R3526" s="226" t="s">
        <v>270</v>
      </c>
      <c r="AT3526" s="226" t="s">
        <v>182</v>
      </c>
      <c r="AU3526" s="226" t="s">
        <v>82</v>
      </c>
      <c r="AY3526" s="19" t="s">
        <v>180</v>
      </c>
      <c r="BE3526" s="227">
        <f>IF(N3526="základní",J3526,0)</f>
        <v>0</v>
      </c>
      <c r="BF3526" s="227">
        <f>IF(N3526="snížená",J3526,0)</f>
        <v>0</v>
      </c>
      <c r="BG3526" s="227">
        <f>IF(N3526="zákl. přenesená",J3526,0)</f>
        <v>0</v>
      </c>
      <c r="BH3526" s="227">
        <f>IF(N3526="sníž. přenesená",J3526,0)</f>
        <v>0</v>
      </c>
      <c r="BI3526" s="227">
        <f>IF(N3526="nulová",J3526,0)</f>
        <v>0</v>
      </c>
      <c r="BJ3526" s="19" t="s">
        <v>80</v>
      </c>
      <c r="BK3526" s="227">
        <f>ROUND(I3526*H3526,2)</f>
        <v>0</v>
      </c>
      <c r="BL3526" s="19" t="s">
        <v>270</v>
      </c>
      <c r="BM3526" s="226" t="s">
        <v>3965</v>
      </c>
    </row>
    <row r="3527" s="2" customFormat="1">
      <c r="A3527" s="40"/>
      <c r="B3527" s="41"/>
      <c r="C3527" s="42"/>
      <c r="D3527" s="228" t="s">
        <v>189</v>
      </c>
      <c r="E3527" s="42"/>
      <c r="F3527" s="229" t="s">
        <v>3966</v>
      </c>
      <c r="G3527" s="42"/>
      <c r="H3527" s="42"/>
      <c r="I3527" s="230"/>
      <c r="J3527" s="42"/>
      <c r="K3527" s="42"/>
      <c r="L3527" s="46"/>
      <c r="M3527" s="231"/>
      <c r="N3527" s="232"/>
      <c r="O3527" s="86"/>
      <c r="P3527" s="86"/>
      <c r="Q3527" s="86"/>
      <c r="R3527" s="86"/>
      <c r="S3527" s="86"/>
      <c r="T3527" s="87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T3527" s="19" t="s">
        <v>189</v>
      </c>
      <c r="AU3527" s="19" t="s">
        <v>82</v>
      </c>
    </row>
    <row r="3528" s="14" customFormat="1">
      <c r="A3528" s="14"/>
      <c r="B3528" s="245"/>
      <c r="C3528" s="246"/>
      <c r="D3528" s="235" t="s">
        <v>191</v>
      </c>
      <c r="E3528" s="247" t="s">
        <v>19</v>
      </c>
      <c r="F3528" s="248" t="s">
        <v>3967</v>
      </c>
      <c r="G3528" s="246"/>
      <c r="H3528" s="247" t="s">
        <v>19</v>
      </c>
      <c r="I3528" s="249"/>
      <c r="J3528" s="246"/>
      <c r="K3528" s="246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191</v>
      </c>
      <c r="AU3528" s="254" t="s">
        <v>82</v>
      </c>
      <c r="AV3528" s="14" t="s">
        <v>80</v>
      </c>
      <c r="AW3528" s="14" t="s">
        <v>33</v>
      </c>
      <c r="AX3528" s="14" t="s">
        <v>72</v>
      </c>
      <c r="AY3528" s="254" t="s">
        <v>180</v>
      </c>
    </row>
    <row r="3529" s="13" customFormat="1">
      <c r="A3529" s="13"/>
      <c r="B3529" s="233"/>
      <c r="C3529" s="234"/>
      <c r="D3529" s="235" t="s">
        <v>191</v>
      </c>
      <c r="E3529" s="236" t="s">
        <v>19</v>
      </c>
      <c r="F3529" s="237" t="s">
        <v>3968</v>
      </c>
      <c r="G3529" s="234"/>
      <c r="H3529" s="238">
        <v>3.75</v>
      </c>
      <c r="I3529" s="239"/>
      <c r="J3529" s="234"/>
      <c r="K3529" s="234"/>
      <c r="L3529" s="240"/>
      <c r="M3529" s="241"/>
      <c r="N3529" s="242"/>
      <c r="O3529" s="242"/>
      <c r="P3529" s="242"/>
      <c r="Q3529" s="242"/>
      <c r="R3529" s="242"/>
      <c r="S3529" s="242"/>
      <c r="T3529" s="24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4" t="s">
        <v>191</v>
      </c>
      <c r="AU3529" s="244" t="s">
        <v>82</v>
      </c>
      <c r="AV3529" s="13" t="s">
        <v>82</v>
      </c>
      <c r="AW3529" s="13" t="s">
        <v>33</v>
      </c>
      <c r="AX3529" s="13" t="s">
        <v>80</v>
      </c>
      <c r="AY3529" s="244" t="s">
        <v>180</v>
      </c>
    </row>
    <row r="3530" s="2" customFormat="1" ht="24.15" customHeight="1">
      <c r="A3530" s="40"/>
      <c r="B3530" s="41"/>
      <c r="C3530" s="215" t="s">
        <v>3969</v>
      </c>
      <c r="D3530" s="215" t="s">
        <v>182</v>
      </c>
      <c r="E3530" s="216" t="s">
        <v>3970</v>
      </c>
      <c r="F3530" s="217" t="s">
        <v>3971</v>
      </c>
      <c r="G3530" s="218" t="s">
        <v>227</v>
      </c>
      <c r="H3530" s="219">
        <v>23.75</v>
      </c>
      <c r="I3530" s="220"/>
      <c r="J3530" s="221">
        <f>ROUND(I3530*H3530,2)</f>
        <v>0</v>
      </c>
      <c r="K3530" s="217" t="s">
        <v>186</v>
      </c>
      <c r="L3530" s="46"/>
      <c r="M3530" s="222" t="s">
        <v>19</v>
      </c>
      <c r="N3530" s="223" t="s">
        <v>43</v>
      </c>
      <c r="O3530" s="86"/>
      <c r="P3530" s="224">
        <f>O3530*H3530</f>
        <v>0</v>
      </c>
      <c r="Q3530" s="224">
        <v>0.0029099999999999998</v>
      </c>
      <c r="R3530" s="224">
        <f>Q3530*H3530</f>
        <v>0.069112499999999993</v>
      </c>
      <c r="S3530" s="224">
        <v>0</v>
      </c>
      <c r="T3530" s="225">
        <f>S3530*H3530</f>
        <v>0</v>
      </c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R3530" s="226" t="s">
        <v>270</v>
      </c>
      <c r="AT3530" s="226" t="s">
        <v>182</v>
      </c>
      <c r="AU3530" s="226" t="s">
        <v>82</v>
      </c>
      <c r="AY3530" s="19" t="s">
        <v>180</v>
      </c>
      <c r="BE3530" s="227">
        <f>IF(N3530="základní",J3530,0)</f>
        <v>0</v>
      </c>
      <c r="BF3530" s="227">
        <f>IF(N3530="snížená",J3530,0)</f>
        <v>0</v>
      </c>
      <c r="BG3530" s="227">
        <f>IF(N3530="zákl. přenesená",J3530,0)</f>
        <v>0</v>
      </c>
      <c r="BH3530" s="227">
        <f>IF(N3530="sníž. přenesená",J3530,0)</f>
        <v>0</v>
      </c>
      <c r="BI3530" s="227">
        <f>IF(N3530="nulová",J3530,0)</f>
        <v>0</v>
      </c>
      <c r="BJ3530" s="19" t="s">
        <v>80</v>
      </c>
      <c r="BK3530" s="227">
        <f>ROUND(I3530*H3530,2)</f>
        <v>0</v>
      </c>
      <c r="BL3530" s="19" t="s">
        <v>270</v>
      </c>
      <c r="BM3530" s="226" t="s">
        <v>3972</v>
      </c>
    </row>
    <row r="3531" s="2" customFormat="1">
      <c r="A3531" s="40"/>
      <c r="B3531" s="41"/>
      <c r="C3531" s="42"/>
      <c r="D3531" s="228" t="s">
        <v>189</v>
      </c>
      <c r="E3531" s="42"/>
      <c r="F3531" s="229" t="s">
        <v>3973</v>
      </c>
      <c r="G3531" s="42"/>
      <c r="H3531" s="42"/>
      <c r="I3531" s="230"/>
      <c r="J3531" s="42"/>
      <c r="K3531" s="42"/>
      <c r="L3531" s="46"/>
      <c r="M3531" s="231"/>
      <c r="N3531" s="232"/>
      <c r="O3531" s="86"/>
      <c r="P3531" s="86"/>
      <c r="Q3531" s="86"/>
      <c r="R3531" s="86"/>
      <c r="S3531" s="86"/>
      <c r="T3531" s="87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T3531" s="19" t="s">
        <v>189</v>
      </c>
      <c r="AU3531" s="19" t="s">
        <v>82</v>
      </c>
    </row>
    <row r="3532" s="14" customFormat="1">
      <c r="A3532" s="14"/>
      <c r="B3532" s="245"/>
      <c r="C3532" s="246"/>
      <c r="D3532" s="235" t="s">
        <v>191</v>
      </c>
      <c r="E3532" s="247" t="s">
        <v>19</v>
      </c>
      <c r="F3532" s="248" t="s">
        <v>3974</v>
      </c>
      <c r="G3532" s="246"/>
      <c r="H3532" s="247" t="s">
        <v>19</v>
      </c>
      <c r="I3532" s="249"/>
      <c r="J3532" s="246"/>
      <c r="K3532" s="246"/>
      <c r="L3532" s="250"/>
      <c r="M3532" s="251"/>
      <c r="N3532" s="252"/>
      <c r="O3532" s="252"/>
      <c r="P3532" s="252"/>
      <c r="Q3532" s="252"/>
      <c r="R3532" s="252"/>
      <c r="S3532" s="252"/>
      <c r="T3532" s="253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4" t="s">
        <v>191</v>
      </c>
      <c r="AU3532" s="254" t="s">
        <v>82</v>
      </c>
      <c r="AV3532" s="14" t="s">
        <v>80</v>
      </c>
      <c r="AW3532" s="14" t="s">
        <v>33</v>
      </c>
      <c r="AX3532" s="14" t="s">
        <v>72</v>
      </c>
      <c r="AY3532" s="254" t="s">
        <v>180</v>
      </c>
    </row>
    <row r="3533" s="13" customFormat="1">
      <c r="A3533" s="13"/>
      <c r="B3533" s="233"/>
      <c r="C3533" s="234"/>
      <c r="D3533" s="235" t="s">
        <v>191</v>
      </c>
      <c r="E3533" s="236" t="s">
        <v>19</v>
      </c>
      <c r="F3533" s="237" t="s">
        <v>3975</v>
      </c>
      <c r="G3533" s="234"/>
      <c r="H3533" s="238">
        <v>14.75</v>
      </c>
      <c r="I3533" s="239"/>
      <c r="J3533" s="234"/>
      <c r="K3533" s="234"/>
      <c r="L3533" s="240"/>
      <c r="M3533" s="241"/>
      <c r="N3533" s="242"/>
      <c r="O3533" s="242"/>
      <c r="P3533" s="242"/>
      <c r="Q3533" s="242"/>
      <c r="R3533" s="242"/>
      <c r="S3533" s="242"/>
      <c r="T3533" s="24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4" t="s">
        <v>191</v>
      </c>
      <c r="AU3533" s="244" t="s">
        <v>82</v>
      </c>
      <c r="AV3533" s="13" t="s">
        <v>82</v>
      </c>
      <c r="AW3533" s="13" t="s">
        <v>33</v>
      </c>
      <c r="AX3533" s="13" t="s">
        <v>72</v>
      </c>
      <c r="AY3533" s="244" t="s">
        <v>180</v>
      </c>
    </row>
    <row r="3534" s="13" customFormat="1">
      <c r="A3534" s="13"/>
      <c r="B3534" s="233"/>
      <c r="C3534" s="234"/>
      <c r="D3534" s="235" t="s">
        <v>191</v>
      </c>
      <c r="E3534" s="236" t="s">
        <v>19</v>
      </c>
      <c r="F3534" s="237" t="s">
        <v>3976</v>
      </c>
      <c r="G3534" s="234"/>
      <c r="H3534" s="238">
        <v>9</v>
      </c>
      <c r="I3534" s="239"/>
      <c r="J3534" s="234"/>
      <c r="K3534" s="234"/>
      <c r="L3534" s="240"/>
      <c r="M3534" s="241"/>
      <c r="N3534" s="242"/>
      <c r="O3534" s="242"/>
      <c r="P3534" s="242"/>
      <c r="Q3534" s="242"/>
      <c r="R3534" s="242"/>
      <c r="S3534" s="242"/>
      <c r="T3534" s="243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4" t="s">
        <v>191</v>
      </c>
      <c r="AU3534" s="244" t="s">
        <v>82</v>
      </c>
      <c r="AV3534" s="13" t="s">
        <v>82</v>
      </c>
      <c r="AW3534" s="13" t="s">
        <v>33</v>
      </c>
      <c r="AX3534" s="13" t="s">
        <v>72</v>
      </c>
      <c r="AY3534" s="244" t="s">
        <v>180</v>
      </c>
    </row>
    <row r="3535" s="15" customFormat="1">
      <c r="A3535" s="15"/>
      <c r="B3535" s="255"/>
      <c r="C3535" s="256"/>
      <c r="D3535" s="235" t="s">
        <v>191</v>
      </c>
      <c r="E3535" s="257" t="s">
        <v>19</v>
      </c>
      <c r="F3535" s="258" t="s">
        <v>327</v>
      </c>
      <c r="G3535" s="256"/>
      <c r="H3535" s="259">
        <v>23.75</v>
      </c>
      <c r="I3535" s="260"/>
      <c r="J3535" s="256"/>
      <c r="K3535" s="256"/>
      <c r="L3535" s="261"/>
      <c r="M3535" s="262"/>
      <c r="N3535" s="263"/>
      <c r="O3535" s="263"/>
      <c r="P3535" s="263"/>
      <c r="Q3535" s="263"/>
      <c r="R3535" s="263"/>
      <c r="S3535" s="263"/>
      <c r="T3535" s="264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T3535" s="265" t="s">
        <v>191</v>
      </c>
      <c r="AU3535" s="265" t="s">
        <v>82</v>
      </c>
      <c r="AV3535" s="15" t="s">
        <v>187</v>
      </c>
      <c r="AW3535" s="15" t="s">
        <v>33</v>
      </c>
      <c r="AX3535" s="15" t="s">
        <v>80</v>
      </c>
      <c r="AY3535" s="265" t="s">
        <v>180</v>
      </c>
    </row>
    <row r="3536" s="2" customFormat="1" ht="24.15" customHeight="1">
      <c r="A3536" s="40"/>
      <c r="B3536" s="41"/>
      <c r="C3536" s="215" t="s">
        <v>3977</v>
      </c>
      <c r="D3536" s="215" t="s">
        <v>182</v>
      </c>
      <c r="E3536" s="216" t="s">
        <v>3978</v>
      </c>
      <c r="F3536" s="217" t="s">
        <v>3979</v>
      </c>
      <c r="G3536" s="218" t="s">
        <v>185</v>
      </c>
      <c r="H3536" s="219">
        <v>9.6029999999999998</v>
      </c>
      <c r="I3536" s="220"/>
      <c r="J3536" s="221">
        <f>ROUND(I3536*H3536,2)</f>
        <v>0</v>
      </c>
      <c r="K3536" s="217" t="s">
        <v>186</v>
      </c>
      <c r="L3536" s="46"/>
      <c r="M3536" s="222" t="s">
        <v>19</v>
      </c>
      <c r="N3536" s="223" t="s">
        <v>43</v>
      </c>
      <c r="O3536" s="86"/>
      <c r="P3536" s="224">
        <f>O3536*H3536</f>
        <v>0</v>
      </c>
      <c r="Q3536" s="224">
        <v>0.0076</v>
      </c>
      <c r="R3536" s="224">
        <f>Q3536*H3536</f>
        <v>0.0729828</v>
      </c>
      <c r="S3536" s="224">
        <v>0</v>
      </c>
      <c r="T3536" s="225">
        <f>S3536*H3536</f>
        <v>0</v>
      </c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R3536" s="226" t="s">
        <v>270</v>
      </c>
      <c r="AT3536" s="226" t="s">
        <v>182</v>
      </c>
      <c r="AU3536" s="226" t="s">
        <v>82</v>
      </c>
      <c r="AY3536" s="19" t="s">
        <v>180</v>
      </c>
      <c r="BE3536" s="227">
        <f>IF(N3536="základní",J3536,0)</f>
        <v>0</v>
      </c>
      <c r="BF3536" s="227">
        <f>IF(N3536="snížená",J3536,0)</f>
        <v>0</v>
      </c>
      <c r="BG3536" s="227">
        <f>IF(N3536="zákl. přenesená",J3536,0)</f>
        <v>0</v>
      </c>
      <c r="BH3536" s="227">
        <f>IF(N3536="sníž. přenesená",J3536,0)</f>
        <v>0</v>
      </c>
      <c r="BI3536" s="227">
        <f>IF(N3536="nulová",J3536,0)</f>
        <v>0</v>
      </c>
      <c r="BJ3536" s="19" t="s">
        <v>80</v>
      </c>
      <c r="BK3536" s="227">
        <f>ROUND(I3536*H3536,2)</f>
        <v>0</v>
      </c>
      <c r="BL3536" s="19" t="s">
        <v>270</v>
      </c>
      <c r="BM3536" s="226" t="s">
        <v>3980</v>
      </c>
    </row>
    <row r="3537" s="2" customFormat="1">
      <c r="A3537" s="40"/>
      <c r="B3537" s="41"/>
      <c r="C3537" s="42"/>
      <c r="D3537" s="228" t="s">
        <v>189</v>
      </c>
      <c r="E3537" s="42"/>
      <c r="F3537" s="229" t="s">
        <v>3981</v>
      </c>
      <c r="G3537" s="42"/>
      <c r="H3537" s="42"/>
      <c r="I3537" s="230"/>
      <c r="J3537" s="42"/>
      <c r="K3537" s="42"/>
      <c r="L3537" s="46"/>
      <c r="M3537" s="231"/>
      <c r="N3537" s="232"/>
      <c r="O3537" s="86"/>
      <c r="P3537" s="86"/>
      <c r="Q3537" s="86"/>
      <c r="R3537" s="86"/>
      <c r="S3537" s="86"/>
      <c r="T3537" s="87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T3537" s="19" t="s">
        <v>189</v>
      </c>
      <c r="AU3537" s="19" t="s">
        <v>82</v>
      </c>
    </row>
    <row r="3538" s="14" customFormat="1">
      <c r="A3538" s="14"/>
      <c r="B3538" s="245"/>
      <c r="C3538" s="246"/>
      <c r="D3538" s="235" t="s">
        <v>191</v>
      </c>
      <c r="E3538" s="247" t="s">
        <v>19</v>
      </c>
      <c r="F3538" s="248" t="s">
        <v>3982</v>
      </c>
      <c r="G3538" s="246"/>
      <c r="H3538" s="247" t="s">
        <v>19</v>
      </c>
      <c r="I3538" s="249"/>
      <c r="J3538" s="246"/>
      <c r="K3538" s="246"/>
      <c r="L3538" s="250"/>
      <c r="M3538" s="251"/>
      <c r="N3538" s="252"/>
      <c r="O3538" s="252"/>
      <c r="P3538" s="252"/>
      <c r="Q3538" s="252"/>
      <c r="R3538" s="252"/>
      <c r="S3538" s="252"/>
      <c r="T3538" s="253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4" t="s">
        <v>191</v>
      </c>
      <c r="AU3538" s="254" t="s">
        <v>82</v>
      </c>
      <c r="AV3538" s="14" t="s">
        <v>80</v>
      </c>
      <c r="AW3538" s="14" t="s">
        <v>33</v>
      </c>
      <c r="AX3538" s="14" t="s">
        <v>72</v>
      </c>
      <c r="AY3538" s="254" t="s">
        <v>180</v>
      </c>
    </row>
    <row r="3539" s="13" customFormat="1">
      <c r="A3539" s="13"/>
      <c r="B3539" s="233"/>
      <c r="C3539" s="234"/>
      <c r="D3539" s="235" t="s">
        <v>191</v>
      </c>
      <c r="E3539" s="236" t="s">
        <v>19</v>
      </c>
      <c r="F3539" s="237" t="s">
        <v>3983</v>
      </c>
      <c r="G3539" s="234"/>
      <c r="H3539" s="238">
        <v>9.6029999999999998</v>
      </c>
      <c r="I3539" s="239"/>
      <c r="J3539" s="234"/>
      <c r="K3539" s="234"/>
      <c r="L3539" s="240"/>
      <c r="M3539" s="241"/>
      <c r="N3539" s="242"/>
      <c r="O3539" s="242"/>
      <c r="P3539" s="242"/>
      <c r="Q3539" s="242"/>
      <c r="R3539" s="242"/>
      <c r="S3539" s="242"/>
      <c r="T3539" s="24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4" t="s">
        <v>191</v>
      </c>
      <c r="AU3539" s="244" t="s">
        <v>82</v>
      </c>
      <c r="AV3539" s="13" t="s">
        <v>82</v>
      </c>
      <c r="AW3539" s="13" t="s">
        <v>33</v>
      </c>
      <c r="AX3539" s="13" t="s">
        <v>80</v>
      </c>
      <c r="AY3539" s="244" t="s">
        <v>180</v>
      </c>
    </row>
    <row r="3540" s="2" customFormat="1" ht="24.15" customHeight="1">
      <c r="A3540" s="40"/>
      <c r="B3540" s="41"/>
      <c r="C3540" s="215" t="s">
        <v>3984</v>
      </c>
      <c r="D3540" s="215" t="s">
        <v>182</v>
      </c>
      <c r="E3540" s="216" t="s">
        <v>3985</v>
      </c>
      <c r="F3540" s="217" t="s">
        <v>3986</v>
      </c>
      <c r="G3540" s="218" t="s">
        <v>227</v>
      </c>
      <c r="H3540" s="219">
        <v>36.975000000000001</v>
      </c>
      <c r="I3540" s="220"/>
      <c r="J3540" s="221">
        <f>ROUND(I3540*H3540,2)</f>
        <v>0</v>
      </c>
      <c r="K3540" s="217" t="s">
        <v>186</v>
      </c>
      <c r="L3540" s="46"/>
      <c r="M3540" s="222" t="s">
        <v>19</v>
      </c>
      <c r="N3540" s="223" t="s">
        <v>43</v>
      </c>
      <c r="O3540" s="86"/>
      <c r="P3540" s="224">
        <f>O3540*H3540</f>
        <v>0</v>
      </c>
      <c r="Q3540" s="224">
        <v>0.0020999999999999999</v>
      </c>
      <c r="R3540" s="224">
        <f>Q3540*H3540</f>
        <v>0.077647499999999994</v>
      </c>
      <c r="S3540" s="224">
        <v>0</v>
      </c>
      <c r="T3540" s="225">
        <f>S3540*H3540</f>
        <v>0</v>
      </c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R3540" s="226" t="s">
        <v>270</v>
      </c>
      <c r="AT3540" s="226" t="s">
        <v>182</v>
      </c>
      <c r="AU3540" s="226" t="s">
        <v>82</v>
      </c>
      <c r="AY3540" s="19" t="s">
        <v>180</v>
      </c>
      <c r="BE3540" s="227">
        <f>IF(N3540="základní",J3540,0)</f>
        <v>0</v>
      </c>
      <c r="BF3540" s="227">
        <f>IF(N3540="snížená",J3540,0)</f>
        <v>0</v>
      </c>
      <c r="BG3540" s="227">
        <f>IF(N3540="zákl. přenesená",J3540,0)</f>
        <v>0</v>
      </c>
      <c r="BH3540" s="227">
        <f>IF(N3540="sníž. přenesená",J3540,0)</f>
        <v>0</v>
      </c>
      <c r="BI3540" s="227">
        <f>IF(N3540="nulová",J3540,0)</f>
        <v>0</v>
      </c>
      <c r="BJ3540" s="19" t="s">
        <v>80</v>
      </c>
      <c r="BK3540" s="227">
        <f>ROUND(I3540*H3540,2)</f>
        <v>0</v>
      </c>
      <c r="BL3540" s="19" t="s">
        <v>270</v>
      </c>
      <c r="BM3540" s="226" t="s">
        <v>3987</v>
      </c>
    </row>
    <row r="3541" s="2" customFormat="1">
      <c r="A3541" s="40"/>
      <c r="B3541" s="41"/>
      <c r="C3541" s="42"/>
      <c r="D3541" s="228" t="s">
        <v>189</v>
      </c>
      <c r="E3541" s="42"/>
      <c r="F3541" s="229" t="s">
        <v>3988</v>
      </c>
      <c r="G3541" s="42"/>
      <c r="H3541" s="42"/>
      <c r="I3541" s="230"/>
      <c r="J3541" s="42"/>
      <c r="K3541" s="42"/>
      <c r="L3541" s="46"/>
      <c r="M3541" s="231"/>
      <c r="N3541" s="232"/>
      <c r="O3541" s="86"/>
      <c r="P3541" s="86"/>
      <c r="Q3541" s="86"/>
      <c r="R3541" s="86"/>
      <c r="S3541" s="86"/>
      <c r="T3541" s="87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T3541" s="19" t="s">
        <v>189</v>
      </c>
      <c r="AU3541" s="19" t="s">
        <v>82</v>
      </c>
    </row>
    <row r="3542" s="14" customFormat="1">
      <c r="A3542" s="14"/>
      <c r="B3542" s="245"/>
      <c r="C3542" s="246"/>
      <c r="D3542" s="235" t="s">
        <v>191</v>
      </c>
      <c r="E3542" s="247" t="s">
        <v>19</v>
      </c>
      <c r="F3542" s="248" t="s">
        <v>3989</v>
      </c>
      <c r="G3542" s="246"/>
      <c r="H3542" s="247" t="s">
        <v>19</v>
      </c>
      <c r="I3542" s="249"/>
      <c r="J3542" s="246"/>
      <c r="K3542" s="246"/>
      <c r="L3542" s="250"/>
      <c r="M3542" s="251"/>
      <c r="N3542" s="252"/>
      <c r="O3542" s="252"/>
      <c r="P3542" s="252"/>
      <c r="Q3542" s="252"/>
      <c r="R3542" s="252"/>
      <c r="S3542" s="252"/>
      <c r="T3542" s="253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4" t="s">
        <v>191</v>
      </c>
      <c r="AU3542" s="254" t="s">
        <v>82</v>
      </c>
      <c r="AV3542" s="14" t="s">
        <v>80</v>
      </c>
      <c r="AW3542" s="14" t="s">
        <v>33</v>
      </c>
      <c r="AX3542" s="14" t="s">
        <v>72</v>
      </c>
      <c r="AY3542" s="254" t="s">
        <v>180</v>
      </c>
    </row>
    <row r="3543" s="13" customFormat="1">
      <c r="A3543" s="13"/>
      <c r="B3543" s="233"/>
      <c r="C3543" s="234"/>
      <c r="D3543" s="235" t="s">
        <v>191</v>
      </c>
      <c r="E3543" s="236" t="s">
        <v>19</v>
      </c>
      <c r="F3543" s="237" t="s">
        <v>3990</v>
      </c>
      <c r="G3543" s="234"/>
      <c r="H3543" s="238">
        <v>36.975000000000001</v>
      </c>
      <c r="I3543" s="239"/>
      <c r="J3543" s="234"/>
      <c r="K3543" s="234"/>
      <c r="L3543" s="240"/>
      <c r="M3543" s="241"/>
      <c r="N3543" s="242"/>
      <c r="O3543" s="242"/>
      <c r="P3543" s="242"/>
      <c r="Q3543" s="242"/>
      <c r="R3543" s="242"/>
      <c r="S3543" s="242"/>
      <c r="T3543" s="243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4" t="s">
        <v>191</v>
      </c>
      <c r="AU3543" s="244" t="s">
        <v>82</v>
      </c>
      <c r="AV3543" s="13" t="s">
        <v>82</v>
      </c>
      <c r="AW3543" s="13" t="s">
        <v>33</v>
      </c>
      <c r="AX3543" s="13" t="s">
        <v>80</v>
      </c>
      <c r="AY3543" s="244" t="s">
        <v>180</v>
      </c>
    </row>
    <row r="3544" s="2" customFormat="1" ht="24.15" customHeight="1">
      <c r="A3544" s="40"/>
      <c r="B3544" s="41"/>
      <c r="C3544" s="215" t="s">
        <v>3991</v>
      </c>
      <c r="D3544" s="215" t="s">
        <v>182</v>
      </c>
      <c r="E3544" s="216" t="s">
        <v>3992</v>
      </c>
      <c r="F3544" s="217" t="s">
        <v>3993</v>
      </c>
      <c r="G3544" s="218" t="s">
        <v>195</v>
      </c>
      <c r="H3544" s="219">
        <v>5</v>
      </c>
      <c r="I3544" s="220"/>
      <c r="J3544" s="221">
        <f>ROUND(I3544*H3544,2)</f>
        <v>0</v>
      </c>
      <c r="K3544" s="217" t="s">
        <v>19</v>
      </c>
      <c r="L3544" s="46"/>
      <c r="M3544" s="222" t="s">
        <v>19</v>
      </c>
      <c r="N3544" s="223" t="s">
        <v>43</v>
      </c>
      <c r="O3544" s="86"/>
      <c r="P3544" s="224">
        <f>O3544*H3544</f>
        <v>0</v>
      </c>
      <c r="Q3544" s="224">
        <v>0</v>
      </c>
      <c r="R3544" s="224">
        <f>Q3544*H3544</f>
        <v>0</v>
      </c>
      <c r="S3544" s="224">
        <v>0</v>
      </c>
      <c r="T3544" s="225">
        <f>S3544*H3544</f>
        <v>0</v>
      </c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R3544" s="226" t="s">
        <v>270</v>
      </c>
      <c r="AT3544" s="226" t="s">
        <v>182</v>
      </c>
      <c r="AU3544" s="226" t="s">
        <v>82</v>
      </c>
      <c r="AY3544" s="19" t="s">
        <v>180</v>
      </c>
      <c r="BE3544" s="227">
        <f>IF(N3544="základní",J3544,0)</f>
        <v>0</v>
      </c>
      <c r="BF3544" s="227">
        <f>IF(N3544="snížená",J3544,0)</f>
        <v>0</v>
      </c>
      <c r="BG3544" s="227">
        <f>IF(N3544="zákl. přenesená",J3544,0)</f>
        <v>0</v>
      </c>
      <c r="BH3544" s="227">
        <f>IF(N3544="sníž. přenesená",J3544,0)</f>
        <v>0</v>
      </c>
      <c r="BI3544" s="227">
        <f>IF(N3544="nulová",J3544,0)</f>
        <v>0</v>
      </c>
      <c r="BJ3544" s="19" t="s">
        <v>80</v>
      </c>
      <c r="BK3544" s="227">
        <f>ROUND(I3544*H3544,2)</f>
        <v>0</v>
      </c>
      <c r="BL3544" s="19" t="s">
        <v>270</v>
      </c>
      <c r="BM3544" s="226" t="s">
        <v>3994</v>
      </c>
    </row>
    <row r="3545" s="2" customFormat="1" ht="24.15" customHeight="1">
      <c r="A3545" s="40"/>
      <c r="B3545" s="41"/>
      <c r="C3545" s="215" t="s">
        <v>3995</v>
      </c>
      <c r="D3545" s="215" t="s">
        <v>182</v>
      </c>
      <c r="E3545" s="216" t="s">
        <v>3996</v>
      </c>
      <c r="F3545" s="217" t="s">
        <v>3997</v>
      </c>
      <c r="G3545" s="218" t="s">
        <v>3129</v>
      </c>
      <c r="H3545" s="292"/>
      <c r="I3545" s="220"/>
      <c r="J3545" s="221">
        <f>ROUND(I3545*H3545,2)</f>
        <v>0</v>
      </c>
      <c r="K3545" s="217" t="s">
        <v>186</v>
      </c>
      <c r="L3545" s="46"/>
      <c r="M3545" s="222" t="s">
        <v>19</v>
      </c>
      <c r="N3545" s="223" t="s">
        <v>43</v>
      </c>
      <c r="O3545" s="86"/>
      <c r="P3545" s="224">
        <f>O3545*H3545</f>
        <v>0</v>
      </c>
      <c r="Q3545" s="224">
        <v>0</v>
      </c>
      <c r="R3545" s="224">
        <f>Q3545*H3545</f>
        <v>0</v>
      </c>
      <c r="S3545" s="224">
        <v>0</v>
      </c>
      <c r="T3545" s="225">
        <f>S3545*H3545</f>
        <v>0</v>
      </c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R3545" s="226" t="s">
        <v>270</v>
      </c>
      <c r="AT3545" s="226" t="s">
        <v>182</v>
      </c>
      <c r="AU3545" s="226" t="s">
        <v>82</v>
      </c>
      <c r="AY3545" s="19" t="s">
        <v>180</v>
      </c>
      <c r="BE3545" s="227">
        <f>IF(N3545="základní",J3545,0)</f>
        <v>0</v>
      </c>
      <c r="BF3545" s="227">
        <f>IF(N3545="snížená",J3545,0)</f>
        <v>0</v>
      </c>
      <c r="BG3545" s="227">
        <f>IF(N3545="zákl. přenesená",J3545,0)</f>
        <v>0</v>
      </c>
      <c r="BH3545" s="227">
        <f>IF(N3545="sníž. přenesená",J3545,0)</f>
        <v>0</v>
      </c>
      <c r="BI3545" s="227">
        <f>IF(N3545="nulová",J3545,0)</f>
        <v>0</v>
      </c>
      <c r="BJ3545" s="19" t="s">
        <v>80</v>
      </c>
      <c r="BK3545" s="227">
        <f>ROUND(I3545*H3545,2)</f>
        <v>0</v>
      </c>
      <c r="BL3545" s="19" t="s">
        <v>270</v>
      </c>
      <c r="BM3545" s="226" t="s">
        <v>3998</v>
      </c>
    </row>
    <row r="3546" s="2" customFormat="1">
      <c r="A3546" s="40"/>
      <c r="B3546" s="41"/>
      <c r="C3546" s="42"/>
      <c r="D3546" s="228" t="s">
        <v>189</v>
      </c>
      <c r="E3546" s="42"/>
      <c r="F3546" s="229" t="s">
        <v>3999</v>
      </c>
      <c r="G3546" s="42"/>
      <c r="H3546" s="42"/>
      <c r="I3546" s="230"/>
      <c r="J3546" s="42"/>
      <c r="K3546" s="42"/>
      <c r="L3546" s="46"/>
      <c r="M3546" s="231"/>
      <c r="N3546" s="232"/>
      <c r="O3546" s="86"/>
      <c r="P3546" s="86"/>
      <c r="Q3546" s="86"/>
      <c r="R3546" s="86"/>
      <c r="S3546" s="86"/>
      <c r="T3546" s="87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T3546" s="19" t="s">
        <v>189</v>
      </c>
      <c r="AU3546" s="19" t="s">
        <v>82</v>
      </c>
    </row>
    <row r="3547" s="12" customFormat="1" ht="22.8" customHeight="1">
      <c r="A3547" s="12"/>
      <c r="B3547" s="199"/>
      <c r="C3547" s="200"/>
      <c r="D3547" s="201" t="s">
        <v>71</v>
      </c>
      <c r="E3547" s="213" t="s">
        <v>4000</v>
      </c>
      <c r="F3547" s="213" t="s">
        <v>4001</v>
      </c>
      <c r="G3547" s="200"/>
      <c r="H3547" s="200"/>
      <c r="I3547" s="203"/>
      <c r="J3547" s="214">
        <f>BK3547</f>
        <v>0</v>
      </c>
      <c r="K3547" s="200"/>
      <c r="L3547" s="205"/>
      <c r="M3547" s="206"/>
      <c r="N3547" s="207"/>
      <c r="O3547" s="207"/>
      <c r="P3547" s="208">
        <f>SUM(P3548:P3615)</f>
        <v>0</v>
      </c>
      <c r="Q3547" s="207"/>
      <c r="R3547" s="208">
        <f>SUM(R3548:R3615)</f>
        <v>0</v>
      </c>
      <c r="S3547" s="207"/>
      <c r="T3547" s="209">
        <f>SUM(T3548:T3615)</f>
        <v>0</v>
      </c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R3547" s="210" t="s">
        <v>82</v>
      </c>
      <c r="AT3547" s="211" t="s">
        <v>71</v>
      </c>
      <c r="AU3547" s="211" t="s">
        <v>80</v>
      </c>
      <c r="AY3547" s="210" t="s">
        <v>180</v>
      </c>
      <c r="BK3547" s="212">
        <f>SUM(BK3548:BK3615)</f>
        <v>0</v>
      </c>
    </row>
    <row r="3548" s="2" customFormat="1" ht="24.15" customHeight="1">
      <c r="A3548" s="40"/>
      <c r="B3548" s="41"/>
      <c r="C3548" s="215" t="s">
        <v>4002</v>
      </c>
      <c r="D3548" s="215" t="s">
        <v>182</v>
      </c>
      <c r="E3548" s="216" t="s">
        <v>4003</v>
      </c>
      <c r="F3548" s="217" t="s">
        <v>4004</v>
      </c>
      <c r="G3548" s="218" t="s">
        <v>185</v>
      </c>
      <c r="H3548" s="219">
        <v>1.512</v>
      </c>
      <c r="I3548" s="220"/>
      <c r="J3548" s="221">
        <f>ROUND(I3548*H3548,2)</f>
        <v>0</v>
      </c>
      <c r="K3548" s="217" t="s">
        <v>19</v>
      </c>
      <c r="L3548" s="46"/>
      <c r="M3548" s="222" t="s">
        <v>19</v>
      </c>
      <c r="N3548" s="223" t="s">
        <v>43</v>
      </c>
      <c r="O3548" s="86"/>
      <c r="P3548" s="224">
        <f>O3548*H3548</f>
        <v>0</v>
      </c>
      <c r="Q3548" s="224">
        <v>0</v>
      </c>
      <c r="R3548" s="224">
        <f>Q3548*H3548</f>
        <v>0</v>
      </c>
      <c r="S3548" s="224">
        <v>0</v>
      </c>
      <c r="T3548" s="225">
        <f>S3548*H3548</f>
        <v>0</v>
      </c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R3548" s="226" t="s">
        <v>270</v>
      </c>
      <c r="AT3548" s="226" t="s">
        <v>182</v>
      </c>
      <c r="AU3548" s="226" t="s">
        <v>82</v>
      </c>
      <c r="AY3548" s="19" t="s">
        <v>180</v>
      </c>
      <c r="BE3548" s="227">
        <f>IF(N3548="základní",J3548,0)</f>
        <v>0</v>
      </c>
      <c r="BF3548" s="227">
        <f>IF(N3548="snížená",J3548,0)</f>
        <v>0</v>
      </c>
      <c r="BG3548" s="227">
        <f>IF(N3548="zákl. přenesená",J3548,0)</f>
        <v>0</v>
      </c>
      <c r="BH3548" s="227">
        <f>IF(N3548="sníž. přenesená",J3548,0)</f>
        <v>0</v>
      </c>
      <c r="BI3548" s="227">
        <f>IF(N3548="nulová",J3548,0)</f>
        <v>0</v>
      </c>
      <c r="BJ3548" s="19" t="s">
        <v>80</v>
      </c>
      <c r="BK3548" s="227">
        <f>ROUND(I3548*H3548,2)</f>
        <v>0</v>
      </c>
      <c r="BL3548" s="19" t="s">
        <v>270</v>
      </c>
      <c r="BM3548" s="226" t="s">
        <v>4005</v>
      </c>
    </row>
    <row r="3549" s="13" customFormat="1">
      <c r="A3549" s="13"/>
      <c r="B3549" s="233"/>
      <c r="C3549" s="234"/>
      <c r="D3549" s="235" t="s">
        <v>191</v>
      </c>
      <c r="E3549" s="236" t="s">
        <v>19</v>
      </c>
      <c r="F3549" s="237" t="s">
        <v>4006</v>
      </c>
      <c r="G3549" s="234"/>
      <c r="H3549" s="238">
        <v>1.512</v>
      </c>
      <c r="I3549" s="239"/>
      <c r="J3549" s="234"/>
      <c r="K3549" s="234"/>
      <c r="L3549" s="240"/>
      <c r="M3549" s="241"/>
      <c r="N3549" s="242"/>
      <c r="O3549" s="242"/>
      <c r="P3549" s="242"/>
      <c r="Q3549" s="242"/>
      <c r="R3549" s="242"/>
      <c r="S3549" s="242"/>
      <c r="T3549" s="243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4" t="s">
        <v>191</v>
      </c>
      <c r="AU3549" s="244" t="s">
        <v>82</v>
      </c>
      <c r="AV3549" s="13" t="s">
        <v>82</v>
      </c>
      <c r="AW3549" s="13" t="s">
        <v>33</v>
      </c>
      <c r="AX3549" s="13" t="s">
        <v>72</v>
      </c>
      <c r="AY3549" s="244" t="s">
        <v>180</v>
      </c>
    </row>
    <row r="3550" s="15" customFormat="1">
      <c r="A3550" s="15"/>
      <c r="B3550" s="255"/>
      <c r="C3550" s="256"/>
      <c r="D3550" s="235" t="s">
        <v>191</v>
      </c>
      <c r="E3550" s="257" t="s">
        <v>19</v>
      </c>
      <c r="F3550" s="258" t="s">
        <v>327</v>
      </c>
      <c r="G3550" s="256"/>
      <c r="H3550" s="259">
        <v>1.512</v>
      </c>
      <c r="I3550" s="260"/>
      <c r="J3550" s="256"/>
      <c r="K3550" s="256"/>
      <c r="L3550" s="261"/>
      <c r="M3550" s="262"/>
      <c r="N3550" s="263"/>
      <c r="O3550" s="263"/>
      <c r="P3550" s="263"/>
      <c r="Q3550" s="263"/>
      <c r="R3550" s="263"/>
      <c r="S3550" s="263"/>
      <c r="T3550" s="264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T3550" s="265" t="s">
        <v>191</v>
      </c>
      <c r="AU3550" s="265" t="s">
        <v>82</v>
      </c>
      <c r="AV3550" s="15" t="s">
        <v>187</v>
      </c>
      <c r="AW3550" s="15" t="s">
        <v>33</v>
      </c>
      <c r="AX3550" s="15" t="s">
        <v>80</v>
      </c>
      <c r="AY3550" s="265" t="s">
        <v>180</v>
      </c>
    </row>
    <row r="3551" s="2" customFormat="1" ht="24.15" customHeight="1">
      <c r="A3551" s="40"/>
      <c r="B3551" s="41"/>
      <c r="C3551" s="215" t="s">
        <v>4007</v>
      </c>
      <c r="D3551" s="215" t="s">
        <v>182</v>
      </c>
      <c r="E3551" s="216" t="s">
        <v>4008</v>
      </c>
      <c r="F3551" s="217" t="s">
        <v>4009</v>
      </c>
      <c r="G3551" s="218" t="s">
        <v>1747</v>
      </c>
      <c r="H3551" s="219">
        <v>1</v>
      </c>
      <c r="I3551" s="220"/>
      <c r="J3551" s="221">
        <f>ROUND(I3551*H3551,2)</f>
        <v>0</v>
      </c>
      <c r="K3551" s="217" t="s">
        <v>19</v>
      </c>
      <c r="L3551" s="46"/>
      <c r="M3551" s="222" t="s">
        <v>19</v>
      </c>
      <c r="N3551" s="223" t="s">
        <v>43</v>
      </c>
      <c r="O3551" s="86"/>
      <c r="P3551" s="224">
        <f>O3551*H3551</f>
        <v>0</v>
      </c>
      <c r="Q3551" s="224">
        <v>0</v>
      </c>
      <c r="R3551" s="224">
        <f>Q3551*H3551</f>
        <v>0</v>
      </c>
      <c r="S3551" s="224">
        <v>0</v>
      </c>
      <c r="T3551" s="225">
        <f>S3551*H3551</f>
        <v>0</v>
      </c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R3551" s="226" t="s">
        <v>270</v>
      </c>
      <c r="AT3551" s="226" t="s">
        <v>182</v>
      </c>
      <c r="AU3551" s="226" t="s">
        <v>82</v>
      </c>
      <c r="AY3551" s="19" t="s">
        <v>180</v>
      </c>
      <c r="BE3551" s="227">
        <f>IF(N3551="základní",J3551,0)</f>
        <v>0</v>
      </c>
      <c r="BF3551" s="227">
        <f>IF(N3551="snížená",J3551,0)</f>
        <v>0</v>
      </c>
      <c r="BG3551" s="227">
        <f>IF(N3551="zákl. přenesená",J3551,0)</f>
        <v>0</v>
      </c>
      <c r="BH3551" s="227">
        <f>IF(N3551="sníž. přenesená",J3551,0)</f>
        <v>0</v>
      </c>
      <c r="BI3551" s="227">
        <f>IF(N3551="nulová",J3551,0)</f>
        <v>0</v>
      </c>
      <c r="BJ3551" s="19" t="s">
        <v>80</v>
      </c>
      <c r="BK3551" s="227">
        <f>ROUND(I3551*H3551,2)</f>
        <v>0</v>
      </c>
      <c r="BL3551" s="19" t="s">
        <v>270</v>
      </c>
      <c r="BM3551" s="226" t="s">
        <v>4010</v>
      </c>
    </row>
    <row r="3552" s="2" customFormat="1" ht="24.15" customHeight="1">
      <c r="A3552" s="40"/>
      <c r="B3552" s="41"/>
      <c r="C3552" s="215" t="s">
        <v>4011</v>
      </c>
      <c r="D3552" s="215" t="s">
        <v>182</v>
      </c>
      <c r="E3552" s="216" t="s">
        <v>4012</v>
      </c>
      <c r="F3552" s="217" t="s">
        <v>4013</v>
      </c>
      <c r="G3552" s="218" t="s">
        <v>1747</v>
      </c>
      <c r="H3552" s="219">
        <v>1</v>
      </c>
      <c r="I3552" s="220"/>
      <c r="J3552" s="221">
        <f>ROUND(I3552*H3552,2)</f>
        <v>0</v>
      </c>
      <c r="K3552" s="217" t="s">
        <v>19</v>
      </c>
      <c r="L3552" s="46"/>
      <c r="M3552" s="222" t="s">
        <v>19</v>
      </c>
      <c r="N3552" s="223" t="s">
        <v>43</v>
      </c>
      <c r="O3552" s="86"/>
      <c r="P3552" s="224">
        <f>O3552*H3552</f>
        <v>0</v>
      </c>
      <c r="Q3552" s="224">
        <v>0</v>
      </c>
      <c r="R3552" s="224">
        <f>Q3552*H3552</f>
        <v>0</v>
      </c>
      <c r="S3552" s="224">
        <v>0</v>
      </c>
      <c r="T3552" s="225">
        <f>S3552*H3552</f>
        <v>0</v>
      </c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R3552" s="226" t="s">
        <v>270</v>
      </c>
      <c r="AT3552" s="226" t="s">
        <v>182</v>
      </c>
      <c r="AU3552" s="226" t="s">
        <v>82</v>
      </c>
      <c r="AY3552" s="19" t="s">
        <v>180</v>
      </c>
      <c r="BE3552" s="227">
        <f>IF(N3552="základní",J3552,0)</f>
        <v>0</v>
      </c>
      <c r="BF3552" s="227">
        <f>IF(N3552="snížená",J3552,0)</f>
        <v>0</v>
      </c>
      <c r="BG3552" s="227">
        <f>IF(N3552="zákl. přenesená",J3552,0)</f>
        <v>0</v>
      </c>
      <c r="BH3552" s="227">
        <f>IF(N3552="sníž. přenesená",J3552,0)</f>
        <v>0</v>
      </c>
      <c r="BI3552" s="227">
        <f>IF(N3552="nulová",J3552,0)</f>
        <v>0</v>
      </c>
      <c r="BJ3552" s="19" t="s">
        <v>80</v>
      </c>
      <c r="BK3552" s="227">
        <f>ROUND(I3552*H3552,2)</f>
        <v>0</v>
      </c>
      <c r="BL3552" s="19" t="s">
        <v>270</v>
      </c>
      <c r="BM3552" s="226" t="s">
        <v>4014</v>
      </c>
    </row>
    <row r="3553" s="2" customFormat="1" ht="33" customHeight="1">
      <c r="A3553" s="40"/>
      <c r="B3553" s="41"/>
      <c r="C3553" s="215" t="s">
        <v>4015</v>
      </c>
      <c r="D3553" s="215" t="s">
        <v>182</v>
      </c>
      <c r="E3553" s="216" t="s">
        <v>4016</v>
      </c>
      <c r="F3553" s="217" t="s">
        <v>4017</v>
      </c>
      <c r="G3553" s="218" t="s">
        <v>1747</v>
      </c>
      <c r="H3553" s="219">
        <v>1</v>
      </c>
      <c r="I3553" s="220"/>
      <c r="J3553" s="221">
        <f>ROUND(I3553*H3553,2)</f>
        <v>0</v>
      </c>
      <c r="K3553" s="217" t="s">
        <v>19</v>
      </c>
      <c r="L3553" s="46"/>
      <c r="M3553" s="222" t="s">
        <v>19</v>
      </c>
      <c r="N3553" s="223" t="s">
        <v>43</v>
      </c>
      <c r="O3553" s="86"/>
      <c r="P3553" s="224">
        <f>O3553*H3553</f>
        <v>0</v>
      </c>
      <c r="Q3553" s="224">
        <v>0</v>
      </c>
      <c r="R3553" s="224">
        <f>Q3553*H3553</f>
        <v>0</v>
      </c>
      <c r="S3553" s="224">
        <v>0</v>
      </c>
      <c r="T3553" s="225">
        <f>S3553*H3553</f>
        <v>0</v>
      </c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R3553" s="226" t="s">
        <v>270</v>
      </c>
      <c r="AT3553" s="226" t="s">
        <v>182</v>
      </c>
      <c r="AU3553" s="226" t="s">
        <v>82</v>
      </c>
      <c r="AY3553" s="19" t="s">
        <v>180</v>
      </c>
      <c r="BE3553" s="227">
        <f>IF(N3553="základní",J3553,0)</f>
        <v>0</v>
      </c>
      <c r="BF3553" s="227">
        <f>IF(N3553="snížená",J3553,0)</f>
        <v>0</v>
      </c>
      <c r="BG3553" s="227">
        <f>IF(N3553="zákl. přenesená",J3553,0)</f>
        <v>0</v>
      </c>
      <c r="BH3553" s="227">
        <f>IF(N3553="sníž. přenesená",J3553,0)</f>
        <v>0</v>
      </c>
      <c r="BI3553" s="227">
        <f>IF(N3553="nulová",J3553,0)</f>
        <v>0</v>
      </c>
      <c r="BJ3553" s="19" t="s">
        <v>80</v>
      </c>
      <c r="BK3553" s="227">
        <f>ROUND(I3553*H3553,2)</f>
        <v>0</v>
      </c>
      <c r="BL3553" s="19" t="s">
        <v>270</v>
      </c>
      <c r="BM3553" s="226" t="s">
        <v>4018</v>
      </c>
    </row>
    <row r="3554" s="2" customFormat="1" ht="33" customHeight="1">
      <c r="A3554" s="40"/>
      <c r="B3554" s="41"/>
      <c r="C3554" s="215" t="s">
        <v>4019</v>
      </c>
      <c r="D3554" s="215" t="s">
        <v>182</v>
      </c>
      <c r="E3554" s="216" t="s">
        <v>4020</v>
      </c>
      <c r="F3554" s="217" t="s">
        <v>4021</v>
      </c>
      <c r="G3554" s="218" t="s">
        <v>1747</v>
      </c>
      <c r="H3554" s="219">
        <v>1</v>
      </c>
      <c r="I3554" s="220"/>
      <c r="J3554" s="221">
        <f>ROUND(I3554*H3554,2)</f>
        <v>0</v>
      </c>
      <c r="K3554" s="217" t="s">
        <v>19</v>
      </c>
      <c r="L3554" s="46"/>
      <c r="M3554" s="222" t="s">
        <v>19</v>
      </c>
      <c r="N3554" s="223" t="s">
        <v>43</v>
      </c>
      <c r="O3554" s="86"/>
      <c r="P3554" s="224">
        <f>O3554*H3554</f>
        <v>0</v>
      </c>
      <c r="Q3554" s="224">
        <v>0</v>
      </c>
      <c r="R3554" s="224">
        <f>Q3554*H3554</f>
        <v>0</v>
      </c>
      <c r="S3554" s="224">
        <v>0</v>
      </c>
      <c r="T3554" s="225">
        <f>S3554*H3554</f>
        <v>0</v>
      </c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R3554" s="226" t="s">
        <v>270</v>
      </c>
      <c r="AT3554" s="226" t="s">
        <v>182</v>
      </c>
      <c r="AU3554" s="226" t="s">
        <v>82</v>
      </c>
      <c r="AY3554" s="19" t="s">
        <v>180</v>
      </c>
      <c r="BE3554" s="227">
        <f>IF(N3554="základní",J3554,0)</f>
        <v>0</v>
      </c>
      <c r="BF3554" s="227">
        <f>IF(N3554="snížená",J3554,0)</f>
        <v>0</v>
      </c>
      <c r="BG3554" s="227">
        <f>IF(N3554="zákl. přenesená",J3554,0)</f>
        <v>0</v>
      </c>
      <c r="BH3554" s="227">
        <f>IF(N3554="sníž. přenesená",J3554,0)</f>
        <v>0</v>
      </c>
      <c r="BI3554" s="227">
        <f>IF(N3554="nulová",J3554,0)</f>
        <v>0</v>
      </c>
      <c r="BJ3554" s="19" t="s">
        <v>80</v>
      </c>
      <c r="BK3554" s="227">
        <f>ROUND(I3554*H3554,2)</f>
        <v>0</v>
      </c>
      <c r="BL3554" s="19" t="s">
        <v>270</v>
      </c>
      <c r="BM3554" s="226" t="s">
        <v>4022</v>
      </c>
    </row>
    <row r="3555" s="2" customFormat="1" ht="24.15" customHeight="1">
      <c r="A3555" s="40"/>
      <c r="B3555" s="41"/>
      <c r="C3555" s="215" t="s">
        <v>537</v>
      </c>
      <c r="D3555" s="215" t="s">
        <v>182</v>
      </c>
      <c r="E3555" s="216" t="s">
        <v>4023</v>
      </c>
      <c r="F3555" s="217" t="s">
        <v>4024</v>
      </c>
      <c r="G3555" s="218" t="s">
        <v>1747</v>
      </c>
      <c r="H3555" s="219">
        <v>5</v>
      </c>
      <c r="I3555" s="220"/>
      <c r="J3555" s="221">
        <f>ROUND(I3555*H3555,2)</f>
        <v>0</v>
      </c>
      <c r="K3555" s="217" t="s">
        <v>19</v>
      </c>
      <c r="L3555" s="46"/>
      <c r="M3555" s="222" t="s">
        <v>19</v>
      </c>
      <c r="N3555" s="223" t="s">
        <v>43</v>
      </c>
      <c r="O3555" s="86"/>
      <c r="P3555" s="224">
        <f>O3555*H3555</f>
        <v>0</v>
      </c>
      <c r="Q3555" s="224">
        <v>0</v>
      </c>
      <c r="R3555" s="224">
        <f>Q3555*H3555</f>
        <v>0</v>
      </c>
      <c r="S3555" s="224">
        <v>0</v>
      </c>
      <c r="T3555" s="225">
        <f>S3555*H3555</f>
        <v>0</v>
      </c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R3555" s="226" t="s">
        <v>270</v>
      </c>
      <c r="AT3555" s="226" t="s">
        <v>182</v>
      </c>
      <c r="AU3555" s="226" t="s">
        <v>82</v>
      </c>
      <c r="AY3555" s="19" t="s">
        <v>180</v>
      </c>
      <c r="BE3555" s="227">
        <f>IF(N3555="základní",J3555,0)</f>
        <v>0</v>
      </c>
      <c r="BF3555" s="227">
        <f>IF(N3555="snížená",J3555,0)</f>
        <v>0</v>
      </c>
      <c r="BG3555" s="227">
        <f>IF(N3555="zákl. přenesená",J3555,0)</f>
        <v>0</v>
      </c>
      <c r="BH3555" s="227">
        <f>IF(N3555="sníž. přenesená",J3555,0)</f>
        <v>0</v>
      </c>
      <c r="BI3555" s="227">
        <f>IF(N3555="nulová",J3555,0)</f>
        <v>0</v>
      </c>
      <c r="BJ3555" s="19" t="s">
        <v>80</v>
      </c>
      <c r="BK3555" s="227">
        <f>ROUND(I3555*H3555,2)</f>
        <v>0</v>
      </c>
      <c r="BL3555" s="19" t="s">
        <v>270</v>
      </c>
      <c r="BM3555" s="226" t="s">
        <v>4025</v>
      </c>
    </row>
    <row r="3556" s="2" customFormat="1" ht="21.75" customHeight="1">
      <c r="A3556" s="40"/>
      <c r="B3556" s="41"/>
      <c r="C3556" s="215" t="s">
        <v>4026</v>
      </c>
      <c r="D3556" s="215" t="s">
        <v>182</v>
      </c>
      <c r="E3556" s="216" t="s">
        <v>4027</v>
      </c>
      <c r="F3556" s="217" t="s">
        <v>4028</v>
      </c>
      <c r="G3556" s="218" t="s">
        <v>1747</v>
      </c>
      <c r="H3556" s="219">
        <v>1</v>
      </c>
      <c r="I3556" s="220"/>
      <c r="J3556" s="221">
        <f>ROUND(I3556*H3556,2)</f>
        <v>0</v>
      </c>
      <c r="K3556" s="217" t="s">
        <v>19</v>
      </c>
      <c r="L3556" s="46"/>
      <c r="M3556" s="222" t="s">
        <v>19</v>
      </c>
      <c r="N3556" s="223" t="s">
        <v>43</v>
      </c>
      <c r="O3556" s="86"/>
      <c r="P3556" s="224">
        <f>O3556*H3556</f>
        <v>0</v>
      </c>
      <c r="Q3556" s="224">
        <v>0</v>
      </c>
      <c r="R3556" s="224">
        <f>Q3556*H3556</f>
        <v>0</v>
      </c>
      <c r="S3556" s="224">
        <v>0</v>
      </c>
      <c r="T3556" s="225">
        <f>S3556*H3556</f>
        <v>0</v>
      </c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R3556" s="226" t="s">
        <v>270</v>
      </c>
      <c r="AT3556" s="226" t="s">
        <v>182</v>
      </c>
      <c r="AU3556" s="226" t="s">
        <v>82</v>
      </c>
      <c r="AY3556" s="19" t="s">
        <v>180</v>
      </c>
      <c r="BE3556" s="227">
        <f>IF(N3556="základní",J3556,0)</f>
        <v>0</v>
      </c>
      <c r="BF3556" s="227">
        <f>IF(N3556="snížená",J3556,0)</f>
        <v>0</v>
      </c>
      <c r="BG3556" s="227">
        <f>IF(N3556="zákl. přenesená",J3556,0)</f>
        <v>0</v>
      </c>
      <c r="BH3556" s="227">
        <f>IF(N3556="sníž. přenesená",J3556,0)</f>
        <v>0</v>
      </c>
      <c r="BI3556" s="227">
        <f>IF(N3556="nulová",J3556,0)</f>
        <v>0</v>
      </c>
      <c r="BJ3556" s="19" t="s">
        <v>80</v>
      </c>
      <c r="BK3556" s="227">
        <f>ROUND(I3556*H3556,2)</f>
        <v>0</v>
      </c>
      <c r="BL3556" s="19" t="s">
        <v>270</v>
      </c>
      <c r="BM3556" s="226" t="s">
        <v>4029</v>
      </c>
    </row>
    <row r="3557" s="2" customFormat="1" ht="24.15" customHeight="1">
      <c r="A3557" s="40"/>
      <c r="B3557" s="41"/>
      <c r="C3557" s="215" t="s">
        <v>4030</v>
      </c>
      <c r="D3557" s="215" t="s">
        <v>182</v>
      </c>
      <c r="E3557" s="216" t="s">
        <v>4031</v>
      </c>
      <c r="F3557" s="217" t="s">
        <v>4032</v>
      </c>
      <c r="G3557" s="218" t="s">
        <v>195</v>
      </c>
      <c r="H3557" s="219">
        <v>1</v>
      </c>
      <c r="I3557" s="220"/>
      <c r="J3557" s="221">
        <f>ROUND(I3557*H3557,2)</f>
        <v>0</v>
      </c>
      <c r="K3557" s="217" t="s">
        <v>19</v>
      </c>
      <c r="L3557" s="46"/>
      <c r="M3557" s="222" t="s">
        <v>19</v>
      </c>
      <c r="N3557" s="223" t="s">
        <v>43</v>
      </c>
      <c r="O3557" s="86"/>
      <c r="P3557" s="224">
        <f>O3557*H3557</f>
        <v>0</v>
      </c>
      <c r="Q3557" s="224">
        <v>0</v>
      </c>
      <c r="R3557" s="224">
        <f>Q3557*H3557</f>
        <v>0</v>
      </c>
      <c r="S3557" s="224">
        <v>0</v>
      </c>
      <c r="T3557" s="225">
        <f>S3557*H3557</f>
        <v>0</v>
      </c>
      <c r="U3557" s="40"/>
      <c r="V3557" s="40"/>
      <c r="W3557" s="40"/>
      <c r="X3557" s="40"/>
      <c r="Y3557" s="40"/>
      <c r="Z3557" s="40"/>
      <c r="AA3557" s="40"/>
      <c r="AB3557" s="40"/>
      <c r="AC3557" s="40"/>
      <c r="AD3557" s="40"/>
      <c r="AE3557" s="40"/>
      <c r="AR3557" s="226" t="s">
        <v>270</v>
      </c>
      <c r="AT3557" s="226" t="s">
        <v>182</v>
      </c>
      <c r="AU3557" s="226" t="s">
        <v>82</v>
      </c>
      <c r="AY3557" s="19" t="s">
        <v>180</v>
      </c>
      <c r="BE3557" s="227">
        <f>IF(N3557="základní",J3557,0)</f>
        <v>0</v>
      </c>
      <c r="BF3557" s="227">
        <f>IF(N3557="snížená",J3557,0)</f>
        <v>0</v>
      </c>
      <c r="BG3557" s="227">
        <f>IF(N3557="zákl. přenesená",J3557,0)</f>
        <v>0</v>
      </c>
      <c r="BH3557" s="227">
        <f>IF(N3557="sníž. přenesená",J3557,0)</f>
        <v>0</v>
      </c>
      <c r="BI3557" s="227">
        <f>IF(N3557="nulová",J3557,0)</f>
        <v>0</v>
      </c>
      <c r="BJ3557" s="19" t="s">
        <v>80</v>
      </c>
      <c r="BK3557" s="227">
        <f>ROUND(I3557*H3557,2)</f>
        <v>0</v>
      </c>
      <c r="BL3557" s="19" t="s">
        <v>270</v>
      </c>
      <c r="BM3557" s="226" t="s">
        <v>4033</v>
      </c>
    </row>
    <row r="3558" s="2" customFormat="1" ht="24.15" customHeight="1">
      <c r="A3558" s="40"/>
      <c r="B3558" s="41"/>
      <c r="C3558" s="215" t="s">
        <v>4034</v>
      </c>
      <c r="D3558" s="215" t="s">
        <v>182</v>
      </c>
      <c r="E3558" s="216" t="s">
        <v>4035</v>
      </c>
      <c r="F3558" s="217" t="s">
        <v>4036</v>
      </c>
      <c r="G3558" s="218" t="s">
        <v>195</v>
      </c>
      <c r="H3558" s="219">
        <v>1</v>
      </c>
      <c r="I3558" s="220"/>
      <c r="J3558" s="221">
        <f>ROUND(I3558*H3558,2)</f>
        <v>0</v>
      </c>
      <c r="K3558" s="217" t="s">
        <v>19</v>
      </c>
      <c r="L3558" s="46"/>
      <c r="M3558" s="222" t="s">
        <v>19</v>
      </c>
      <c r="N3558" s="223" t="s">
        <v>43</v>
      </c>
      <c r="O3558" s="86"/>
      <c r="P3558" s="224">
        <f>O3558*H3558</f>
        <v>0</v>
      </c>
      <c r="Q3558" s="224">
        <v>0</v>
      </c>
      <c r="R3558" s="224">
        <f>Q3558*H3558</f>
        <v>0</v>
      </c>
      <c r="S3558" s="224">
        <v>0</v>
      </c>
      <c r="T3558" s="225">
        <f>S3558*H3558</f>
        <v>0</v>
      </c>
      <c r="U3558" s="40"/>
      <c r="V3558" s="40"/>
      <c r="W3558" s="40"/>
      <c r="X3558" s="40"/>
      <c r="Y3558" s="40"/>
      <c r="Z3558" s="40"/>
      <c r="AA3558" s="40"/>
      <c r="AB3558" s="40"/>
      <c r="AC3558" s="40"/>
      <c r="AD3558" s="40"/>
      <c r="AE3558" s="40"/>
      <c r="AR3558" s="226" t="s">
        <v>270</v>
      </c>
      <c r="AT3558" s="226" t="s">
        <v>182</v>
      </c>
      <c r="AU3558" s="226" t="s">
        <v>82</v>
      </c>
      <c r="AY3558" s="19" t="s">
        <v>180</v>
      </c>
      <c r="BE3558" s="227">
        <f>IF(N3558="základní",J3558,0)</f>
        <v>0</v>
      </c>
      <c r="BF3558" s="227">
        <f>IF(N3558="snížená",J3558,0)</f>
        <v>0</v>
      </c>
      <c r="BG3558" s="227">
        <f>IF(N3558="zákl. přenesená",J3558,0)</f>
        <v>0</v>
      </c>
      <c r="BH3558" s="227">
        <f>IF(N3558="sníž. přenesená",J3558,0)</f>
        <v>0</v>
      </c>
      <c r="BI3558" s="227">
        <f>IF(N3558="nulová",J3558,0)</f>
        <v>0</v>
      </c>
      <c r="BJ3558" s="19" t="s">
        <v>80</v>
      </c>
      <c r="BK3558" s="227">
        <f>ROUND(I3558*H3558,2)</f>
        <v>0</v>
      </c>
      <c r="BL3558" s="19" t="s">
        <v>270</v>
      </c>
      <c r="BM3558" s="226" t="s">
        <v>4037</v>
      </c>
    </row>
    <row r="3559" s="2" customFormat="1" ht="24.15" customHeight="1">
      <c r="A3559" s="40"/>
      <c r="B3559" s="41"/>
      <c r="C3559" s="215" t="s">
        <v>4038</v>
      </c>
      <c r="D3559" s="215" t="s">
        <v>182</v>
      </c>
      <c r="E3559" s="216" t="s">
        <v>4039</v>
      </c>
      <c r="F3559" s="217" t="s">
        <v>4040</v>
      </c>
      <c r="G3559" s="218" t="s">
        <v>195</v>
      </c>
      <c r="H3559" s="219">
        <v>1</v>
      </c>
      <c r="I3559" s="220"/>
      <c r="J3559" s="221">
        <f>ROUND(I3559*H3559,2)</f>
        <v>0</v>
      </c>
      <c r="K3559" s="217" t="s">
        <v>19</v>
      </c>
      <c r="L3559" s="46"/>
      <c r="M3559" s="222" t="s">
        <v>19</v>
      </c>
      <c r="N3559" s="223" t="s">
        <v>43</v>
      </c>
      <c r="O3559" s="86"/>
      <c r="P3559" s="224">
        <f>O3559*H3559</f>
        <v>0</v>
      </c>
      <c r="Q3559" s="224">
        <v>0</v>
      </c>
      <c r="R3559" s="224">
        <f>Q3559*H3559</f>
        <v>0</v>
      </c>
      <c r="S3559" s="224">
        <v>0</v>
      </c>
      <c r="T3559" s="225">
        <f>S3559*H3559</f>
        <v>0</v>
      </c>
      <c r="U3559" s="40"/>
      <c r="V3559" s="40"/>
      <c r="W3559" s="40"/>
      <c r="X3559" s="40"/>
      <c r="Y3559" s="40"/>
      <c r="Z3559" s="40"/>
      <c r="AA3559" s="40"/>
      <c r="AB3559" s="40"/>
      <c r="AC3559" s="40"/>
      <c r="AD3559" s="40"/>
      <c r="AE3559" s="40"/>
      <c r="AR3559" s="226" t="s">
        <v>270</v>
      </c>
      <c r="AT3559" s="226" t="s">
        <v>182</v>
      </c>
      <c r="AU3559" s="226" t="s">
        <v>82</v>
      </c>
      <c r="AY3559" s="19" t="s">
        <v>180</v>
      </c>
      <c r="BE3559" s="227">
        <f>IF(N3559="základní",J3559,0)</f>
        <v>0</v>
      </c>
      <c r="BF3559" s="227">
        <f>IF(N3559="snížená",J3559,0)</f>
        <v>0</v>
      </c>
      <c r="BG3559" s="227">
        <f>IF(N3559="zákl. přenesená",J3559,0)</f>
        <v>0</v>
      </c>
      <c r="BH3559" s="227">
        <f>IF(N3559="sníž. přenesená",J3559,0)</f>
        <v>0</v>
      </c>
      <c r="BI3559" s="227">
        <f>IF(N3559="nulová",J3559,0)</f>
        <v>0</v>
      </c>
      <c r="BJ3559" s="19" t="s">
        <v>80</v>
      </c>
      <c r="BK3559" s="227">
        <f>ROUND(I3559*H3559,2)</f>
        <v>0</v>
      </c>
      <c r="BL3559" s="19" t="s">
        <v>270</v>
      </c>
      <c r="BM3559" s="226" t="s">
        <v>4041</v>
      </c>
    </row>
    <row r="3560" s="2" customFormat="1" ht="24.15" customHeight="1">
      <c r="A3560" s="40"/>
      <c r="B3560" s="41"/>
      <c r="C3560" s="215" t="s">
        <v>4042</v>
      </c>
      <c r="D3560" s="215" t="s">
        <v>182</v>
      </c>
      <c r="E3560" s="216" t="s">
        <v>4043</v>
      </c>
      <c r="F3560" s="217" t="s">
        <v>4044</v>
      </c>
      <c r="G3560" s="218" t="s">
        <v>195</v>
      </c>
      <c r="H3560" s="219">
        <v>1</v>
      </c>
      <c r="I3560" s="220"/>
      <c r="J3560" s="221">
        <f>ROUND(I3560*H3560,2)</f>
        <v>0</v>
      </c>
      <c r="K3560" s="217" t="s">
        <v>19</v>
      </c>
      <c r="L3560" s="46"/>
      <c r="M3560" s="222" t="s">
        <v>19</v>
      </c>
      <c r="N3560" s="223" t="s">
        <v>43</v>
      </c>
      <c r="O3560" s="86"/>
      <c r="P3560" s="224">
        <f>O3560*H3560</f>
        <v>0</v>
      </c>
      <c r="Q3560" s="224">
        <v>0</v>
      </c>
      <c r="R3560" s="224">
        <f>Q3560*H3560</f>
        <v>0</v>
      </c>
      <c r="S3560" s="224">
        <v>0</v>
      </c>
      <c r="T3560" s="225">
        <f>S3560*H3560</f>
        <v>0</v>
      </c>
      <c r="U3560" s="40"/>
      <c r="V3560" s="40"/>
      <c r="W3560" s="40"/>
      <c r="X3560" s="40"/>
      <c r="Y3560" s="40"/>
      <c r="Z3560" s="40"/>
      <c r="AA3560" s="40"/>
      <c r="AB3560" s="40"/>
      <c r="AC3560" s="40"/>
      <c r="AD3560" s="40"/>
      <c r="AE3560" s="40"/>
      <c r="AR3560" s="226" t="s">
        <v>270</v>
      </c>
      <c r="AT3560" s="226" t="s">
        <v>182</v>
      </c>
      <c r="AU3560" s="226" t="s">
        <v>82</v>
      </c>
      <c r="AY3560" s="19" t="s">
        <v>180</v>
      </c>
      <c r="BE3560" s="227">
        <f>IF(N3560="základní",J3560,0)</f>
        <v>0</v>
      </c>
      <c r="BF3560" s="227">
        <f>IF(N3560="snížená",J3560,0)</f>
        <v>0</v>
      </c>
      <c r="BG3560" s="227">
        <f>IF(N3560="zákl. přenesená",J3560,0)</f>
        <v>0</v>
      </c>
      <c r="BH3560" s="227">
        <f>IF(N3560="sníž. přenesená",J3560,0)</f>
        <v>0</v>
      </c>
      <c r="BI3560" s="227">
        <f>IF(N3560="nulová",J3560,0)</f>
        <v>0</v>
      </c>
      <c r="BJ3560" s="19" t="s">
        <v>80</v>
      </c>
      <c r="BK3560" s="227">
        <f>ROUND(I3560*H3560,2)</f>
        <v>0</v>
      </c>
      <c r="BL3560" s="19" t="s">
        <v>270</v>
      </c>
      <c r="BM3560" s="226" t="s">
        <v>4045</v>
      </c>
    </row>
    <row r="3561" s="2" customFormat="1" ht="24.15" customHeight="1">
      <c r="A3561" s="40"/>
      <c r="B3561" s="41"/>
      <c r="C3561" s="215" t="s">
        <v>4046</v>
      </c>
      <c r="D3561" s="215" t="s">
        <v>182</v>
      </c>
      <c r="E3561" s="216" t="s">
        <v>4047</v>
      </c>
      <c r="F3561" s="217" t="s">
        <v>4048</v>
      </c>
      <c r="G3561" s="218" t="s">
        <v>195</v>
      </c>
      <c r="H3561" s="219">
        <v>1</v>
      </c>
      <c r="I3561" s="220"/>
      <c r="J3561" s="221">
        <f>ROUND(I3561*H3561,2)</f>
        <v>0</v>
      </c>
      <c r="K3561" s="217" t="s">
        <v>19</v>
      </c>
      <c r="L3561" s="46"/>
      <c r="M3561" s="222" t="s">
        <v>19</v>
      </c>
      <c r="N3561" s="223" t="s">
        <v>43</v>
      </c>
      <c r="O3561" s="86"/>
      <c r="P3561" s="224">
        <f>O3561*H3561</f>
        <v>0</v>
      </c>
      <c r="Q3561" s="224">
        <v>0</v>
      </c>
      <c r="R3561" s="224">
        <f>Q3561*H3561</f>
        <v>0</v>
      </c>
      <c r="S3561" s="224">
        <v>0</v>
      </c>
      <c r="T3561" s="225">
        <f>S3561*H3561</f>
        <v>0</v>
      </c>
      <c r="U3561" s="40"/>
      <c r="V3561" s="40"/>
      <c r="W3561" s="40"/>
      <c r="X3561" s="40"/>
      <c r="Y3561" s="40"/>
      <c r="Z3561" s="40"/>
      <c r="AA3561" s="40"/>
      <c r="AB3561" s="40"/>
      <c r="AC3561" s="40"/>
      <c r="AD3561" s="40"/>
      <c r="AE3561" s="40"/>
      <c r="AR3561" s="226" t="s">
        <v>270</v>
      </c>
      <c r="AT3561" s="226" t="s">
        <v>182</v>
      </c>
      <c r="AU3561" s="226" t="s">
        <v>82</v>
      </c>
      <c r="AY3561" s="19" t="s">
        <v>180</v>
      </c>
      <c r="BE3561" s="227">
        <f>IF(N3561="základní",J3561,0)</f>
        <v>0</v>
      </c>
      <c r="BF3561" s="227">
        <f>IF(N3561="snížená",J3561,0)</f>
        <v>0</v>
      </c>
      <c r="BG3561" s="227">
        <f>IF(N3561="zákl. přenesená",J3561,0)</f>
        <v>0</v>
      </c>
      <c r="BH3561" s="227">
        <f>IF(N3561="sníž. přenesená",J3561,0)</f>
        <v>0</v>
      </c>
      <c r="BI3561" s="227">
        <f>IF(N3561="nulová",J3561,0)</f>
        <v>0</v>
      </c>
      <c r="BJ3561" s="19" t="s">
        <v>80</v>
      </c>
      <c r="BK3561" s="227">
        <f>ROUND(I3561*H3561,2)</f>
        <v>0</v>
      </c>
      <c r="BL3561" s="19" t="s">
        <v>270</v>
      </c>
      <c r="BM3561" s="226" t="s">
        <v>4049</v>
      </c>
    </row>
    <row r="3562" s="2" customFormat="1" ht="24.15" customHeight="1">
      <c r="A3562" s="40"/>
      <c r="B3562" s="41"/>
      <c r="C3562" s="215" t="s">
        <v>4050</v>
      </c>
      <c r="D3562" s="215" t="s">
        <v>182</v>
      </c>
      <c r="E3562" s="216" t="s">
        <v>4051</v>
      </c>
      <c r="F3562" s="217" t="s">
        <v>4052</v>
      </c>
      <c r="G3562" s="218" t="s">
        <v>195</v>
      </c>
      <c r="H3562" s="219">
        <v>1</v>
      </c>
      <c r="I3562" s="220"/>
      <c r="J3562" s="221">
        <f>ROUND(I3562*H3562,2)</f>
        <v>0</v>
      </c>
      <c r="K3562" s="217" t="s">
        <v>19</v>
      </c>
      <c r="L3562" s="46"/>
      <c r="M3562" s="222" t="s">
        <v>19</v>
      </c>
      <c r="N3562" s="223" t="s">
        <v>43</v>
      </c>
      <c r="O3562" s="86"/>
      <c r="P3562" s="224">
        <f>O3562*H3562</f>
        <v>0</v>
      </c>
      <c r="Q3562" s="224">
        <v>0</v>
      </c>
      <c r="R3562" s="224">
        <f>Q3562*H3562</f>
        <v>0</v>
      </c>
      <c r="S3562" s="224">
        <v>0</v>
      </c>
      <c r="T3562" s="225">
        <f>S3562*H3562</f>
        <v>0</v>
      </c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R3562" s="226" t="s">
        <v>270</v>
      </c>
      <c r="AT3562" s="226" t="s">
        <v>182</v>
      </c>
      <c r="AU3562" s="226" t="s">
        <v>82</v>
      </c>
      <c r="AY3562" s="19" t="s">
        <v>180</v>
      </c>
      <c r="BE3562" s="227">
        <f>IF(N3562="základní",J3562,0)</f>
        <v>0</v>
      </c>
      <c r="BF3562" s="227">
        <f>IF(N3562="snížená",J3562,0)</f>
        <v>0</v>
      </c>
      <c r="BG3562" s="227">
        <f>IF(N3562="zákl. přenesená",J3562,0)</f>
        <v>0</v>
      </c>
      <c r="BH3562" s="227">
        <f>IF(N3562="sníž. přenesená",J3562,0)</f>
        <v>0</v>
      </c>
      <c r="BI3562" s="227">
        <f>IF(N3562="nulová",J3562,0)</f>
        <v>0</v>
      </c>
      <c r="BJ3562" s="19" t="s">
        <v>80</v>
      </c>
      <c r="BK3562" s="227">
        <f>ROUND(I3562*H3562,2)</f>
        <v>0</v>
      </c>
      <c r="BL3562" s="19" t="s">
        <v>270</v>
      </c>
      <c r="BM3562" s="226" t="s">
        <v>4053</v>
      </c>
    </row>
    <row r="3563" s="2" customFormat="1" ht="24.15" customHeight="1">
      <c r="A3563" s="40"/>
      <c r="B3563" s="41"/>
      <c r="C3563" s="215" t="s">
        <v>4054</v>
      </c>
      <c r="D3563" s="215" t="s">
        <v>182</v>
      </c>
      <c r="E3563" s="216" t="s">
        <v>4055</v>
      </c>
      <c r="F3563" s="217" t="s">
        <v>4056</v>
      </c>
      <c r="G3563" s="218" t="s">
        <v>195</v>
      </c>
      <c r="H3563" s="219">
        <v>1</v>
      </c>
      <c r="I3563" s="220"/>
      <c r="J3563" s="221">
        <f>ROUND(I3563*H3563,2)</f>
        <v>0</v>
      </c>
      <c r="K3563" s="217" t="s">
        <v>19</v>
      </c>
      <c r="L3563" s="46"/>
      <c r="M3563" s="222" t="s">
        <v>19</v>
      </c>
      <c r="N3563" s="223" t="s">
        <v>43</v>
      </c>
      <c r="O3563" s="86"/>
      <c r="P3563" s="224">
        <f>O3563*H3563</f>
        <v>0</v>
      </c>
      <c r="Q3563" s="224">
        <v>0</v>
      </c>
      <c r="R3563" s="224">
        <f>Q3563*H3563</f>
        <v>0</v>
      </c>
      <c r="S3563" s="224">
        <v>0</v>
      </c>
      <c r="T3563" s="225">
        <f>S3563*H3563</f>
        <v>0</v>
      </c>
      <c r="U3563" s="40"/>
      <c r="V3563" s="40"/>
      <c r="W3563" s="40"/>
      <c r="X3563" s="40"/>
      <c r="Y3563" s="40"/>
      <c r="Z3563" s="40"/>
      <c r="AA3563" s="40"/>
      <c r="AB3563" s="40"/>
      <c r="AC3563" s="40"/>
      <c r="AD3563" s="40"/>
      <c r="AE3563" s="40"/>
      <c r="AR3563" s="226" t="s">
        <v>270</v>
      </c>
      <c r="AT3563" s="226" t="s">
        <v>182</v>
      </c>
      <c r="AU3563" s="226" t="s">
        <v>82</v>
      </c>
      <c r="AY3563" s="19" t="s">
        <v>180</v>
      </c>
      <c r="BE3563" s="227">
        <f>IF(N3563="základní",J3563,0)</f>
        <v>0</v>
      </c>
      <c r="BF3563" s="227">
        <f>IF(N3563="snížená",J3563,0)</f>
        <v>0</v>
      </c>
      <c r="BG3563" s="227">
        <f>IF(N3563="zákl. přenesená",J3563,0)</f>
        <v>0</v>
      </c>
      <c r="BH3563" s="227">
        <f>IF(N3563="sníž. přenesená",J3563,0)</f>
        <v>0</v>
      </c>
      <c r="BI3563" s="227">
        <f>IF(N3563="nulová",J3563,0)</f>
        <v>0</v>
      </c>
      <c r="BJ3563" s="19" t="s">
        <v>80</v>
      </c>
      <c r="BK3563" s="227">
        <f>ROUND(I3563*H3563,2)</f>
        <v>0</v>
      </c>
      <c r="BL3563" s="19" t="s">
        <v>270</v>
      </c>
      <c r="BM3563" s="226" t="s">
        <v>4057</v>
      </c>
    </row>
    <row r="3564" s="2" customFormat="1" ht="24.15" customHeight="1">
      <c r="A3564" s="40"/>
      <c r="B3564" s="41"/>
      <c r="C3564" s="215" t="s">
        <v>4058</v>
      </c>
      <c r="D3564" s="215" t="s">
        <v>182</v>
      </c>
      <c r="E3564" s="216" t="s">
        <v>4059</v>
      </c>
      <c r="F3564" s="217" t="s">
        <v>4060</v>
      </c>
      <c r="G3564" s="218" t="s">
        <v>195</v>
      </c>
      <c r="H3564" s="219">
        <v>1</v>
      </c>
      <c r="I3564" s="220"/>
      <c r="J3564" s="221">
        <f>ROUND(I3564*H3564,2)</f>
        <v>0</v>
      </c>
      <c r="K3564" s="217" t="s">
        <v>19</v>
      </c>
      <c r="L3564" s="46"/>
      <c r="M3564" s="222" t="s">
        <v>19</v>
      </c>
      <c r="N3564" s="223" t="s">
        <v>43</v>
      </c>
      <c r="O3564" s="86"/>
      <c r="P3564" s="224">
        <f>O3564*H3564</f>
        <v>0</v>
      </c>
      <c r="Q3564" s="224">
        <v>0</v>
      </c>
      <c r="R3564" s="224">
        <f>Q3564*H3564</f>
        <v>0</v>
      </c>
      <c r="S3564" s="224">
        <v>0</v>
      </c>
      <c r="T3564" s="225">
        <f>S3564*H3564</f>
        <v>0</v>
      </c>
      <c r="U3564" s="40"/>
      <c r="V3564" s="40"/>
      <c r="W3564" s="40"/>
      <c r="X3564" s="40"/>
      <c r="Y3564" s="40"/>
      <c r="Z3564" s="40"/>
      <c r="AA3564" s="40"/>
      <c r="AB3564" s="40"/>
      <c r="AC3564" s="40"/>
      <c r="AD3564" s="40"/>
      <c r="AE3564" s="40"/>
      <c r="AR3564" s="226" t="s">
        <v>270</v>
      </c>
      <c r="AT3564" s="226" t="s">
        <v>182</v>
      </c>
      <c r="AU3564" s="226" t="s">
        <v>82</v>
      </c>
      <c r="AY3564" s="19" t="s">
        <v>180</v>
      </c>
      <c r="BE3564" s="227">
        <f>IF(N3564="základní",J3564,0)</f>
        <v>0</v>
      </c>
      <c r="BF3564" s="227">
        <f>IF(N3564="snížená",J3564,0)</f>
        <v>0</v>
      </c>
      <c r="BG3564" s="227">
        <f>IF(N3564="zákl. přenesená",J3564,0)</f>
        <v>0</v>
      </c>
      <c r="BH3564" s="227">
        <f>IF(N3564="sníž. přenesená",J3564,0)</f>
        <v>0</v>
      </c>
      <c r="BI3564" s="227">
        <f>IF(N3564="nulová",J3564,0)</f>
        <v>0</v>
      </c>
      <c r="BJ3564" s="19" t="s">
        <v>80</v>
      </c>
      <c r="BK3564" s="227">
        <f>ROUND(I3564*H3564,2)</f>
        <v>0</v>
      </c>
      <c r="BL3564" s="19" t="s">
        <v>270</v>
      </c>
      <c r="BM3564" s="226" t="s">
        <v>4061</v>
      </c>
    </row>
    <row r="3565" s="2" customFormat="1" ht="24.15" customHeight="1">
      <c r="A3565" s="40"/>
      <c r="B3565" s="41"/>
      <c r="C3565" s="215" t="s">
        <v>4062</v>
      </c>
      <c r="D3565" s="215" t="s">
        <v>182</v>
      </c>
      <c r="E3565" s="216" t="s">
        <v>4063</v>
      </c>
      <c r="F3565" s="217" t="s">
        <v>4064</v>
      </c>
      <c r="G3565" s="218" t="s">
        <v>195</v>
      </c>
      <c r="H3565" s="219">
        <v>1</v>
      </c>
      <c r="I3565" s="220"/>
      <c r="J3565" s="221">
        <f>ROUND(I3565*H3565,2)</f>
        <v>0</v>
      </c>
      <c r="K3565" s="217" t="s">
        <v>19</v>
      </c>
      <c r="L3565" s="46"/>
      <c r="M3565" s="222" t="s">
        <v>19</v>
      </c>
      <c r="N3565" s="223" t="s">
        <v>43</v>
      </c>
      <c r="O3565" s="86"/>
      <c r="P3565" s="224">
        <f>O3565*H3565</f>
        <v>0</v>
      </c>
      <c r="Q3565" s="224">
        <v>0</v>
      </c>
      <c r="R3565" s="224">
        <f>Q3565*H3565</f>
        <v>0</v>
      </c>
      <c r="S3565" s="224">
        <v>0</v>
      </c>
      <c r="T3565" s="225">
        <f>S3565*H3565</f>
        <v>0</v>
      </c>
      <c r="U3565" s="40"/>
      <c r="V3565" s="40"/>
      <c r="W3565" s="40"/>
      <c r="X3565" s="40"/>
      <c r="Y3565" s="40"/>
      <c r="Z3565" s="40"/>
      <c r="AA3565" s="40"/>
      <c r="AB3565" s="40"/>
      <c r="AC3565" s="40"/>
      <c r="AD3565" s="40"/>
      <c r="AE3565" s="40"/>
      <c r="AR3565" s="226" t="s">
        <v>270</v>
      </c>
      <c r="AT3565" s="226" t="s">
        <v>182</v>
      </c>
      <c r="AU3565" s="226" t="s">
        <v>82</v>
      </c>
      <c r="AY3565" s="19" t="s">
        <v>180</v>
      </c>
      <c r="BE3565" s="227">
        <f>IF(N3565="základní",J3565,0)</f>
        <v>0</v>
      </c>
      <c r="BF3565" s="227">
        <f>IF(N3565="snížená",J3565,0)</f>
        <v>0</v>
      </c>
      <c r="BG3565" s="227">
        <f>IF(N3565="zákl. přenesená",J3565,0)</f>
        <v>0</v>
      </c>
      <c r="BH3565" s="227">
        <f>IF(N3565="sníž. přenesená",J3565,0)</f>
        <v>0</v>
      </c>
      <c r="BI3565" s="227">
        <f>IF(N3565="nulová",J3565,0)</f>
        <v>0</v>
      </c>
      <c r="BJ3565" s="19" t="s">
        <v>80</v>
      </c>
      <c r="BK3565" s="227">
        <f>ROUND(I3565*H3565,2)</f>
        <v>0</v>
      </c>
      <c r="BL3565" s="19" t="s">
        <v>270</v>
      </c>
      <c r="BM3565" s="226" t="s">
        <v>4065</v>
      </c>
    </row>
    <row r="3566" s="2" customFormat="1" ht="24.15" customHeight="1">
      <c r="A3566" s="40"/>
      <c r="B3566" s="41"/>
      <c r="C3566" s="215" t="s">
        <v>2348</v>
      </c>
      <c r="D3566" s="215" t="s">
        <v>182</v>
      </c>
      <c r="E3566" s="216" t="s">
        <v>4066</v>
      </c>
      <c r="F3566" s="217" t="s">
        <v>4067</v>
      </c>
      <c r="G3566" s="218" t="s">
        <v>195</v>
      </c>
      <c r="H3566" s="219">
        <v>1</v>
      </c>
      <c r="I3566" s="220"/>
      <c r="J3566" s="221">
        <f>ROUND(I3566*H3566,2)</f>
        <v>0</v>
      </c>
      <c r="K3566" s="217" t="s">
        <v>19</v>
      </c>
      <c r="L3566" s="46"/>
      <c r="M3566" s="222" t="s">
        <v>19</v>
      </c>
      <c r="N3566" s="223" t="s">
        <v>43</v>
      </c>
      <c r="O3566" s="86"/>
      <c r="P3566" s="224">
        <f>O3566*H3566</f>
        <v>0</v>
      </c>
      <c r="Q3566" s="224">
        <v>0</v>
      </c>
      <c r="R3566" s="224">
        <f>Q3566*H3566</f>
        <v>0</v>
      </c>
      <c r="S3566" s="224">
        <v>0</v>
      </c>
      <c r="T3566" s="225">
        <f>S3566*H3566</f>
        <v>0</v>
      </c>
      <c r="U3566" s="40"/>
      <c r="V3566" s="40"/>
      <c r="W3566" s="40"/>
      <c r="X3566" s="40"/>
      <c r="Y3566" s="40"/>
      <c r="Z3566" s="40"/>
      <c r="AA3566" s="40"/>
      <c r="AB3566" s="40"/>
      <c r="AC3566" s="40"/>
      <c r="AD3566" s="40"/>
      <c r="AE3566" s="40"/>
      <c r="AR3566" s="226" t="s">
        <v>270</v>
      </c>
      <c r="AT3566" s="226" t="s">
        <v>182</v>
      </c>
      <c r="AU3566" s="226" t="s">
        <v>82</v>
      </c>
      <c r="AY3566" s="19" t="s">
        <v>180</v>
      </c>
      <c r="BE3566" s="227">
        <f>IF(N3566="základní",J3566,0)</f>
        <v>0</v>
      </c>
      <c r="BF3566" s="227">
        <f>IF(N3566="snížená",J3566,0)</f>
        <v>0</v>
      </c>
      <c r="BG3566" s="227">
        <f>IF(N3566="zákl. přenesená",J3566,0)</f>
        <v>0</v>
      </c>
      <c r="BH3566" s="227">
        <f>IF(N3566="sníž. přenesená",J3566,0)</f>
        <v>0</v>
      </c>
      <c r="BI3566" s="227">
        <f>IF(N3566="nulová",J3566,0)</f>
        <v>0</v>
      </c>
      <c r="BJ3566" s="19" t="s">
        <v>80</v>
      </c>
      <c r="BK3566" s="227">
        <f>ROUND(I3566*H3566,2)</f>
        <v>0</v>
      </c>
      <c r="BL3566" s="19" t="s">
        <v>270</v>
      </c>
      <c r="BM3566" s="226" t="s">
        <v>4068</v>
      </c>
    </row>
    <row r="3567" s="2" customFormat="1" ht="24.15" customHeight="1">
      <c r="A3567" s="40"/>
      <c r="B3567" s="41"/>
      <c r="C3567" s="215" t="s">
        <v>4069</v>
      </c>
      <c r="D3567" s="215" t="s">
        <v>182</v>
      </c>
      <c r="E3567" s="216" t="s">
        <v>4070</v>
      </c>
      <c r="F3567" s="217" t="s">
        <v>4071</v>
      </c>
      <c r="G3567" s="218" t="s">
        <v>195</v>
      </c>
      <c r="H3567" s="219">
        <v>1</v>
      </c>
      <c r="I3567" s="220"/>
      <c r="J3567" s="221">
        <f>ROUND(I3567*H3567,2)</f>
        <v>0</v>
      </c>
      <c r="K3567" s="217" t="s">
        <v>19</v>
      </c>
      <c r="L3567" s="46"/>
      <c r="M3567" s="222" t="s">
        <v>19</v>
      </c>
      <c r="N3567" s="223" t="s">
        <v>43</v>
      </c>
      <c r="O3567" s="86"/>
      <c r="P3567" s="224">
        <f>O3567*H3567</f>
        <v>0</v>
      </c>
      <c r="Q3567" s="224">
        <v>0</v>
      </c>
      <c r="R3567" s="224">
        <f>Q3567*H3567</f>
        <v>0</v>
      </c>
      <c r="S3567" s="224">
        <v>0</v>
      </c>
      <c r="T3567" s="225">
        <f>S3567*H3567</f>
        <v>0</v>
      </c>
      <c r="U3567" s="40"/>
      <c r="V3567" s="40"/>
      <c r="W3567" s="40"/>
      <c r="X3567" s="40"/>
      <c r="Y3567" s="40"/>
      <c r="Z3567" s="40"/>
      <c r="AA3567" s="40"/>
      <c r="AB3567" s="40"/>
      <c r="AC3567" s="40"/>
      <c r="AD3567" s="40"/>
      <c r="AE3567" s="40"/>
      <c r="AR3567" s="226" t="s">
        <v>270</v>
      </c>
      <c r="AT3567" s="226" t="s">
        <v>182</v>
      </c>
      <c r="AU3567" s="226" t="s">
        <v>82</v>
      </c>
      <c r="AY3567" s="19" t="s">
        <v>180</v>
      </c>
      <c r="BE3567" s="227">
        <f>IF(N3567="základní",J3567,0)</f>
        <v>0</v>
      </c>
      <c r="BF3567" s="227">
        <f>IF(N3567="snížená",J3567,0)</f>
        <v>0</v>
      </c>
      <c r="BG3567" s="227">
        <f>IF(N3567="zákl. přenesená",J3567,0)</f>
        <v>0</v>
      </c>
      <c r="BH3567" s="227">
        <f>IF(N3567="sníž. přenesená",J3567,0)</f>
        <v>0</v>
      </c>
      <c r="BI3567" s="227">
        <f>IF(N3567="nulová",J3567,0)</f>
        <v>0</v>
      </c>
      <c r="BJ3567" s="19" t="s">
        <v>80</v>
      </c>
      <c r="BK3567" s="227">
        <f>ROUND(I3567*H3567,2)</f>
        <v>0</v>
      </c>
      <c r="BL3567" s="19" t="s">
        <v>270</v>
      </c>
      <c r="BM3567" s="226" t="s">
        <v>4072</v>
      </c>
    </row>
    <row r="3568" s="2" customFormat="1" ht="24.15" customHeight="1">
      <c r="A3568" s="40"/>
      <c r="B3568" s="41"/>
      <c r="C3568" s="215" t="s">
        <v>4073</v>
      </c>
      <c r="D3568" s="215" t="s">
        <v>182</v>
      </c>
      <c r="E3568" s="216" t="s">
        <v>4074</v>
      </c>
      <c r="F3568" s="217" t="s">
        <v>4075</v>
      </c>
      <c r="G3568" s="218" t="s">
        <v>195</v>
      </c>
      <c r="H3568" s="219">
        <v>1</v>
      </c>
      <c r="I3568" s="220"/>
      <c r="J3568" s="221">
        <f>ROUND(I3568*H3568,2)</f>
        <v>0</v>
      </c>
      <c r="K3568" s="217" t="s">
        <v>19</v>
      </c>
      <c r="L3568" s="46"/>
      <c r="M3568" s="222" t="s">
        <v>19</v>
      </c>
      <c r="N3568" s="223" t="s">
        <v>43</v>
      </c>
      <c r="O3568" s="86"/>
      <c r="P3568" s="224">
        <f>O3568*H3568</f>
        <v>0</v>
      </c>
      <c r="Q3568" s="224">
        <v>0</v>
      </c>
      <c r="R3568" s="224">
        <f>Q3568*H3568</f>
        <v>0</v>
      </c>
      <c r="S3568" s="224">
        <v>0</v>
      </c>
      <c r="T3568" s="225">
        <f>S3568*H3568</f>
        <v>0</v>
      </c>
      <c r="U3568" s="40"/>
      <c r="V3568" s="40"/>
      <c r="W3568" s="40"/>
      <c r="X3568" s="40"/>
      <c r="Y3568" s="40"/>
      <c r="Z3568" s="40"/>
      <c r="AA3568" s="40"/>
      <c r="AB3568" s="40"/>
      <c r="AC3568" s="40"/>
      <c r="AD3568" s="40"/>
      <c r="AE3568" s="40"/>
      <c r="AR3568" s="226" t="s">
        <v>270</v>
      </c>
      <c r="AT3568" s="226" t="s">
        <v>182</v>
      </c>
      <c r="AU3568" s="226" t="s">
        <v>82</v>
      </c>
      <c r="AY3568" s="19" t="s">
        <v>180</v>
      </c>
      <c r="BE3568" s="227">
        <f>IF(N3568="základní",J3568,0)</f>
        <v>0</v>
      </c>
      <c r="BF3568" s="227">
        <f>IF(N3568="snížená",J3568,0)</f>
        <v>0</v>
      </c>
      <c r="BG3568" s="227">
        <f>IF(N3568="zákl. přenesená",J3568,0)</f>
        <v>0</v>
      </c>
      <c r="BH3568" s="227">
        <f>IF(N3568="sníž. přenesená",J3568,0)</f>
        <v>0</v>
      </c>
      <c r="BI3568" s="227">
        <f>IF(N3568="nulová",J3568,0)</f>
        <v>0</v>
      </c>
      <c r="BJ3568" s="19" t="s">
        <v>80</v>
      </c>
      <c r="BK3568" s="227">
        <f>ROUND(I3568*H3568,2)</f>
        <v>0</v>
      </c>
      <c r="BL3568" s="19" t="s">
        <v>270</v>
      </c>
      <c r="BM3568" s="226" t="s">
        <v>4076</v>
      </c>
    </row>
    <row r="3569" s="2" customFormat="1" ht="24.15" customHeight="1">
      <c r="A3569" s="40"/>
      <c r="B3569" s="41"/>
      <c r="C3569" s="215" t="s">
        <v>4077</v>
      </c>
      <c r="D3569" s="215" t="s">
        <v>182</v>
      </c>
      <c r="E3569" s="216" t="s">
        <v>4078</v>
      </c>
      <c r="F3569" s="217" t="s">
        <v>4079</v>
      </c>
      <c r="G3569" s="218" t="s">
        <v>195</v>
      </c>
      <c r="H3569" s="219">
        <v>1</v>
      </c>
      <c r="I3569" s="220"/>
      <c r="J3569" s="221">
        <f>ROUND(I3569*H3569,2)</f>
        <v>0</v>
      </c>
      <c r="K3569" s="217" t="s">
        <v>19</v>
      </c>
      <c r="L3569" s="46"/>
      <c r="M3569" s="222" t="s">
        <v>19</v>
      </c>
      <c r="N3569" s="223" t="s">
        <v>43</v>
      </c>
      <c r="O3569" s="86"/>
      <c r="P3569" s="224">
        <f>O3569*H3569</f>
        <v>0</v>
      </c>
      <c r="Q3569" s="224">
        <v>0</v>
      </c>
      <c r="R3569" s="224">
        <f>Q3569*H3569</f>
        <v>0</v>
      </c>
      <c r="S3569" s="224">
        <v>0</v>
      </c>
      <c r="T3569" s="225">
        <f>S3569*H3569</f>
        <v>0</v>
      </c>
      <c r="U3569" s="40"/>
      <c r="V3569" s="40"/>
      <c r="W3569" s="40"/>
      <c r="X3569" s="40"/>
      <c r="Y3569" s="40"/>
      <c r="Z3569" s="40"/>
      <c r="AA3569" s="40"/>
      <c r="AB3569" s="40"/>
      <c r="AC3569" s="40"/>
      <c r="AD3569" s="40"/>
      <c r="AE3569" s="40"/>
      <c r="AR3569" s="226" t="s">
        <v>270</v>
      </c>
      <c r="AT3569" s="226" t="s">
        <v>182</v>
      </c>
      <c r="AU3569" s="226" t="s">
        <v>82</v>
      </c>
      <c r="AY3569" s="19" t="s">
        <v>180</v>
      </c>
      <c r="BE3569" s="227">
        <f>IF(N3569="základní",J3569,0)</f>
        <v>0</v>
      </c>
      <c r="BF3569" s="227">
        <f>IF(N3569="snížená",J3569,0)</f>
        <v>0</v>
      </c>
      <c r="BG3569" s="227">
        <f>IF(N3569="zákl. přenesená",J3569,0)</f>
        <v>0</v>
      </c>
      <c r="BH3569" s="227">
        <f>IF(N3569="sníž. přenesená",J3569,0)</f>
        <v>0</v>
      </c>
      <c r="BI3569" s="227">
        <f>IF(N3569="nulová",J3569,0)</f>
        <v>0</v>
      </c>
      <c r="BJ3569" s="19" t="s">
        <v>80</v>
      </c>
      <c r="BK3569" s="227">
        <f>ROUND(I3569*H3569,2)</f>
        <v>0</v>
      </c>
      <c r="BL3569" s="19" t="s">
        <v>270</v>
      </c>
      <c r="BM3569" s="226" t="s">
        <v>4080</v>
      </c>
    </row>
    <row r="3570" s="2" customFormat="1" ht="24.15" customHeight="1">
      <c r="A3570" s="40"/>
      <c r="B3570" s="41"/>
      <c r="C3570" s="215" t="s">
        <v>4081</v>
      </c>
      <c r="D3570" s="215" t="s">
        <v>182</v>
      </c>
      <c r="E3570" s="216" t="s">
        <v>4082</v>
      </c>
      <c r="F3570" s="217" t="s">
        <v>4083</v>
      </c>
      <c r="G3570" s="218" t="s">
        <v>195</v>
      </c>
      <c r="H3570" s="219">
        <v>1</v>
      </c>
      <c r="I3570" s="220"/>
      <c r="J3570" s="221">
        <f>ROUND(I3570*H3570,2)</f>
        <v>0</v>
      </c>
      <c r="K3570" s="217" t="s">
        <v>19</v>
      </c>
      <c r="L3570" s="46"/>
      <c r="M3570" s="222" t="s">
        <v>19</v>
      </c>
      <c r="N3570" s="223" t="s">
        <v>43</v>
      </c>
      <c r="O3570" s="86"/>
      <c r="P3570" s="224">
        <f>O3570*H3570</f>
        <v>0</v>
      </c>
      <c r="Q3570" s="224">
        <v>0</v>
      </c>
      <c r="R3570" s="224">
        <f>Q3570*H3570</f>
        <v>0</v>
      </c>
      <c r="S3570" s="224">
        <v>0</v>
      </c>
      <c r="T3570" s="225">
        <f>S3570*H3570</f>
        <v>0</v>
      </c>
      <c r="U3570" s="40"/>
      <c r="V3570" s="40"/>
      <c r="W3570" s="40"/>
      <c r="X3570" s="40"/>
      <c r="Y3570" s="40"/>
      <c r="Z3570" s="40"/>
      <c r="AA3570" s="40"/>
      <c r="AB3570" s="40"/>
      <c r="AC3570" s="40"/>
      <c r="AD3570" s="40"/>
      <c r="AE3570" s="40"/>
      <c r="AR3570" s="226" t="s">
        <v>270</v>
      </c>
      <c r="AT3570" s="226" t="s">
        <v>182</v>
      </c>
      <c r="AU3570" s="226" t="s">
        <v>82</v>
      </c>
      <c r="AY3570" s="19" t="s">
        <v>180</v>
      </c>
      <c r="BE3570" s="227">
        <f>IF(N3570="základní",J3570,0)</f>
        <v>0</v>
      </c>
      <c r="BF3570" s="227">
        <f>IF(N3570="snížená",J3570,0)</f>
        <v>0</v>
      </c>
      <c r="BG3570" s="227">
        <f>IF(N3570="zákl. přenesená",J3570,0)</f>
        <v>0</v>
      </c>
      <c r="BH3570" s="227">
        <f>IF(N3570="sníž. přenesená",J3570,0)</f>
        <v>0</v>
      </c>
      <c r="BI3570" s="227">
        <f>IF(N3570="nulová",J3570,0)</f>
        <v>0</v>
      </c>
      <c r="BJ3570" s="19" t="s">
        <v>80</v>
      </c>
      <c r="BK3570" s="227">
        <f>ROUND(I3570*H3570,2)</f>
        <v>0</v>
      </c>
      <c r="BL3570" s="19" t="s">
        <v>270</v>
      </c>
      <c r="BM3570" s="226" t="s">
        <v>4084</v>
      </c>
    </row>
    <row r="3571" s="2" customFormat="1" ht="24.15" customHeight="1">
      <c r="A3571" s="40"/>
      <c r="B3571" s="41"/>
      <c r="C3571" s="215" t="s">
        <v>4085</v>
      </c>
      <c r="D3571" s="215" t="s">
        <v>182</v>
      </c>
      <c r="E3571" s="216" t="s">
        <v>4086</v>
      </c>
      <c r="F3571" s="217" t="s">
        <v>4087</v>
      </c>
      <c r="G3571" s="218" t="s">
        <v>195</v>
      </c>
      <c r="H3571" s="219">
        <v>1</v>
      </c>
      <c r="I3571" s="220"/>
      <c r="J3571" s="221">
        <f>ROUND(I3571*H3571,2)</f>
        <v>0</v>
      </c>
      <c r="K3571" s="217" t="s">
        <v>19</v>
      </c>
      <c r="L3571" s="46"/>
      <c r="M3571" s="222" t="s">
        <v>19</v>
      </c>
      <c r="N3571" s="223" t="s">
        <v>43</v>
      </c>
      <c r="O3571" s="86"/>
      <c r="P3571" s="224">
        <f>O3571*H3571</f>
        <v>0</v>
      </c>
      <c r="Q3571" s="224">
        <v>0</v>
      </c>
      <c r="R3571" s="224">
        <f>Q3571*H3571</f>
        <v>0</v>
      </c>
      <c r="S3571" s="224">
        <v>0</v>
      </c>
      <c r="T3571" s="225">
        <f>S3571*H3571</f>
        <v>0</v>
      </c>
      <c r="U3571" s="40"/>
      <c r="V3571" s="40"/>
      <c r="W3571" s="40"/>
      <c r="X3571" s="40"/>
      <c r="Y3571" s="40"/>
      <c r="Z3571" s="40"/>
      <c r="AA3571" s="40"/>
      <c r="AB3571" s="40"/>
      <c r="AC3571" s="40"/>
      <c r="AD3571" s="40"/>
      <c r="AE3571" s="40"/>
      <c r="AR3571" s="226" t="s">
        <v>270</v>
      </c>
      <c r="AT3571" s="226" t="s">
        <v>182</v>
      </c>
      <c r="AU3571" s="226" t="s">
        <v>82</v>
      </c>
      <c r="AY3571" s="19" t="s">
        <v>180</v>
      </c>
      <c r="BE3571" s="227">
        <f>IF(N3571="základní",J3571,0)</f>
        <v>0</v>
      </c>
      <c r="BF3571" s="227">
        <f>IF(N3571="snížená",J3571,0)</f>
        <v>0</v>
      </c>
      <c r="BG3571" s="227">
        <f>IF(N3571="zákl. přenesená",J3571,0)</f>
        <v>0</v>
      </c>
      <c r="BH3571" s="227">
        <f>IF(N3571="sníž. přenesená",J3571,0)</f>
        <v>0</v>
      </c>
      <c r="BI3571" s="227">
        <f>IF(N3571="nulová",J3571,0)</f>
        <v>0</v>
      </c>
      <c r="BJ3571" s="19" t="s">
        <v>80</v>
      </c>
      <c r="BK3571" s="227">
        <f>ROUND(I3571*H3571,2)</f>
        <v>0</v>
      </c>
      <c r="BL3571" s="19" t="s">
        <v>270</v>
      </c>
      <c r="BM3571" s="226" t="s">
        <v>4088</v>
      </c>
    </row>
    <row r="3572" s="2" customFormat="1" ht="24.15" customHeight="1">
      <c r="A3572" s="40"/>
      <c r="B3572" s="41"/>
      <c r="C3572" s="215" t="s">
        <v>4089</v>
      </c>
      <c r="D3572" s="215" t="s">
        <v>182</v>
      </c>
      <c r="E3572" s="216" t="s">
        <v>4090</v>
      </c>
      <c r="F3572" s="217" t="s">
        <v>4091</v>
      </c>
      <c r="G3572" s="218" t="s">
        <v>195</v>
      </c>
      <c r="H3572" s="219">
        <v>1</v>
      </c>
      <c r="I3572" s="220"/>
      <c r="J3572" s="221">
        <f>ROUND(I3572*H3572,2)</f>
        <v>0</v>
      </c>
      <c r="K3572" s="217" t="s">
        <v>19</v>
      </c>
      <c r="L3572" s="46"/>
      <c r="M3572" s="222" t="s">
        <v>19</v>
      </c>
      <c r="N3572" s="223" t="s">
        <v>43</v>
      </c>
      <c r="O3572" s="86"/>
      <c r="P3572" s="224">
        <f>O3572*H3572</f>
        <v>0</v>
      </c>
      <c r="Q3572" s="224">
        <v>0</v>
      </c>
      <c r="R3572" s="224">
        <f>Q3572*H3572</f>
        <v>0</v>
      </c>
      <c r="S3572" s="224">
        <v>0</v>
      </c>
      <c r="T3572" s="225">
        <f>S3572*H3572</f>
        <v>0</v>
      </c>
      <c r="U3572" s="40"/>
      <c r="V3572" s="40"/>
      <c r="W3572" s="40"/>
      <c r="X3572" s="40"/>
      <c r="Y3572" s="40"/>
      <c r="Z3572" s="40"/>
      <c r="AA3572" s="40"/>
      <c r="AB3572" s="40"/>
      <c r="AC3572" s="40"/>
      <c r="AD3572" s="40"/>
      <c r="AE3572" s="40"/>
      <c r="AR3572" s="226" t="s">
        <v>270</v>
      </c>
      <c r="AT3572" s="226" t="s">
        <v>182</v>
      </c>
      <c r="AU3572" s="226" t="s">
        <v>82</v>
      </c>
      <c r="AY3572" s="19" t="s">
        <v>180</v>
      </c>
      <c r="BE3572" s="227">
        <f>IF(N3572="základní",J3572,0)</f>
        <v>0</v>
      </c>
      <c r="BF3572" s="227">
        <f>IF(N3572="snížená",J3572,0)</f>
        <v>0</v>
      </c>
      <c r="BG3572" s="227">
        <f>IF(N3572="zákl. přenesená",J3572,0)</f>
        <v>0</v>
      </c>
      <c r="BH3572" s="227">
        <f>IF(N3572="sníž. přenesená",J3572,0)</f>
        <v>0</v>
      </c>
      <c r="BI3572" s="227">
        <f>IF(N3572="nulová",J3572,0)</f>
        <v>0</v>
      </c>
      <c r="BJ3572" s="19" t="s">
        <v>80</v>
      </c>
      <c r="BK3572" s="227">
        <f>ROUND(I3572*H3572,2)</f>
        <v>0</v>
      </c>
      <c r="BL3572" s="19" t="s">
        <v>270</v>
      </c>
      <c r="BM3572" s="226" t="s">
        <v>4092</v>
      </c>
    </row>
    <row r="3573" s="2" customFormat="1" ht="24.15" customHeight="1">
      <c r="A3573" s="40"/>
      <c r="B3573" s="41"/>
      <c r="C3573" s="215" t="s">
        <v>4093</v>
      </c>
      <c r="D3573" s="215" t="s">
        <v>182</v>
      </c>
      <c r="E3573" s="216" t="s">
        <v>4094</v>
      </c>
      <c r="F3573" s="217" t="s">
        <v>4095</v>
      </c>
      <c r="G3573" s="218" t="s">
        <v>195</v>
      </c>
      <c r="H3573" s="219">
        <v>1</v>
      </c>
      <c r="I3573" s="220"/>
      <c r="J3573" s="221">
        <f>ROUND(I3573*H3573,2)</f>
        <v>0</v>
      </c>
      <c r="K3573" s="217" t="s">
        <v>19</v>
      </c>
      <c r="L3573" s="46"/>
      <c r="M3573" s="222" t="s">
        <v>19</v>
      </c>
      <c r="N3573" s="223" t="s">
        <v>43</v>
      </c>
      <c r="O3573" s="86"/>
      <c r="P3573" s="224">
        <f>O3573*H3573</f>
        <v>0</v>
      </c>
      <c r="Q3573" s="224">
        <v>0</v>
      </c>
      <c r="R3573" s="224">
        <f>Q3573*H3573</f>
        <v>0</v>
      </c>
      <c r="S3573" s="224">
        <v>0</v>
      </c>
      <c r="T3573" s="225">
        <f>S3573*H3573</f>
        <v>0</v>
      </c>
      <c r="U3573" s="40"/>
      <c r="V3573" s="40"/>
      <c r="W3573" s="40"/>
      <c r="X3573" s="40"/>
      <c r="Y3573" s="40"/>
      <c r="Z3573" s="40"/>
      <c r="AA3573" s="40"/>
      <c r="AB3573" s="40"/>
      <c r="AC3573" s="40"/>
      <c r="AD3573" s="40"/>
      <c r="AE3573" s="40"/>
      <c r="AR3573" s="226" t="s">
        <v>270</v>
      </c>
      <c r="AT3573" s="226" t="s">
        <v>182</v>
      </c>
      <c r="AU3573" s="226" t="s">
        <v>82</v>
      </c>
      <c r="AY3573" s="19" t="s">
        <v>180</v>
      </c>
      <c r="BE3573" s="227">
        <f>IF(N3573="základní",J3573,0)</f>
        <v>0</v>
      </c>
      <c r="BF3573" s="227">
        <f>IF(N3573="snížená",J3573,0)</f>
        <v>0</v>
      </c>
      <c r="BG3573" s="227">
        <f>IF(N3573="zákl. přenesená",J3573,0)</f>
        <v>0</v>
      </c>
      <c r="BH3573" s="227">
        <f>IF(N3573="sníž. přenesená",J3573,0)</f>
        <v>0</v>
      </c>
      <c r="BI3573" s="227">
        <f>IF(N3573="nulová",J3573,0)</f>
        <v>0</v>
      </c>
      <c r="BJ3573" s="19" t="s">
        <v>80</v>
      </c>
      <c r="BK3573" s="227">
        <f>ROUND(I3573*H3573,2)</f>
        <v>0</v>
      </c>
      <c r="BL3573" s="19" t="s">
        <v>270</v>
      </c>
      <c r="BM3573" s="226" t="s">
        <v>4096</v>
      </c>
    </row>
    <row r="3574" s="2" customFormat="1" ht="24.15" customHeight="1">
      <c r="A3574" s="40"/>
      <c r="B3574" s="41"/>
      <c r="C3574" s="215" t="s">
        <v>4097</v>
      </c>
      <c r="D3574" s="215" t="s">
        <v>182</v>
      </c>
      <c r="E3574" s="216" t="s">
        <v>4098</v>
      </c>
      <c r="F3574" s="217" t="s">
        <v>4099</v>
      </c>
      <c r="G3574" s="218" t="s">
        <v>195</v>
      </c>
      <c r="H3574" s="219">
        <v>1</v>
      </c>
      <c r="I3574" s="220"/>
      <c r="J3574" s="221">
        <f>ROUND(I3574*H3574,2)</f>
        <v>0</v>
      </c>
      <c r="K3574" s="217" t="s">
        <v>19</v>
      </c>
      <c r="L3574" s="46"/>
      <c r="M3574" s="222" t="s">
        <v>19</v>
      </c>
      <c r="N3574" s="223" t="s">
        <v>43</v>
      </c>
      <c r="O3574" s="86"/>
      <c r="P3574" s="224">
        <f>O3574*H3574</f>
        <v>0</v>
      </c>
      <c r="Q3574" s="224">
        <v>0</v>
      </c>
      <c r="R3574" s="224">
        <f>Q3574*H3574</f>
        <v>0</v>
      </c>
      <c r="S3574" s="224">
        <v>0</v>
      </c>
      <c r="T3574" s="225">
        <f>S3574*H3574</f>
        <v>0</v>
      </c>
      <c r="U3574" s="40"/>
      <c r="V3574" s="40"/>
      <c r="W3574" s="40"/>
      <c r="X3574" s="40"/>
      <c r="Y3574" s="40"/>
      <c r="Z3574" s="40"/>
      <c r="AA3574" s="40"/>
      <c r="AB3574" s="40"/>
      <c r="AC3574" s="40"/>
      <c r="AD3574" s="40"/>
      <c r="AE3574" s="40"/>
      <c r="AR3574" s="226" t="s">
        <v>270</v>
      </c>
      <c r="AT3574" s="226" t="s">
        <v>182</v>
      </c>
      <c r="AU3574" s="226" t="s">
        <v>82</v>
      </c>
      <c r="AY3574" s="19" t="s">
        <v>180</v>
      </c>
      <c r="BE3574" s="227">
        <f>IF(N3574="základní",J3574,0)</f>
        <v>0</v>
      </c>
      <c r="BF3574" s="227">
        <f>IF(N3574="snížená",J3574,0)</f>
        <v>0</v>
      </c>
      <c r="BG3574" s="227">
        <f>IF(N3574="zákl. přenesená",J3574,0)</f>
        <v>0</v>
      </c>
      <c r="BH3574" s="227">
        <f>IF(N3574="sníž. přenesená",J3574,0)</f>
        <v>0</v>
      </c>
      <c r="BI3574" s="227">
        <f>IF(N3574="nulová",J3574,0)</f>
        <v>0</v>
      </c>
      <c r="BJ3574" s="19" t="s">
        <v>80</v>
      </c>
      <c r="BK3574" s="227">
        <f>ROUND(I3574*H3574,2)</f>
        <v>0</v>
      </c>
      <c r="BL3574" s="19" t="s">
        <v>270</v>
      </c>
      <c r="BM3574" s="226" t="s">
        <v>4100</v>
      </c>
    </row>
    <row r="3575" s="2" customFormat="1" ht="24.15" customHeight="1">
      <c r="A3575" s="40"/>
      <c r="B3575" s="41"/>
      <c r="C3575" s="215" t="s">
        <v>3208</v>
      </c>
      <c r="D3575" s="215" t="s">
        <v>182</v>
      </c>
      <c r="E3575" s="216" t="s">
        <v>4101</v>
      </c>
      <c r="F3575" s="217" t="s">
        <v>4102</v>
      </c>
      <c r="G3575" s="218" t="s">
        <v>195</v>
      </c>
      <c r="H3575" s="219">
        <v>1</v>
      </c>
      <c r="I3575" s="220"/>
      <c r="J3575" s="221">
        <f>ROUND(I3575*H3575,2)</f>
        <v>0</v>
      </c>
      <c r="K3575" s="217" t="s">
        <v>19</v>
      </c>
      <c r="L3575" s="46"/>
      <c r="M3575" s="222" t="s">
        <v>19</v>
      </c>
      <c r="N3575" s="223" t="s">
        <v>43</v>
      </c>
      <c r="O3575" s="86"/>
      <c r="P3575" s="224">
        <f>O3575*H3575</f>
        <v>0</v>
      </c>
      <c r="Q3575" s="224">
        <v>0</v>
      </c>
      <c r="R3575" s="224">
        <f>Q3575*H3575</f>
        <v>0</v>
      </c>
      <c r="S3575" s="224">
        <v>0</v>
      </c>
      <c r="T3575" s="225">
        <f>S3575*H3575</f>
        <v>0</v>
      </c>
      <c r="U3575" s="40"/>
      <c r="V3575" s="40"/>
      <c r="W3575" s="40"/>
      <c r="X3575" s="40"/>
      <c r="Y3575" s="40"/>
      <c r="Z3575" s="40"/>
      <c r="AA3575" s="40"/>
      <c r="AB3575" s="40"/>
      <c r="AC3575" s="40"/>
      <c r="AD3575" s="40"/>
      <c r="AE3575" s="40"/>
      <c r="AR3575" s="226" t="s">
        <v>270</v>
      </c>
      <c r="AT3575" s="226" t="s">
        <v>182</v>
      </c>
      <c r="AU3575" s="226" t="s">
        <v>82</v>
      </c>
      <c r="AY3575" s="19" t="s">
        <v>180</v>
      </c>
      <c r="BE3575" s="227">
        <f>IF(N3575="základní",J3575,0)</f>
        <v>0</v>
      </c>
      <c r="BF3575" s="227">
        <f>IF(N3575="snížená",J3575,0)</f>
        <v>0</v>
      </c>
      <c r="BG3575" s="227">
        <f>IF(N3575="zákl. přenesená",J3575,0)</f>
        <v>0</v>
      </c>
      <c r="BH3575" s="227">
        <f>IF(N3575="sníž. přenesená",J3575,0)</f>
        <v>0</v>
      </c>
      <c r="BI3575" s="227">
        <f>IF(N3575="nulová",J3575,0)</f>
        <v>0</v>
      </c>
      <c r="BJ3575" s="19" t="s">
        <v>80</v>
      </c>
      <c r="BK3575" s="227">
        <f>ROUND(I3575*H3575,2)</f>
        <v>0</v>
      </c>
      <c r="BL3575" s="19" t="s">
        <v>270</v>
      </c>
      <c r="BM3575" s="226" t="s">
        <v>4103</v>
      </c>
    </row>
    <row r="3576" s="2" customFormat="1" ht="24.15" customHeight="1">
      <c r="A3576" s="40"/>
      <c r="B3576" s="41"/>
      <c r="C3576" s="215" t="s">
        <v>4104</v>
      </c>
      <c r="D3576" s="215" t="s">
        <v>182</v>
      </c>
      <c r="E3576" s="216" t="s">
        <v>4105</v>
      </c>
      <c r="F3576" s="217" t="s">
        <v>4106</v>
      </c>
      <c r="G3576" s="218" t="s">
        <v>195</v>
      </c>
      <c r="H3576" s="219">
        <v>1</v>
      </c>
      <c r="I3576" s="220"/>
      <c r="J3576" s="221">
        <f>ROUND(I3576*H3576,2)</f>
        <v>0</v>
      </c>
      <c r="K3576" s="217" t="s">
        <v>19</v>
      </c>
      <c r="L3576" s="46"/>
      <c r="M3576" s="222" t="s">
        <v>19</v>
      </c>
      <c r="N3576" s="223" t="s">
        <v>43</v>
      </c>
      <c r="O3576" s="86"/>
      <c r="P3576" s="224">
        <f>O3576*H3576</f>
        <v>0</v>
      </c>
      <c r="Q3576" s="224">
        <v>0</v>
      </c>
      <c r="R3576" s="224">
        <f>Q3576*H3576</f>
        <v>0</v>
      </c>
      <c r="S3576" s="224">
        <v>0</v>
      </c>
      <c r="T3576" s="225">
        <f>S3576*H3576</f>
        <v>0</v>
      </c>
      <c r="U3576" s="40"/>
      <c r="V3576" s="40"/>
      <c r="W3576" s="40"/>
      <c r="X3576" s="40"/>
      <c r="Y3576" s="40"/>
      <c r="Z3576" s="40"/>
      <c r="AA3576" s="40"/>
      <c r="AB3576" s="40"/>
      <c r="AC3576" s="40"/>
      <c r="AD3576" s="40"/>
      <c r="AE3576" s="40"/>
      <c r="AR3576" s="226" t="s">
        <v>270</v>
      </c>
      <c r="AT3576" s="226" t="s">
        <v>182</v>
      </c>
      <c r="AU3576" s="226" t="s">
        <v>82</v>
      </c>
      <c r="AY3576" s="19" t="s">
        <v>180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19" t="s">
        <v>80</v>
      </c>
      <c r="BK3576" s="227">
        <f>ROUND(I3576*H3576,2)</f>
        <v>0</v>
      </c>
      <c r="BL3576" s="19" t="s">
        <v>270</v>
      </c>
      <c r="BM3576" s="226" t="s">
        <v>4107</v>
      </c>
    </row>
    <row r="3577" s="2" customFormat="1" ht="24.15" customHeight="1">
      <c r="A3577" s="40"/>
      <c r="B3577" s="41"/>
      <c r="C3577" s="215" t="s">
        <v>4108</v>
      </c>
      <c r="D3577" s="215" t="s">
        <v>182</v>
      </c>
      <c r="E3577" s="216" t="s">
        <v>4109</v>
      </c>
      <c r="F3577" s="217" t="s">
        <v>4110</v>
      </c>
      <c r="G3577" s="218" t="s">
        <v>195</v>
      </c>
      <c r="H3577" s="219">
        <v>1</v>
      </c>
      <c r="I3577" s="220"/>
      <c r="J3577" s="221">
        <f>ROUND(I3577*H3577,2)</f>
        <v>0</v>
      </c>
      <c r="K3577" s="217" t="s">
        <v>19</v>
      </c>
      <c r="L3577" s="46"/>
      <c r="M3577" s="222" t="s">
        <v>19</v>
      </c>
      <c r="N3577" s="223" t="s">
        <v>43</v>
      </c>
      <c r="O3577" s="86"/>
      <c r="P3577" s="224">
        <f>O3577*H3577</f>
        <v>0</v>
      </c>
      <c r="Q3577" s="224">
        <v>0</v>
      </c>
      <c r="R3577" s="224">
        <f>Q3577*H3577</f>
        <v>0</v>
      </c>
      <c r="S3577" s="224">
        <v>0</v>
      </c>
      <c r="T3577" s="225">
        <f>S3577*H3577</f>
        <v>0</v>
      </c>
      <c r="U3577" s="40"/>
      <c r="V3577" s="40"/>
      <c r="W3577" s="40"/>
      <c r="X3577" s="40"/>
      <c r="Y3577" s="40"/>
      <c r="Z3577" s="40"/>
      <c r="AA3577" s="40"/>
      <c r="AB3577" s="40"/>
      <c r="AC3577" s="40"/>
      <c r="AD3577" s="40"/>
      <c r="AE3577" s="40"/>
      <c r="AR3577" s="226" t="s">
        <v>270</v>
      </c>
      <c r="AT3577" s="226" t="s">
        <v>182</v>
      </c>
      <c r="AU3577" s="226" t="s">
        <v>82</v>
      </c>
      <c r="AY3577" s="19" t="s">
        <v>180</v>
      </c>
      <c r="BE3577" s="227">
        <f>IF(N3577="základní",J3577,0)</f>
        <v>0</v>
      </c>
      <c r="BF3577" s="227">
        <f>IF(N3577="snížená",J3577,0)</f>
        <v>0</v>
      </c>
      <c r="BG3577" s="227">
        <f>IF(N3577="zákl. přenesená",J3577,0)</f>
        <v>0</v>
      </c>
      <c r="BH3577" s="227">
        <f>IF(N3577="sníž. přenesená",J3577,0)</f>
        <v>0</v>
      </c>
      <c r="BI3577" s="227">
        <f>IF(N3577="nulová",J3577,0)</f>
        <v>0</v>
      </c>
      <c r="BJ3577" s="19" t="s">
        <v>80</v>
      </c>
      <c r="BK3577" s="227">
        <f>ROUND(I3577*H3577,2)</f>
        <v>0</v>
      </c>
      <c r="BL3577" s="19" t="s">
        <v>270</v>
      </c>
      <c r="BM3577" s="226" t="s">
        <v>4111</v>
      </c>
    </row>
    <row r="3578" s="2" customFormat="1" ht="24.15" customHeight="1">
      <c r="A3578" s="40"/>
      <c r="B3578" s="41"/>
      <c r="C3578" s="215" t="s">
        <v>4112</v>
      </c>
      <c r="D3578" s="215" t="s">
        <v>182</v>
      </c>
      <c r="E3578" s="216" t="s">
        <v>4113</v>
      </c>
      <c r="F3578" s="217" t="s">
        <v>4114</v>
      </c>
      <c r="G3578" s="218" t="s">
        <v>195</v>
      </c>
      <c r="H3578" s="219">
        <v>1</v>
      </c>
      <c r="I3578" s="220"/>
      <c r="J3578" s="221">
        <f>ROUND(I3578*H3578,2)</f>
        <v>0</v>
      </c>
      <c r="K3578" s="217" t="s">
        <v>19</v>
      </c>
      <c r="L3578" s="46"/>
      <c r="M3578" s="222" t="s">
        <v>19</v>
      </c>
      <c r="N3578" s="223" t="s">
        <v>43</v>
      </c>
      <c r="O3578" s="86"/>
      <c r="P3578" s="224">
        <f>O3578*H3578</f>
        <v>0</v>
      </c>
      <c r="Q3578" s="224">
        <v>0</v>
      </c>
      <c r="R3578" s="224">
        <f>Q3578*H3578</f>
        <v>0</v>
      </c>
      <c r="S3578" s="224">
        <v>0</v>
      </c>
      <c r="T3578" s="225">
        <f>S3578*H3578</f>
        <v>0</v>
      </c>
      <c r="U3578" s="40"/>
      <c r="V3578" s="40"/>
      <c r="W3578" s="40"/>
      <c r="X3578" s="40"/>
      <c r="Y3578" s="40"/>
      <c r="Z3578" s="40"/>
      <c r="AA3578" s="40"/>
      <c r="AB3578" s="40"/>
      <c r="AC3578" s="40"/>
      <c r="AD3578" s="40"/>
      <c r="AE3578" s="40"/>
      <c r="AR3578" s="226" t="s">
        <v>270</v>
      </c>
      <c r="AT3578" s="226" t="s">
        <v>182</v>
      </c>
      <c r="AU3578" s="226" t="s">
        <v>82</v>
      </c>
      <c r="AY3578" s="19" t="s">
        <v>180</v>
      </c>
      <c r="BE3578" s="227">
        <f>IF(N3578="základní",J3578,0)</f>
        <v>0</v>
      </c>
      <c r="BF3578" s="227">
        <f>IF(N3578="snížená",J3578,0)</f>
        <v>0</v>
      </c>
      <c r="BG3578" s="227">
        <f>IF(N3578="zákl. přenesená",J3578,0)</f>
        <v>0</v>
      </c>
      <c r="BH3578" s="227">
        <f>IF(N3578="sníž. přenesená",J3578,0)</f>
        <v>0</v>
      </c>
      <c r="BI3578" s="227">
        <f>IF(N3578="nulová",J3578,0)</f>
        <v>0</v>
      </c>
      <c r="BJ3578" s="19" t="s">
        <v>80</v>
      </c>
      <c r="BK3578" s="227">
        <f>ROUND(I3578*H3578,2)</f>
        <v>0</v>
      </c>
      <c r="BL3578" s="19" t="s">
        <v>270</v>
      </c>
      <c r="BM3578" s="226" t="s">
        <v>4115</v>
      </c>
    </row>
    <row r="3579" s="2" customFormat="1" ht="24.15" customHeight="1">
      <c r="A3579" s="40"/>
      <c r="B3579" s="41"/>
      <c r="C3579" s="215" t="s">
        <v>4116</v>
      </c>
      <c r="D3579" s="215" t="s">
        <v>182</v>
      </c>
      <c r="E3579" s="216" t="s">
        <v>4117</v>
      </c>
      <c r="F3579" s="217" t="s">
        <v>4118</v>
      </c>
      <c r="G3579" s="218" t="s">
        <v>195</v>
      </c>
      <c r="H3579" s="219">
        <v>1</v>
      </c>
      <c r="I3579" s="220"/>
      <c r="J3579" s="221">
        <f>ROUND(I3579*H3579,2)</f>
        <v>0</v>
      </c>
      <c r="K3579" s="217" t="s">
        <v>19</v>
      </c>
      <c r="L3579" s="46"/>
      <c r="M3579" s="222" t="s">
        <v>19</v>
      </c>
      <c r="N3579" s="223" t="s">
        <v>43</v>
      </c>
      <c r="O3579" s="86"/>
      <c r="P3579" s="224">
        <f>O3579*H3579</f>
        <v>0</v>
      </c>
      <c r="Q3579" s="224">
        <v>0</v>
      </c>
      <c r="R3579" s="224">
        <f>Q3579*H3579</f>
        <v>0</v>
      </c>
      <c r="S3579" s="224">
        <v>0</v>
      </c>
      <c r="T3579" s="225">
        <f>S3579*H3579</f>
        <v>0</v>
      </c>
      <c r="U3579" s="40"/>
      <c r="V3579" s="40"/>
      <c r="W3579" s="40"/>
      <c r="X3579" s="40"/>
      <c r="Y3579" s="40"/>
      <c r="Z3579" s="40"/>
      <c r="AA3579" s="40"/>
      <c r="AB3579" s="40"/>
      <c r="AC3579" s="40"/>
      <c r="AD3579" s="40"/>
      <c r="AE3579" s="40"/>
      <c r="AR3579" s="226" t="s">
        <v>270</v>
      </c>
      <c r="AT3579" s="226" t="s">
        <v>182</v>
      </c>
      <c r="AU3579" s="226" t="s">
        <v>82</v>
      </c>
      <c r="AY3579" s="19" t="s">
        <v>180</v>
      </c>
      <c r="BE3579" s="227">
        <f>IF(N3579="základní",J3579,0)</f>
        <v>0</v>
      </c>
      <c r="BF3579" s="227">
        <f>IF(N3579="snížená",J3579,0)</f>
        <v>0</v>
      </c>
      <c r="BG3579" s="227">
        <f>IF(N3579="zákl. přenesená",J3579,0)</f>
        <v>0</v>
      </c>
      <c r="BH3579" s="227">
        <f>IF(N3579="sníž. přenesená",J3579,0)</f>
        <v>0</v>
      </c>
      <c r="BI3579" s="227">
        <f>IF(N3579="nulová",J3579,0)</f>
        <v>0</v>
      </c>
      <c r="BJ3579" s="19" t="s">
        <v>80</v>
      </c>
      <c r="BK3579" s="227">
        <f>ROUND(I3579*H3579,2)</f>
        <v>0</v>
      </c>
      <c r="BL3579" s="19" t="s">
        <v>270</v>
      </c>
      <c r="BM3579" s="226" t="s">
        <v>4119</v>
      </c>
    </row>
    <row r="3580" s="2" customFormat="1" ht="24.15" customHeight="1">
      <c r="A3580" s="40"/>
      <c r="B3580" s="41"/>
      <c r="C3580" s="215" t="s">
        <v>4120</v>
      </c>
      <c r="D3580" s="215" t="s">
        <v>182</v>
      </c>
      <c r="E3580" s="216" t="s">
        <v>4121</v>
      </c>
      <c r="F3580" s="217" t="s">
        <v>4122</v>
      </c>
      <c r="G3580" s="218" t="s">
        <v>195</v>
      </c>
      <c r="H3580" s="219">
        <v>1</v>
      </c>
      <c r="I3580" s="220"/>
      <c r="J3580" s="221">
        <f>ROUND(I3580*H3580,2)</f>
        <v>0</v>
      </c>
      <c r="K3580" s="217" t="s">
        <v>19</v>
      </c>
      <c r="L3580" s="46"/>
      <c r="M3580" s="222" t="s">
        <v>19</v>
      </c>
      <c r="N3580" s="223" t="s">
        <v>43</v>
      </c>
      <c r="O3580" s="86"/>
      <c r="P3580" s="224">
        <f>O3580*H3580</f>
        <v>0</v>
      </c>
      <c r="Q3580" s="224">
        <v>0</v>
      </c>
      <c r="R3580" s="224">
        <f>Q3580*H3580</f>
        <v>0</v>
      </c>
      <c r="S3580" s="224">
        <v>0</v>
      </c>
      <c r="T3580" s="225">
        <f>S3580*H3580</f>
        <v>0</v>
      </c>
      <c r="U3580" s="40"/>
      <c r="V3580" s="40"/>
      <c r="W3580" s="40"/>
      <c r="X3580" s="40"/>
      <c r="Y3580" s="40"/>
      <c r="Z3580" s="40"/>
      <c r="AA3580" s="40"/>
      <c r="AB3580" s="40"/>
      <c r="AC3580" s="40"/>
      <c r="AD3580" s="40"/>
      <c r="AE3580" s="40"/>
      <c r="AR3580" s="226" t="s">
        <v>270</v>
      </c>
      <c r="AT3580" s="226" t="s">
        <v>182</v>
      </c>
      <c r="AU3580" s="226" t="s">
        <v>82</v>
      </c>
      <c r="AY3580" s="19" t="s">
        <v>180</v>
      </c>
      <c r="BE3580" s="227">
        <f>IF(N3580="základní",J3580,0)</f>
        <v>0</v>
      </c>
      <c r="BF3580" s="227">
        <f>IF(N3580="snížená",J3580,0)</f>
        <v>0</v>
      </c>
      <c r="BG3580" s="227">
        <f>IF(N3580="zákl. přenesená",J3580,0)</f>
        <v>0</v>
      </c>
      <c r="BH3580" s="227">
        <f>IF(N3580="sníž. přenesená",J3580,0)</f>
        <v>0</v>
      </c>
      <c r="BI3580" s="227">
        <f>IF(N3580="nulová",J3580,0)</f>
        <v>0</v>
      </c>
      <c r="BJ3580" s="19" t="s">
        <v>80</v>
      </c>
      <c r="BK3580" s="227">
        <f>ROUND(I3580*H3580,2)</f>
        <v>0</v>
      </c>
      <c r="BL3580" s="19" t="s">
        <v>270</v>
      </c>
      <c r="BM3580" s="226" t="s">
        <v>4123</v>
      </c>
    </row>
    <row r="3581" s="2" customFormat="1" ht="24.15" customHeight="1">
      <c r="A3581" s="40"/>
      <c r="B3581" s="41"/>
      <c r="C3581" s="215" t="s">
        <v>4124</v>
      </c>
      <c r="D3581" s="215" t="s">
        <v>182</v>
      </c>
      <c r="E3581" s="216" t="s">
        <v>4125</v>
      </c>
      <c r="F3581" s="217" t="s">
        <v>4126</v>
      </c>
      <c r="G3581" s="218" t="s">
        <v>195</v>
      </c>
      <c r="H3581" s="219">
        <v>1</v>
      </c>
      <c r="I3581" s="220"/>
      <c r="J3581" s="221">
        <f>ROUND(I3581*H3581,2)</f>
        <v>0</v>
      </c>
      <c r="K3581" s="217" t="s">
        <v>19</v>
      </c>
      <c r="L3581" s="46"/>
      <c r="M3581" s="222" t="s">
        <v>19</v>
      </c>
      <c r="N3581" s="223" t="s">
        <v>43</v>
      </c>
      <c r="O3581" s="86"/>
      <c r="P3581" s="224">
        <f>O3581*H3581</f>
        <v>0</v>
      </c>
      <c r="Q3581" s="224">
        <v>0</v>
      </c>
      <c r="R3581" s="224">
        <f>Q3581*H3581</f>
        <v>0</v>
      </c>
      <c r="S3581" s="224">
        <v>0</v>
      </c>
      <c r="T3581" s="225">
        <f>S3581*H3581</f>
        <v>0</v>
      </c>
      <c r="U3581" s="40"/>
      <c r="V3581" s="40"/>
      <c r="W3581" s="40"/>
      <c r="X3581" s="40"/>
      <c r="Y3581" s="40"/>
      <c r="Z3581" s="40"/>
      <c r="AA3581" s="40"/>
      <c r="AB3581" s="40"/>
      <c r="AC3581" s="40"/>
      <c r="AD3581" s="40"/>
      <c r="AE3581" s="40"/>
      <c r="AR3581" s="226" t="s">
        <v>270</v>
      </c>
      <c r="AT3581" s="226" t="s">
        <v>182</v>
      </c>
      <c r="AU3581" s="226" t="s">
        <v>82</v>
      </c>
      <c r="AY3581" s="19" t="s">
        <v>180</v>
      </c>
      <c r="BE3581" s="227">
        <f>IF(N3581="základní",J3581,0)</f>
        <v>0</v>
      </c>
      <c r="BF3581" s="227">
        <f>IF(N3581="snížená",J3581,0)</f>
        <v>0</v>
      </c>
      <c r="BG3581" s="227">
        <f>IF(N3581="zákl. přenesená",J3581,0)</f>
        <v>0</v>
      </c>
      <c r="BH3581" s="227">
        <f>IF(N3581="sníž. přenesená",J3581,0)</f>
        <v>0</v>
      </c>
      <c r="BI3581" s="227">
        <f>IF(N3581="nulová",J3581,0)</f>
        <v>0</v>
      </c>
      <c r="BJ3581" s="19" t="s">
        <v>80</v>
      </c>
      <c r="BK3581" s="227">
        <f>ROUND(I3581*H3581,2)</f>
        <v>0</v>
      </c>
      <c r="BL3581" s="19" t="s">
        <v>270</v>
      </c>
      <c r="BM3581" s="226" t="s">
        <v>4127</v>
      </c>
    </row>
    <row r="3582" s="2" customFormat="1" ht="24.15" customHeight="1">
      <c r="A3582" s="40"/>
      <c r="B3582" s="41"/>
      <c r="C3582" s="215" t="s">
        <v>4128</v>
      </c>
      <c r="D3582" s="215" t="s">
        <v>182</v>
      </c>
      <c r="E3582" s="216" t="s">
        <v>4129</v>
      </c>
      <c r="F3582" s="217" t="s">
        <v>4130</v>
      </c>
      <c r="G3582" s="218" t="s">
        <v>195</v>
      </c>
      <c r="H3582" s="219">
        <v>1</v>
      </c>
      <c r="I3582" s="220"/>
      <c r="J3582" s="221">
        <f>ROUND(I3582*H3582,2)</f>
        <v>0</v>
      </c>
      <c r="K3582" s="217" t="s">
        <v>19</v>
      </c>
      <c r="L3582" s="46"/>
      <c r="M3582" s="222" t="s">
        <v>19</v>
      </c>
      <c r="N3582" s="223" t="s">
        <v>43</v>
      </c>
      <c r="O3582" s="86"/>
      <c r="P3582" s="224">
        <f>O3582*H3582</f>
        <v>0</v>
      </c>
      <c r="Q3582" s="224">
        <v>0</v>
      </c>
      <c r="R3582" s="224">
        <f>Q3582*H3582</f>
        <v>0</v>
      </c>
      <c r="S3582" s="224">
        <v>0</v>
      </c>
      <c r="T3582" s="225">
        <f>S3582*H3582</f>
        <v>0</v>
      </c>
      <c r="U3582" s="40"/>
      <c r="V3582" s="40"/>
      <c r="W3582" s="40"/>
      <c r="X3582" s="40"/>
      <c r="Y3582" s="40"/>
      <c r="Z3582" s="40"/>
      <c r="AA3582" s="40"/>
      <c r="AB3582" s="40"/>
      <c r="AC3582" s="40"/>
      <c r="AD3582" s="40"/>
      <c r="AE3582" s="40"/>
      <c r="AR3582" s="226" t="s">
        <v>270</v>
      </c>
      <c r="AT3582" s="226" t="s">
        <v>182</v>
      </c>
      <c r="AU3582" s="226" t="s">
        <v>82</v>
      </c>
      <c r="AY3582" s="19" t="s">
        <v>180</v>
      </c>
      <c r="BE3582" s="227">
        <f>IF(N3582="základní",J3582,0)</f>
        <v>0</v>
      </c>
      <c r="BF3582" s="227">
        <f>IF(N3582="snížená",J3582,0)</f>
        <v>0</v>
      </c>
      <c r="BG3582" s="227">
        <f>IF(N3582="zákl. přenesená",J3582,0)</f>
        <v>0</v>
      </c>
      <c r="BH3582" s="227">
        <f>IF(N3582="sníž. přenesená",J3582,0)</f>
        <v>0</v>
      </c>
      <c r="BI3582" s="227">
        <f>IF(N3582="nulová",J3582,0)</f>
        <v>0</v>
      </c>
      <c r="BJ3582" s="19" t="s">
        <v>80</v>
      </c>
      <c r="BK3582" s="227">
        <f>ROUND(I3582*H3582,2)</f>
        <v>0</v>
      </c>
      <c r="BL3582" s="19" t="s">
        <v>270</v>
      </c>
      <c r="BM3582" s="226" t="s">
        <v>4131</v>
      </c>
    </row>
    <row r="3583" s="2" customFormat="1" ht="24.15" customHeight="1">
      <c r="A3583" s="40"/>
      <c r="B3583" s="41"/>
      <c r="C3583" s="215" t="s">
        <v>4132</v>
      </c>
      <c r="D3583" s="215" t="s">
        <v>182</v>
      </c>
      <c r="E3583" s="216" t="s">
        <v>4133</v>
      </c>
      <c r="F3583" s="217" t="s">
        <v>4134</v>
      </c>
      <c r="G3583" s="218" t="s">
        <v>195</v>
      </c>
      <c r="H3583" s="219">
        <v>1</v>
      </c>
      <c r="I3583" s="220"/>
      <c r="J3583" s="221">
        <f>ROUND(I3583*H3583,2)</f>
        <v>0</v>
      </c>
      <c r="K3583" s="217" t="s">
        <v>19</v>
      </c>
      <c r="L3583" s="46"/>
      <c r="M3583" s="222" t="s">
        <v>19</v>
      </c>
      <c r="N3583" s="223" t="s">
        <v>43</v>
      </c>
      <c r="O3583" s="86"/>
      <c r="P3583" s="224">
        <f>O3583*H3583</f>
        <v>0</v>
      </c>
      <c r="Q3583" s="224">
        <v>0</v>
      </c>
      <c r="R3583" s="224">
        <f>Q3583*H3583</f>
        <v>0</v>
      </c>
      <c r="S3583" s="224">
        <v>0</v>
      </c>
      <c r="T3583" s="225">
        <f>S3583*H3583</f>
        <v>0</v>
      </c>
      <c r="U3583" s="40"/>
      <c r="V3583" s="40"/>
      <c r="W3583" s="40"/>
      <c r="X3583" s="40"/>
      <c r="Y3583" s="40"/>
      <c r="Z3583" s="40"/>
      <c r="AA3583" s="40"/>
      <c r="AB3583" s="40"/>
      <c r="AC3583" s="40"/>
      <c r="AD3583" s="40"/>
      <c r="AE3583" s="40"/>
      <c r="AR3583" s="226" t="s">
        <v>270</v>
      </c>
      <c r="AT3583" s="226" t="s">
        <v>182</v>
      </c>
      <c r="AU3583" s="226" t="s">
        <v>82</v>
      </c>
      <c r="AY3583" s="19" t="s">
        <v>180</v>
      </c>
      <c r="BE3583" s="227">
        <f>IF(N3583="základní",J3583,0)</f>
        <v>0</v>
      </c>
      <c r="BF3583" s="227">
        <f>IF(N3583="snížená",J3583,0)</f>
        <v>0</v>
      </c>
      <c r="BG3583" s="227">
        <f>IF(N3583="zákl. přenesená",J3583,0)</f>
        <v>0</v>
      </c>
      <c r="BH3583" s="227">
        <f>IF(N3583="sníž. přenesená",J3583,0)</f>
        <v>0</v>
      </c>
      <c r="BI3583" s="227">
        <f>IF(N3583="nulová",J3583,0)</f>
        <v>0</v>
      </c>
      <c r="BJ3583" s="19" t="s">
        <v>80</v>
      </c>
      <c r="BK3583" s="227">
        <f>ROUND(I3583*H3583,2)</f>
        <v>0</v>
      </c>
      <c r="BL3583" s="19" t="s">
        <v>270</v>
      </c>
      <c r="BM3583" s="226" t="s">
        <v>4135</v>
      </c>
    </row>
    <row r="3584" s="2" customFormat="1" ht="24.15" customHeight="1">
      <c r="A3584" s="40"/>
      <c r="B3584" s="41"/>
      <c r="C3584" s="215" t="s">
        <v>4136</v>
      </c>
      <c r="D3584" s="215" t="s">
        <v>182</v>
      </c>
      <c r="E3584" s="216" t="s">
        <v>4137</v>
      </c>
      <c r="F3584" s="217" t="s">
        <v>4138</v>
      </c>
      <c r="G3584" s="218" t="s">
        <v>195</v>
      </c>
      <c r="H3584" s="219">
        <v>1</v>
      </c>
      <c r="I3584" s="220"/>
      <c r="J3584" s="221">
        <f>ROUND(I3584*H3584,2)</f>
        <v>0</v>
      </c>
      <c r="K3584" s="217" t="s">
        <v>19</v>
      </c>
      <c r="L3584" s="46"/>
      <c r="M3584" s="222" t="s">
        <v>19</v>
      </c>
      <c r="N3584" s="223" t="s">
        <v>43</v>
      </c>
      <c r="O3584" s="86"/>
      <c r="P3584" s="224">
        <f>O3584*H3584</f>
        <v>0</v>
      </c>
      <c r="Q3584" s="224">
        <v>0</v>
      </c>
      <c r="R3584" s="224">
        <f>Q3584*H3584</f>
        <v>0</v>
      </c>
      <c r="S3584" s="224">
        <v>0</v>
      </c>
      <c r="T3584" s="225">
        <f>S3584*H3584</f>
        <v>0</v>
      </c>
      <c r="U3584" s="40"/>
      <c r="V3584" s="40"/>
      <c r="W3584" s="40"/>
      <c r="X3584" s="40"/>
      <c r="Y3584" s="40"/>
      <c r="Z3584" s="40"/>
      <c r="AA3584" s="40"/>
      <c r="AB3584" s="40"/>
      <c r="AC3584" s="40"/>
      <c r="AD3584" s="40"/>
      <c r="AE3584" s="40"/>
      <c r="AR3584" s="226" t="s">
        <v>270</v>
      </c>
      <c r="AT3584" s="226" t="s">
        <v>182</v>
      </c>
      <c r="AU3584" s="226" t="s">
        <v>82</v>
      </c>
      <c r="AY3584" s="19" t="s">
        <v>180</v>
      </c>
      <c r="BE3584" s="227">
        <f>IF(N3584="základní",J3584,0)</f>
        <v>0</v>
      </c>
      <c r="BF3584" s="227">
        <f>IF(N3584="snížená",J3584,0)</f>
        <v>0</v>
      </c>
      <c r="BG3584" s="227">
        <f>IF(N3584="zákl. přenesená",J3584,0)</f>
        <v>0</v>
      </c>
      <c r="BH3584" s="227">
        <f>IF(N3584="sníž. přenesená",J3584,0)</f>
        <v>0</v>
      </c>
      <c r="BI3584" s="227">
        <f>IF(N3584="nulová",J3584,0)</f>
        <v>0</v>
      </c>
      <c r="BJ3584" s="19" t="s">
        <v>80</v>
      </c>
      <c r="BK3584" s="227">
        <f>ROUND(I3584*H3584,2)</f>
        <v>0</v>
      </c>
      <c r="BL3584" s="19" t="s">
        <v>270</v>
      </c>
      <c r="BM3584" s="226" t="s">
        <v>4139</v>
      </c>
    </row>
    <row r="3585" s="2" customFormat="1" ht="24.15" customHeight="1">
      <c r="A3585" s="40"/>
      <c r="B3585" s="41"/>
      <c r="C3585" s="215" t="s">
        <v>4140</v>
      </c>
      <c r="D3585" s="215" t="s">
        <v>182</v>
      </c>
      <c r="E3585" s="216" t="s">
        <v>4141</v>
      </c>
      <c r="F3585" s="217" t="s">
        <v>4142</v>
      </c>
      <c r="G3585" s="218" t="s">
        <v>195</v>
      </c>
      <c r="H3585" s="219">
        <v>1</v>
      </c>
      <c r="I3585" s="220"/>
      <c r="J3585" s="221">
        <f>ROUND(I3585*H3585,2)</f>
        <v>0</v>
      </c>
      <c r="K3585" s="217" t="s">
        <v>19</v>
      </c>
      <c r="L3585" s="46"/>
      <c r="M3585" s="222" t="s">
        <v>19</v>
      </c>
      <c r="N3585" s="223" t="s">
        <v>43</v>
      </c>
      <c r="O3585" s="86"/>
      <c r="P3585" s="224">
        <f>O3585*H3585</f>
        <v>0</v>
      </c>
      <c r="Q3585" s="224">
        <v>0</v>
      </c>
      <c r="R3585" s="224">
        <f>Q3585*H3585</f>
        <v>0</v>
      </c>
      <c r="S3585" s="224">
        <v>0</v>
      </c>
      <c r="T3585" s="225">
        <f>S3585*H3585</f>
        <v>0</v>
      </c>
      <c r="U3585" s="40"/>
      <c r="V3585" s="40"/>
      <c r="W3585" s="40"/>
      <c r="X3585" s="40"/>
      <c r="Y3585" s="40"/>
      <c r="Z3585" s="40"/>
      <c r="AA3585" s="40"/>
      <c r="AB3585" s="40"/>
      <c r="AC3585" s="40"/>
      <c r="AD3585" s="40"/>
      <c r="AE3585" s="40"/>
      <c r="AR3585" s="226" t="s">
        <v>270</v>
      </c>
      <c r="AT3585" s="226" t="s">
        <v>182</v>
      </c>
      <c r="AU3585" s="226" t="s">
        <v>82</v>
      </c>
      <c r="AY3585" s="19" t="s">
        <v>180</v>
      </c>
      <c r="BE3585" s="227">
        <f>IF(N3585="základní",J3585,0)</f>
        <v>0</v>
      </c>
      <c r="BF3585" s="227">
        <f>IF(N3585="snížená",J3585,0)</f>
        <v>0</v>
      </c>
      <c r="BG3585" s="227">
        <f>IF(N3585="zákl. přenesená",J3585,0)</f>
        <v>0</v>
      </c>
      <c r="BH3585" s="227">
        <f>IF(N3585="sníž. přenesená",J3585,0)</f>
        <v>0</v>
      </c>
      <c r="BI3585" s="227">
        <f>IF(N3585="nulová",J3585,0)</f>
        <v>0</v>
      </c>
      <c r="BJ3585" s="19" t="s">
        <v>80</v>
      </c>
      <c r="BK3585" s="227">
        <f>ROUND(I3585*H3585,2)</f>
        <v>0</v>
      </c>
      <c r="BL3585" s="19" t="s">
        <v>270</v>
      </c>
      <c r="BM3585" s="226" t="s">
        <v>4143</v>
      </c>
    </row>
    <row r="3586" s="2" customFormat="1" ht="24.15" customHeight="1">
      <c r="A3586" s="40"/>
      <c r="B3586" s="41"/>
      <c r="C3586" s="215" t="s">
        <v>4144</v>
      </c>
      <c r="D3586" s="215" t="s">
        <v>182</v>
      </c>
      <c r="E3586" s="216" t="s">
        <v>4145</v>
      </c>
      <c r="F3586" s="217" t="s">
        <v>4146</v>
      </c>
      <c r="G3586" s="218" t="s">
        <v>195</v>
      </c>
      <c r="H3586" s="219">
        <v>1</v>
      </c>
      <c r="I3586" s="220"/>
      <c r="J3586" s="221">
        <f>ROUND(I3586*H3586,2)</f>
        <v>0</v>
      </c>
      <c r="K3586" s="217" t="s">
        <v>19</v>
      </c>
      <c r="L3586" s="46"/>
      <c r="M3586" s="222" t="s">
        <v>19</v>
      </c>
      <c r="N3586" s="223" t="s">
        <v>43</v>
      </c>
      <c r="O3586" s="86"/>
      <c r="P3586" s="224">
        <f>O3586*H3586</f>
        <v>0</v>
      </c>
      <c r="Q3586" s="224">
        <v>0</v>
      </c>
      <c r="R3586" s="224">
        <f>Q3586*H3586</f>
        <v>0</v>
      </c>
      <c r="S3586" s="224">
        <v>0</v>
      </c>
      <c r="T3586" s="225">
        <f>S3586*H3586</f>
        <v>0</v>
      </c>
      <c r="U3586" s="40"/>
      <c r="V3586" s="40"/>
      <c r="W3586" s="40"/>
      <c r="X3586" s="40"/>
      <c r="Y3586" s="40"/>
      <c r="Z3586" s="40"/>
      <c r="AA3586" s="40"/>
      <c r="AB3586" s="40"/>
      <c r="AC3586" s="40"/>
      <c r="AD3586" s="40"/>
      <c r="AE3586" s="40"/>
      <c r="AR3586" s="226" t="s">
        <v>270</v>
      </c>
      <c r="AT3586" s="226" t="s">
        <v>182</v>
      </c>
      <c r="AU3586" s="226" t="s">
        <v>82</v>
      </c>
      <c r="AY3586" s="19" t="s">
        <v>180</v>
      </c>
      <c r="BE3586" s="227">
        <f>IF(N3586="základní",J3586,0)</f>
        <v>0</v>
      </c>
      <c r="BF3586" s="227">
        <f>IF(N3586="snížená",J3586,0)</f>
        <v>0</v>
      </c>
      <c r="BG3586" s="227">
        <f>IF(N3586="zákl. přenesená",J3586,0)</f>
        <v>0</v>
      </c>
      <c r="BH3586" s="227">
        <f>IF(N3586="sníž. přenesená",J3586,0)</f>
        <v>0</v>
      </c>
      <c r="BI3586" s="227">
        <f>IF(N3586="nulová",J3586,0)</f>
        <v>0</v>
      </c>
      <c r="BJ3586" s="19" t="s">
        <v>80</v>
      </c>
      <c r="BK3586" s="227">
        <f>ROUND(I3586*H3586,2)</f>
        <v>0</v>
      </c>
      <c r="BL3586" s="19" t="s">
        <v>270</v>
      </c>
      <c r="BM3586" s="226" t="s">
        <v>4147</v>
      </c>
    </row>
    <row r="3587" s="2" customFormat="1" ht="24.15" customHeight="1">
      <c r="A3587" s="40"/>
      <c r="B3587" s="41"/>
      <c r="C3587" s="215" t="s">
        <v>4148</v>
      </c>
      <c r="D3587" s="215" t="s">
        <v>182</v>
      </c>
      <c r="E3587" s="216" t="s">
        <v>4149</v>
      </c>
      <c r="F3587" s="217" t="s">
        <v>4150</v>
      </c>
      <c r="G3587" s="218" t="s">
        <v>195</v>
      </c>
      <c r="H3587" s="219">
        <v>1</v>
      </c>
      <c r="I3587" s="220"/>
      <c r="J3587" s="221">
        <f>ROUND(I3587*H3587,2)</f>
        <v>0</v>
      </c>
      <c r="K3587" s="217" t="s">
        <v>19</v>
      </c>
      <c r="L3587" s="46"/>
      <c r="M3587" s="222" t="s">
        <v>19</v>
      </c>
      <c r="N3587" s="223" t="s">
        <v>43</v>
      </c>
      <c r="O3587" s="86"/>
      <c r="P3587" s="224">
        <f>O3587*H3587</f>
        <v>0</v>
      </c>
      <c r="Q3587" s="224">
        <v>0</v>
      </c>
      <c r="R3587" s="224">
        <f>Q3587*H3587</f>
        <v>0</v>
      </c>
      <c r="S3587" s="224">
        <v>0</v>
      </c>
      <c r="T3587" s="225">
        <f>S3587*H3587</f>
        <v>0</v>
      </c>
      <c r="U3587" s="40"/>
      <c r="V3587" s="40"/>
      <c r="W3587" s="40"/>
      <c r="X3587" s="40"/>
      <c r="Y3587" s="40"/>
      <c r="Z3587" s="40"/>
      <c r="AA3587" s="40"/>
      <c r="AB3587" s="40"/>
      <c r="AC3587" s="40"/>
      <c r="AD3587" s="40"/>
      <c r="AE3587" s="40"/>
      <c r="AR3587" s="226" t="s">
        <v>270</v>
      </c>
      <c r="AT3587" s="226" t="s">
        <v>182</v>
      </c>
      <c r="AU3587" s="226" t="s">
        <v>82</v>
      </c>
      <c r="AY3587" s="19" t="s">
        <v>180</v>
      </c>
      <c r="BE3587" s="227">
        <f>IF(N3587="základní",J3587,0)</f>
        <v>0</v>
      </c>
      <c r="BF3587" s="227">
        <f>IF(N3587="snížená",J3587,0)</f>
        <v>0</v>
      </c>
      <c r="BG3587" s="227">
        <f>IF(N3587="zákl. přenesená",J3587,0)</f>
        <v>0</v>
      </c>
      <c r="BH3587" s="227">
        <f>IF(N3587="sníž. přenesená",J3587,0)</f>
        <v>0</v>
      </c>
      <c r="BI3587" s="227">
        <f>IF(N3587="nulová",J3587,0)</f>
        <v>0</v>
      </c>
      <c r="BJ3587" s="19" t="s">
        <v>80</v>
      </c>
      <c r="BK3587" s="227">
        <f>ROUND(I3587*H3587,2)</f>
        <v>0</v>
      </c>
      <c r="BL3587" s="19" t="s">
        <v>270</v>
      </c>
      <c r="BM3587" s="226" t="s">
        <v>4151</v>
      </c>
    </row>
    <row r="3588" s="2" customFormat="1" ht="33" customHeight="1">
      <c r="A3588" s="40"/>
      <c r="B3588" s="41"/>
      <c r="C3588" s="215" t="s">
        <v>4152</v>
      </c>
      <c r="D3588" s="215" t="s">
        <v>182</v>
      </c>
      <c r="E3588" s="216" t="s">
        <v>4153</v>
      </c>
      <c r="F3588" s="217" t="s">
        <v>4154</v>
      </c>
      <c r="G3588" s="218" t="s">
        <v>195</v>
      </c>
      <c r="H3588" s="219">
        <v>1</v>
      </c>
      <c r="I3588" s="220"/>
      <c r="J3588" s="221">
        <f>ROUND(I3588*H3588,2)</f>
        <v>0</v>
      </c>
      <c r="K3588" s="217" t="s">
        <v>19</v>
      </c>
      <c r="L3588" s="46"/>
      <c r="M3588" s="222" t="s">
        <v>19</v>
      </c>
      <c r="N3588" s="223" t="s">
        <v>43</v>
      </c>
      <c r="O3588" s="86"/>
      <c r="P3588" s="224">
        <f>O3588*H3588</f>
        <v>0</v>
      </c>
      <c r="Q3588" s="224">
        <v>0</v>
      </c>
      <c r="R3588" s="224">
        <f>Q3588*H3588</f>
        <v>0</v>
      </c>
      <c r="S3588" s="224">
        <v>0</v>
      </c>
      <c r="T3588" s="225">
        <f>S3588*H3588</f>
        <v>0</v>
      </c>
      <c r="U3588" s="40"/>
      <c r="V3588" s="40"/>
      <c r="W3588" s="40"/>
      <c r="X3588" s="40"/>
      <c r="Y3588" s="40"/>
      <c r="Z3588" s="40"/>
      <c r="AA3588" s="40"/>
      <c r="AB3588" s="40"/>
      <c r="AC3588" s="40"/>
      <c r="AD3588" s="40"/>
      <c r="AE3588" s="40"/>
      <c r="AR3588" s="226" t="s">
        <v>270</v>
      </c>
      <c r="AT3588" s="226" t="s">
        <v>182</v>
      </c>
      <c r="AU3588" s="226" t="s">
        <v>82</v>
      </c>
      <c r="AY3588" s="19" t="s">
        <v>180</v>
      </c>
      <c r="BE3588" s="227">
        <f>IF(N3588="základní",J3588,0)</f>
        <v>0</v>
      </c>
      <c r="BF3588" s="227">
        <f>IF(N3588="snížená",J3588,0)</f>
        <v>0</v>
      </c>
      <c r="BG3588" s="227">
        <f>IF(N3588="zákl. přenesená",J3588,0)</f>
        <v>0</v>
      </c>
      <c r="BH3588" s="227">
        <f>IF(N3588="sníž. přenesená",J3588,0)</f>
        <v>0</v>
      </c>
      <c r="BI3588" s="227">
        <f>IF(N3588="nulová",J3588,0)</f>
        <v>0</v>
      </c>
      <c r="BJ3588" s="19" t="s">
        <v>80</v>
      </c>
      <c r="BK3588" s="227">
        <f>ROUND(I3588*H3588,2)</f>
        <v>0</v>
      </c>
      <c r="BL3588" s="19" t="s">
        <v>270</v>
      </c>
      <c r="BM3588" s="226" t="s">
        <v>4155</v>
      </c>
    </row>
    <row r="3589" s="2" customFormat="1" ht="33" customHeight="1">
      <c r="A3589" s="40"/>
      <c r="B3589" s="41"/>
      <c r="C3589" s="215" t="s">
        <v>4156</v>
      </c>
      <c r="D3589" s="215" t="s">
        <v>182</v>
      </c>
      <c r="E3589" s="216" t="s">
        <v>4157</v>
      </c>
      <c r="F3589" s="217" t="s">
        <v>4158</v>
      </c>
      <c r="G3589" s="218" t="s">
        <v>195</v>
      </c>
      <c r="H3589" s="219">
        <v>1</v>
      </c>
      <c r="I3589" s="220"/>
      <c r="J3589" s="221">
        <f>ROUND(I3589*H3589,2)</f>
        <v>0</v>
      </c>
      <c r="K3589" s="217" t="s">
        <v>19</v>
      </c>
      <c r="L3589" s="46"/>
      <c r="M3589" s="222" t="s">
        <v>19</v>
      </c>
      <c r="N3589" s="223" t="s">
        <v>43</v>
      </c>
      <c r="O3589" s="86"/>
      <c r="P3589" s="224">
        <f>O3589*H3589</f>
        <v>0</v>
      </c>
      <c r="Q3589" s="224">
        <v>0</v>
      </c>
      <c r="R3589" s="224">
        <f>Q3589*H3589</f>
        <v>0</v>
      </c>
      <c r="S3589" s="224">
        <v>0</v>
      </c>
      <c r="T3589" s="225">
        <f>S3589*H3589</f>
        <v>0</v>
      </c>
      <c r="U3589" s="40"/>
      <c r="V3589" s="40"/>
      <c r="W3589" s="40"/>
      <c r="X3589" s="40"/>
      <c r="Y3589" s="40"/>
      <c r="Z3589" s="40"/>
      <c r="AA3589" s="40"/>
      <c r="AB3589" s="40"/>
      <c r="AC3589" s="40"/>
      <c r="AD3589" s="40"/>
      <c r="AE3589" s="40"/>
      <c r="AR3589" s="226" t="s">
        <v>270</v>
      </c>
      <c r="AT3589" s="226" t="s">
        <v>182</v>
      </c>
      <c r="AU3589" s="226" t="s">
        <v>82</v>
      </c>
      <c r="AY3589" s="19" t="s">
        <v>180</v>
      </c>
      <c r="BE3589" s="227">
        <f>IF(N3589="základní",J3589,0)</f>
        <v>0</v>
      </c>
      <c r="BF3589" s="227">
        <f>IF(N3589="snížená",J3589,0)</f>
        <v>0</v>
      </c>
      <c r="BG3589" s="227">
        <f>IF(N3589="zákl. přenesená",J3589,0)</f>
        <v>0</v>
      </c>
      <c r="BH3589" s="227">
        <f>IF(N3589="sníž. přenesená",J3589,0)</f>
        <v>0</v>
      </c>
      <c r="BI3589" s="227">
        <f>IF(N3589="nulová",J3589,0)</f>
        <v>0</v>
      </c>
      <c r="BJ3589" s="19" t="s">
        <v>80</v>
      </c>
      <c r="BK3589" s="227">
        <f>ROUND(I3589*H3589,2)</f>
        <v>0</v>
      </c>
      <c r="BL3589" s="19" t="s">
        <v>270</v>
      </c>
      <c r="BM3589" s="226" t="s">
        <v>4159</v>
      </c>
    </row>
    <row r="3590" s="2" customFormat="1" ht="24.15" customHeight="1">
      <c r="A3590" s="40"/>
      <c r="B3590" s="41"/>
      <c r="C3590" s="215" t="s">
        <v>4160</v>
      </c>
      <c r="D3590" s="215" t="s">
        <v>182</v>
      </c>
      <c r="E3590" s="216" t="s">
        <v>4161</v>
      </c>
      <c r="F3590" s="217" t="s">
        <v>4162</v>
      </c>
      <c r="G3590" s="218" t="s">
        <v>195</v>
      </c>
      <c r="H3590" s="219">
        <v>1</v>
      </c>
      <c r="I3590" s="220"/>
      <c r="J3590" s="221">
        <f>ROUND(I3590*H3590,2)</f>
        <v>0</v>
      </c>
      <c r="K3590" s="217" t="s">
        <v>19</v>
      </c>
      <c r="L3590" s="46"/>
      <c r="M3590" s="222" t="s">
        <v>19</v>
      </c>
      <c r="N3590" s="223" t="s">
        <v>43</v>
      </c>
      <c r="O3590" s="86"/>
      <c r="P3590" s="224">
        <f>O3590*H3590</f>
        <v>0</v>
      </c>
      <c r="Q3590" s="224">
        <v>0</v>
      </c>
      <c r="R3590" s="224">
        <f>Q3590*H3590</f>
        <v>0</v>
      </c>
      <c r="S3590" s="224">
        <v>0</v>
      </c>
      <c r="T3590" s="225">
        <f>S3590*H3590</f>
        <v>0</v>
      </c>
      <c r="U3590" s="40"/>
      <c r="V3590" s="40"/>
      <c r="W3590" s="40"/>
      <c r="X3590" s="40"/>
      <c r="Y3590" s="40"/>
      <c r="Z3590" s="40"/>
      <c r="AA3590" s="40"/>
      <c r="AB3590" s="40"/>
      <c r="AC3590" s="40"/>
      <c r="AD3590" s="40"/>
      <c r="AE3590" s="40"/>
      <c r="AR3590" s="226" t="s">
        <v>270</v>
      </c>
      <c r="AT3590" s="226" t="s">
        <v>182</v>
      </c>
      <c r="AU3590" s="226" t="s">
        <v>82</v>
      </c>
      <c r="AY3590" s="19" t="s">
        <v>180</v>
      </c>
      <c r="BE3590" s="227">
        <f>IF(N3590="základní",J3590,0)</f>
        <v>0</v>
      </c>
      <c r="BF3590" s="227">
        <f>IF(N3590="snížená",J3590,0)</f>
        <v>0</v>
      </c>
      <c r="BG3590" s="227">
        <f>IF(N3590="zákl. přenesená",J3590,0)</f>
        <v>0</v>
      </c>
      <c r="BH3590" s="227">
        <f>IF(N3590="sníž. přenesená",J3590,0)</f>
        <v>0</v>
      </c>
      <c r="BI3590" s="227">
        <f>IF(N3590="nulová",J3590,0)</f>
        <v>0</v>
      </c>
      <c r="BJ3590" s="19" t="s">
        <v>80</v>
      </c>
      <c r="BK3590" s="227">
        <f>ROUND(I3590*H3590,2)</f>
        <v>0</v>
      </c>
      <c r="BL3590" s="19" t="s">
        <v>270</v>
      </c>
      <c r="BM3590" s="226" t="s">
        <v>4163</v>
      </c>
    </row>
    <row r="3591" s="2" customFormat="1" ht="33" customHeight="1">
      <c r="A3591" s="40"/>
      <c r="B3591" s="41"/>
      <c r="C3591" s="215" t="s">
        <v>4164</v>
      </c>
      <c r="D3591" s="215" t="s">
        <v>182</v>
      </c>
      <c r="E3591" s="216" t="s">
        <v>4165</v>
      </c>
      <c r="F3591" s="217" t="s">
        <v>4166</v>
      </c>
      <c r="G3591" s="218" t="s">
        <v>195</v>
      </c>
      <c r="H3591" s="219">
        <v>1</v>
      </c>
      <c r="I3591" s="220"/>
      <c r="J3591" s="221">
        <f>ROUND(I3591*H3591,2)</f>
        <v>0</v>
      </c>
      <c r="K3591" s="217" t="s">
        <v>19</v>
      </c>
      <c r="L3591" s="46"/>
      <c r="M3591" s="222" t="s">
        <v>19</v>
      </c>
      <c r="N3591" s="223" t="s">
        <v>43</v>
      </c>
      <c r="O3591" s="86"/>
      <c r="P3591" s="224">
        <f>O3591*H3591</f>
        <v>0</v>
      </c>
      <c r="Q3591" s="224">
        <v>0</v>
      </c>
      <c r="R3591" s="224">
        <f>Q3591*H3591</f>
        <v>0</v>
      </c>
      <c r="S3591" s="224">
        <v>0</v>
      </c>
      <c r="T3591" s="225">
        <f>S3591*H3591</f>
        <v>0</v>
      </c>
      <c r="U3591" s="40"/>
      <c r="V3591" s="40"/>
      <c r="W3591" s="40"/>
      <c r="X3591" s="40"/>
      <c r="Y3591" s="40"/>
      <c r="Z3591" s="40"/>
      <c r="AA3591" s="40"/>
      <c r="AB3591" s="40"/>
      <c r="AC3591" s="40"/>
      <c r="AD3591" s="40"/>
      <c r="AE3591" s="40"/>
      <c r="AR3591" s="226" t="s">
        <v>270</v>
      </c>
      <c r="AT3591" s="226" t="s">
        <v>182</v>
      </c>
      <c r="AU3591" s="226" t="s">
        <v>82</v>
      </c>
      <c r="AY3591" s="19" t="s">
        <v>180</v>
      </c>
      <c r="BE3591" s="227">
        <f>IF(N3591="základní",J3591,0)</f>
        <v>0</v>
      </c>
      <c r="BF3591" s="227">
        <f>IF(N3591="snížená",J3591,0)</f>
        <v>0</v>
      </c>
      <c r="BG3591" s="227">
        <f>IF(N3591="zákl. přenesená",J3591,0)</f>
        <v>0</v>
      </c>
      <c r="BH3591" s="227">
        <f>IF(N3591="sníž. přenesená",J3591,0)</f>
        <v>0</v>
      </c>
      <c r="BI3591" s="227">
        <f>IF(N3591="nulová",J3591,0)</f>
        <v>0</v>
      </c>
      <c r="BJ3591" s="19" t="s">
        <v>80</v>
      </c>
      <c r="BK3591" s="227">
        <f>ROUND(I3591*H3591,2)</f>
        <v>0</v>
      </c>
      <c r="BL3591" s="19" t="s">
        <v>270</v>
      </c>
      <c r="BM3591" s="226" t="s">
        <v>4167</v>
      </c>
    </row>
    <row r="3592" s="2" customFormat="1" ht="33" customHeight="1">
      <c r="A3592" s="40"/>
      <c r="B3592" s="41"/>
      <c r="C3592" s="215" t="s">
        <v>4168</v>
      </c>
      <c r="D3592" s="215" t="s">
        <v>182</v>
      </c>
      <c r="E3592" s="216" t="s">
        <v>4169</v>
      </c>
      <c r="F3592" s="217" t="s">
        <v>4170</v>
      </c>
      <c r="G3592" s="218" t="s">
        <v>195</v>
      </c>
      <c r="H3592" s="219">
        <v>1</v>
      </c>
      <c r="I3592" s="220"/>
      <c r="J3592" s="221">
        <f>ROUND(I3592*H3592,2)</f>
        <v>0</v>
      </c>
      <c r="K3592" s="217" t="s">
        <v>19</v>
      </c>
      <c r="L3592" s="46"/>
      <c r="M3592" s="222" t="s">
        <v>19</v>
      </c>
      <c r="N3592" s="223" t="s">
        <v>43</v>
      </c>
      <c r="O3592" s="86"/>
      <c r="P3592" s="224">
        <f>O3592*H3592</f>
        <v>0</v>
      </c>
      <c r="Q3592" s="224">
        <v>0</v>
      </c>
      <c r="R3592" s="224">
        <f>Q3592*H3592</f>
        <v>0</v>
      </c>
      <c r="S3592" s="224">
        <v>0</v>
      </c>
      <c r="T3592" s="225">
        <f>S3592*H3592</f>
        <v>0</v>
      </c>
      <c r="U3592" s="40"/>
      <c r="V3592" s="40"/>
      <c r="W3592" s="40"/>
      <c r="X3592" s="40"/>
      <c r="Y3592" s="40"/>
      <c r="Z3592" s="40"/>
      <c r="AA3592" s="40"/>
      <c r="AB3592" s="40"/>
      <c r="AC3592" s="40"/>
      <c r="AD3592" s="40"/>
      <c r="AE3592" s="40"/>
      <c r="AR3592" s="226" t="s">
        <v>270</v>
      </c>
      <c r="AT3592" s="226" t="s">
        <v>182</v>
      </c>
      <c r="AU3592" s="226" t="s">
        <v>82</v>
      </c>
      <c r="AY3592" s="19" t="s">
        <v>180</v>
      </c>
      <c r="BE3592" s="227">
        <f>IF(N3592="základní",J3592,0)</f>
        <v>0</v>
      </c>
      <c r="BF3592" s="227">
        <f>IF(N3592="snížená",J3592,0)</f>
        <v>0</v>
      </c>
      <c r="BG3592" s="227">
        <f>IF(N3592="zákl. přenesená",J3592,0)</f>
        <v>0</v>
      </c>
      <c r="BH3592" s="227">
        <f>IF(N3592="sníž. přenesená",J3592,0)</f>
        <v>0</v>
      </c>
      <c r="BI3592" s="227">
        <f>IF(N3592="nulová",J3592,0)</f>
        <v>0</v>
      </c>
      <c r="BJ3592" s="19" t="s">
        <v>80</v>
      </c>
      <c r="BK3592" s="227">
        <f>ROUND(I3592*H3592,2)</f>
        <v>0</v>
      </c>
      <c r="BL3592" s="19" t="s">
        <v>270</v>
      </c>
      <c r="BM3592" s="226" t="s">
        <v>4171</v>
      </c>
    </row>
    <row r="3593" s="2" customFormat="1" ht="24.15" customHeight="1">
      <c r="A3593" s="40"/>
      <c r="B3593" s="41"/>
      <c r="C3593" s="215" t="s">
        <v>4172</v>
      </c>
      <c r="D3593" s="215" t="s">
        <v>182</v>
      </c>
      <c r="E3593" s="216" t="s">
        <v>4173</v>
      </c>
      <c r="F3593" s="217" t="s">
        <v>4174</v>
      </c>
      <c r="G3593" s="218" t="s">
        <v>195</v>
      </c>
      <c r="H3593" s="219">
        <v>1</v>
      </c>
      <c r="I3593" s="220"/>
      <c r="J3593" s="221">
        <f>ROUND(I3593*H3593,2)</f>
        <v>0</v>
      </c>
      <c r="K3593" s="217" t="s">
        <v>19</v>
      </c>
      <c r="L3593" s="46"/>
      <c r="M3593" s="222" t="s">
        <v>19</v>
      </c>
      <c r="N3593" s="223" t="s">
        <v>43</v>
      </c>
      <c r="O3593" s="86"/>
      <c r="P3593" s="224">
        <f>O3593*H3593</f>
        <v>0</v>
      </c>
      <c r="Q3593" s="224">
        <v>0</v>
      </c>
      <c r="R3593" s="224">
        <f>Q3593*H3593</f>
        <v>0</v>
      </c>
      <c r="S3593" s="224">
        <v>0</v>
      </c>
      <c r="T3593" s="225">
        <f>S3593*H3593</f>
        <v>0</v>
      </c>
      <c r="U3593" s="40"/>
      <c r="V3593" s="40"/>
      <c r="W3593" s="40"/>
      <c r="X3593" s="40"/>
      <c r="Y3593" s="40"/>
      <c r="Z3593" s="40"/>
      <c r="AA3593" s="40"/>
      <c r="AB3593" s="40"/>
      <c r="AC3593" s="40"/>
      <c r="AD3593" s="40"/>
      <c r="AE3593" s="40"/>
      <c r="AR3593" s="226" t="s">
        <v>270</v>
      </c>
      <c r="AT3593" s="226" t="s">
        <v>182</v>
      </c>
      <c r="AU3593" s="226" t="s">
        <v>82</v>
      </c>
      <c r="AY3593" s="19" t="s">
        <v>180</v>
      </c>
      <c r="BE3593" s="227">
        <f>IF(N3593="základní",J3593,0)</f>
        <v>0</v>
      </c>
      <c r="BF3593" s="227">
        <f>IF(N3593="snížená",J3593,0)</f>
        <v>0</v>
      </c>
      <c r="BG3593" s="227">
        <f>IF(N3593="zákl. přenesená",J3593,0)</f>
        <v>0</v>
      </c>
      <c r="BH3593" s="227">
        <f>IF(N3593="sníž. přenesená",J3593,0)</f>
        <v>0</v>
      </c>
      <c r="BI3593" s="227">
        <f>IF(N3593="nulová",J3593,0)</f>
        <v>0</v>
      </c>
      <c r="BJ3593" s="19" t="s">
        <v>80</v>
      </c>
      <c r="BK3593" s="227">
        <f>ROUND(I3593*H3593,2)</f>
        <v>0</v>
      </c>
      <c r="BL3593" s="19" t="s">
        <v>270</v>
      </c>
      <c r="BM3593" s="226" t="s">
        <v>4175</v>
      </c>
    </row>
    <row r="3594" s="2" customFormat="1" ht="24.15" customHeight="1">
      <c r="A3594" s="40"/>
      <c r="B3594" s="41"/>
      <c r="C3594" s="215" t="s">
        <v>4176</v>
      </c>
      <c r="D3594" s="215" t="s">
        <v>182</v>
      </c>
      <c r="E3594" s="216" t="s">
        <v>4177</v>
      </c>
      <c r="F3594" s="217" t="s">
        <v>4178</v>
      </c>
      <c r="G3594" s="218" t="s">
        <v>195</v>
      </c>
      <c r="H3594" s="219">
        <v>1</v>
      </c>
      <c r="I3594" s="220"/>
      <c r="J3594" s="221">
        <f>ROUND(I3594*H3594,2)</f>
        <v>0</v>
      </c>
      <c r="K3594" s="217" t="s">
        <v>19</v>
      </c>
      <c r="L3594" s="46"/>
      <c r="M3594" s="222" t="s">
        <v>19</v>
      </c>
      <c r="N3594" s="223" t="s">
        <v>43</v>
      </c>
      <c r="O3594" s="86"/>
      <c r="P3594" s="224">
        <f>O3594*H3594</f>
        <v>0</v>
      </c>
      <c r="Q3594" s="224">
        <v>0</v>
      </c>
      <c r="R3594" s="224">
        <f>Q3594*H3594</f>
        <v>0</v>
      </c>
      <c r="S3594" s="224">
        <v>0</v>
      </c>
      <c r="T3594" s="225">
        <f>S3594*H3594</f>
        <v>0</v>
      </c>
      <c r="U3594" s="40"/>
      <c r="V3594" s="40"/>
      <c r="W3594" s="40"/>
      <c r="X3594" s="40"/>
      <c r="Y3594" s="40"/>
      <c r="Z3594" s="40"/>
      <c r="AA3594" s="40"/>
      <c r="AB3594" s="40"/>
      <c r="AC3594" s="40"/>
      <c r="AD3594" s="40"/>
      <c r="AE3594" s="40"/>
      <c r="AR3594" s="226" t="s">
        <v>270</v>
      </c>
      <c r="AT3594" s="226" t="s">
        <v>182</v>
      </c>
      <c r="AU3594" s="226" t="s">
        <v>82</v>
      </c>
      <c r="AY3594" s="19" t="s">
        <v>180</v>
      </c>
      <c r="BE3594" s="227">
        <f>IF(N3594="základní",J3594,0)</f>
        <v>0</v>
      </c>
      <c r="BF3594" s="227">
        <f>IF(N3594="snížená",J3594,0)</f>
        <v>0</v>
      </c>
      <c r="BG3594" s="227">
        <f>IF(N3594="zákl. přenesená",J3594,0)</f>
        <v>0</v>
      </c>
      <c r="BH3594" s="227">
        <f>IF(N3594="sníž. přenesená",J3594,0)</f>
        <v>0</v>
      </c>
      <c r="BI3594" s="227">
        <f>IF(N3594="nulová",J3594,0)</f>
        <v>0</v>
      </c>
      <c r="BJ3594" s="19" t="s">
        <v>80</v>
      </c>
      <c r="BK3594" s="227">
        <f>ROUND(I3594*H3594,2)</f>
        <v>0</v>
      </c>
      <c r="BL3594" s="19" t="s">
        <v>270</v>
      </c>
      <c r="BM3594" s="226" t="s">
        <v>4179</v>
      </c>
    </row>
    <row r="3595" s="2" customFormat="1" ht="24.15" customHeight="1">
      <c r="A3595" s="40"/>
      <c r="B3595" s="41"/>
      <c r="C3595" s="215" t="s">
        <v>4180</v>
      </c>
      <c r="D3595" s="215" t="s">
        <v>182</v>
      </c>
      <c r="E3595" s="216" t="s">
        <v>4181</v>
      </c>
      <c r="F3595" s="217" t="s">
        <v>4182</v>
      </c>
      <c r="G3595" s="218" t="s">
        <v>195</v>
      </c>
      <c r="H3595" s="219">
        <v>1</v>
      </c>
      <c r="I3595" s="220"/>
      <c r="J3595" s="221">
        <f>ROUND(I3595*H3595,2)</f>
        <v>0</v>
      </c>
      <c r="K3595" s="217" t="s">
        <v>19</v>
      </c>
      <c r="L3595" s="46"/>
      <c r="M3595" s="222" t="s">
        <v>19</v>
      </c>
      <c r="N3595" s="223" t="s">
        <v>43</v>
      </c>
      <c r="O3595" s="86"/>
      <c r="P3595" s="224">
        <f>O3595*H3595</f>
        <v>0</v>
      </c>
      <c r="Q3595" s="224">
        <v>0</v>
      </c>
      <c r="R3595" s="224">
        <f>Q3595*H3595</f>
        <v>0</v>
      </c>
      <c r="S3595" s="224">
        <v>0</v>
      </c>
      <c r="T3595" s="225">
        <f>S3595*H3595</f>
        <v>0</v>
      </c>
      <c r="U3595" s="40"/>
      <c r="V3595" s="40"/>
      <c r="W3595" s="40"/>
      <c r="X3595" s="40"/>
      <c r="Y3595" s="40"/>
      <c r="Z3595" s="40"/>
      <c r="AA3595" s="40"/>
      <c r="AB3595" s="40"/>
      <c r="AC3595" s="40"/>
      <c r="AD3595" s="40"/>
      <c r="AE3595" s="40"/>
      <c r="AR3595" s="226" t="s">
        <v>270</v>
      </c>
      <c r="AT3595" s="226" t="s">
        <v>182</v>
      </c>
      <c r="AU3595" s="226" t="s">
        <v>82</v>
      </c>
      <c r="AY3595" s="19" t="s">
        <v>180</v>
      </c>
      <c r="BE3595" s="227">
        <f>IF(N3595="základní",J3595,0)</f>
        <v>0</v>
      </c>
      <c r="BF3595" s="227">
        <f>IF(N3595="snížená",J3595,0)</f>
        <v>0</v>
      </c>
      <c r="BG3595" s="227">
        <f>IF(N3595="zákl. přenesená",J3595,0)</f>
        <v>0</v>
      </c>
      <c r="BH3595" s="227">
        <f>IF(N3595="sníž. přenesená",J3595,0)</f>
        <v>0</v>
      </c>
      <c r="BI3595" s="227">
        <f>IF(N3595="nulová",J3595,0)</f>
        <v>0</v>
      </c>
      <c r="BJ3595" s="19" t="s">
        <v>80</v>
      </c>
      <c r="BK3595" s="227">
        <f>ROUND(I3595*H3595,2)</f>
        <v>0</v>
      </c>
      <c r="BL3595" s="19" t="s">
        <v>270</v>
      </c>
      <c r="BM3595" s="226" t="s">
        <v>4183</v>
      </c>
    </row>
    <row r="3596" s="2" customFormat="1" ht="24.15" customHeight="1">
      <c r="A3596" s="40"/>
      <c r="B3596" s="41"/>
      <c r="C3596" s="215" t="s">
        <v>4184</v>
      </c>
      <c r="D3596" s="215" t="s">
        <v>182</v>
      </c>
      <c r="E3596" s="216" t="s">
        <v>4185</v>
      </c>
      <c r="F3596" s="217" t="s">
        <v>4186</v>
      </c>
      <c r="G3596" s="218" t="s">
        <v>195</v>
      </c>
      <c r="H3596" s="219">
        <v>1</v>
      </c>
      <c r="I3596" s="220"/>
      <c r="J3596" s="221">
        <f>ROUND(I3596*H3596,2)</f>
        <v>0</v>
      </c>
      <c r="K3596" s="217" t="s">
        <v>19</v>
      </c>
      <c r="L3596" s="46"/>
      <c r="M3596" s="222" t="s">
        <v>19</v>
      </c>
      <c r="N3596" s="223" t="s">
        <v>43</v>
      </c>
      <c r="O3596" s="86"/>
      <c r="P3596" s="224">
        <f>O3596*H3596</f>
        <v>0</v>
      </c>
      <c r="Q3596" s="224">
        <v>0</v>
      </c>
      <c r="R3596" s="224">
        <f>Q3596*H3596</f>
        <v>0</v>
      </c>
      <c r="S3596" s="224">
        <v>0</v>
      </c>
      <c r="T3596" s="225">
        <f>S3596*H3596</f>
        <v>0</v>
      </c>
      <c r="U3596" s="40"/>
      <c r="V3596" s="40"/>
      <c r="W3596" s="40"/>
      <c r="X3596" s="40"/>
      <c r="Y3596" s="40"/>
      <c r="Z3596" s="40"/>
      <c r="AA3596" s="40"/>
      <c r="AB3596" s="40"/>
      <c r="AC3596" s="40"/>
      <c r="AD3596" s="40"/>
      <c r="AE3596" s="40"/>
      <c r="AR3596" s="226" t="s">
        <v>270</v>
      </c>
      <c r="AT3596" s="226" t="s">
        <v>182</v>
      </c>
      <c r="AU3596" s="226" t="s">
        <v>82</v>
      </c>
      <c r="AY3596" s="19" t="s">
        <v>180</v>
      </c>
      <c r="BE3596" s="227">
        <f>IF(N3596="základní",J3596,0)</f>
        <v>0</v>
      </c>
      <c r="BF3596" s="227">
        <f>IF(N3596="snížená",J3596,0)</f>
        <v>0</v>
      </c>
      <c r="BG3596" s="227">
        <f>IF(N3596="zákl. přenesená",J3596,0)</f>
        <v>0</v>
      </c>
      <c r="BH3596" s="227">
        <f>IF(N3596="sníž. přenesená",J3596,0)</f>
        <v>0</v>
      </c>
      <c r="BI3596" s="227">
        <f>IF(N3596="nulová",J3596,0)</f>
        <v>0</v>
      </c>
      <c r="BJ3596" s="19" t="s">
        <v>80</v>
      </c>
      <c r="BK3596" s="227">
        <f>ROUND(I3596*H3596,2)</f>
        <v>0</v>
      </c>
      <c r="BL3596" s="19" t="s">
        <v>270</v>
      </c>
      <c r="BM3596" s="226" t="s">
        <v>4187</v>
      </c>
    </row>
    <row r="3597" s="2" customFormat="1" ht="24.15" customHeight="1">
      <c r="A3597" s="40"/>
      <c r="B3597" s="41"/>
      <c r="C3597" s="215" t="s">
        <v>4188</v>
      </c>
      <c r="D3597" s="215" t="s">
        <v>182</v>
      </c>
      <c r="E3597" s="216" t="s">
        <v>4189</v>
      </c>
      <c r="F3597" s="217" t="s">
        <v>4190</v>
      </c>
      <c r="G3597" s="218" t="s">
        <v>195</v>
      </c>
      <c r="H3597" s="219">
        <v>1</v>
      </c>
      <c r="I3597" s="220"/>
      <c r="J3597" s="221">
        <f>ROUND(I3597*H3597,2)</f>
        <v>0</v>
      </c>
      <c r="K3597" s="217" t="s">
        <v>19</v>
      </c>
      <c r="L3597" s="46"/>
      <c r="M3597" s="222" t="s">
        <v>19</v>
      </c>
      <c r="N3597" s="223" t="s">
        <v>43</v>
      </c>
      <c r="O3597" s="86"/>
      <c r="P3597" s="224">
        <f>O3597*H3597</f>
        <v>0</v>
      </c>
      <c r="Q3597" s="224">
        <v>0</v>
      </c>
      <c r="R3597" s="224">
        <f>Q3597*H3597</f>
        <v>0</v>
      </c>
      <c r="S3597" s="224">
        <v>0</v>
      </c>
      <c r="T3597" s="225">
        <f>S3597*H3597</f>
        <v>0</v>
      </c>
      <c r="U3597" s="40"/>
      <c r="V3597" s="40"/>
      <c r="W3597" s="40"/>
      <c r="X3597" s="40"/>
      <c r="Y3597" s="40"/>
      <c r="Z3597" s="40"/>
      <c r="AA3597" s="40"/>
      <c r="AB3597" s="40"/>
      <c r="AC3597" s="40"/>
      <c r="AD3597" s="40"/>
      <c r="AE3597" s="40"/>
      <c r="AR3597" s="226" t="s">
        <v>270</v>
      </c>
      <c r="AT3597" s="226" t="s">
        <v>182</v>
      </c>
      <c r="AU3597" s="226" t="s">
        <v>82</v>
      </c>
      <c r="AY3597" s="19" t="s">
        <v>180</v>
      </c>
      <c r="BE3597" s="227">
        <f>IF(N3597="základní",J3597,0)</f>
        <v>0</v>
      </c>
      <c r="BF3597" s="227">
        <f>IF(N3597="snížená",J3597,0)</f>
        <v>0</v>
      </c>
      <c r="BG3597" s="227">
        <f>IF(N3597="zákl. přenesená",J3597,0)</f>
        <v>0</v>
      </c>
      <c r="BH3597" s="227">
        <f>IF(N3597="sníž. přenesená",J3597,0)</f>
        <v>0</v>
      </c>
      <c r="BI3597" s="227">
        <f>IF(N3597="nulová",J3597,0)</f>
        <v>0</v>
      </c>
      <c r="BJ3597" s="19" t="s">
        <v>80</v>
      </c>
      <c r="BK3597" s="227">
        <f>ROUND(I3597*H3597,2)</f>
        <v>0</v>
      </c>
      <c r="BL3597" s="19" t="s">
        <v>270</v>
      </c>
      <c r="BM3597" s="226" t="s">
        <v>4191</v>
      </c>
    </row>
    <row r="3598" s="2" customFormat="1" ht="24.15" customHeight="1">
      <c r="A3598" s="40"/>
      <c r="B3598" s="41"/>
      <c r="C3598" s="215" t="s">
        <v>4192</v>
      </c>
      <c r="D3598" s="215" t="s">
        <v>182</v>
      </c>
      <c r="E3598" s="216" t="s">
        <v>4193</v>
      </c>
      <c r="F3598" s="217" t="s">
        <v>4194</v>
      </c>
      <c r="G3598" s="218" t="s">
        <v>195</v>
      </c>
      <c r="H3598" s="219">
        <v>1</v>
      </c>
      <c r="I3598" s="220"/>
      <c r="J3598" s="221">
        <f>ROUND(I3598*H3598,2)</f>
        <v>0</v>
      </c>
      <c r="K3598" s="217" t="s">
        <v>19</v>
      </c>
      <c r="L3598" s="46"/>
      <c r="M3598" s="222" t="s">
        <v>19</v>
      </c>
      <c r="N3598" s="223" t="s">
        <v>43</v>
      </c>
      <c r="O3598" s="86"/>
      <c r="P3598" s="224">
        <f>O3598*H3598</f>
        <v>0</v>
      </c>
      <c r="Q3598" s="224">
        <v>0</v>
      </c>
      <c r="R3598" s="224">
        <f>Q3598*H3598</f>
        <v>0</v>
      </c>
      <c r="S3598" s="224">
        <v>0</v>
      </c>
      <c r="T3598" s="225">
        <f>S3598*H3598</f>
        <v>0</v>
      </c>
      <c r="U3598" s="40"/>
      <c r="V3598" s="40"/>
      <c r="W3598" s="40"/>
      <c r="X3598" s="40"/>
      <c r="Y3598" s="40"/>
      <c r="Z3598" s="40"/>
      <c r="AA3598" s="40"/>
      <c r="AB3598" s="40"/>
      <c r="AC3598" s="40"/>
      <c r="AD3598" s="40"/>
      <c r="AE3598" s="40"/>
      <c r="AR3598" s="226" t="s">
        <v>270</v>
      </c>
      <c r="AT3598" s="226" t="s">
        <v>182</v>
      </c>
      <c r="AU3598" s="226" t="s">
        <v>82</v>
      </c>
      <c r="AY3598" s="19" t="s">
        <v>180</v>
      </c>
      <c r="BE3598" s="227">
        <f>IF(N3598="základní",J3598,0)</f>
        <v>0</v>
      </c>
      <c r="BF3598" s="227">
        <f>IF(N3598="snížená",J3598,0)</f>
        <v>0</v>
      </c>
      <c r="BG3598" s="227">
        <f>IF(N3598="zákl. přenesená",J3598,0)</f>
        <v>0</v>
      </c>
      <c r="BH3598" s="227">
        <f>IF(N3598="sníž. přenesená",J3598,0)</f>
        <v>0</v>
      </c>
      <c r="BI3598" s="227">
        <f>IF(N3598="nulová",J3598,0)</f>
        <v>0</v>
      </c>
      <c r="BJ3598" s="19" t="s">
        <v>80</v>
      </c>
      <c r="BK3598" s="227">
        <f>ROUND(I3598*H3598,2)</f>
        <v>0</v>
      </c>
      <c r="BL3598" s="19" t="s">
        <v>270</v>
      </c>
      <c r="BM3598" s="226" t="s">
        <v>4195</v>
      </c>
    </row>
    <row r="3599" s="2" customFormat="1" ht="24.15" customHeight="1">
      <c r="A3599" s="40"/>
      <c r="B3599" s="41"/>
      <c r="C3599" s="215" t="s">
        <v>4196</v>
      </c>
      <c r="D3599" s="215" t="s">
        <v>182</v>
      </c>
      <c r="E3599" s="216" t="s">
        <v>4197</v>
      </c>
      <c r="F3599" s="217" t="s">
        <v>4198</v>
      </c>
      <c r="G3599" s="218" t="s">
        <v>195</v>
      </c>
      <c r="H3599" s="219">
        <v>1</v>
      </c>
      <c r="I3599" s="220"/>
      <c r="J3599" s="221">
        <f>ROUND(I3599*H3599,2)</f>
        <v>0</v>
      </c>
      <c r="K3599" s="217" t="s">
        <v>19</v>
      </c>
      <c r="L3599" s="46"/>
      <c r="M3599" s="222" t="s">
        <v>19</v>
      </c>
      <c r="N3599" s="223" t="s">
        <v>43</v>
      </c>
      <c r="O3599" s="86"/>
      <c r="P3599" s="224">
        <f>O3599*H3599</f>
        <v>0</v>
      </c>
      <c r="Q3599" s="224">
        <v>0</v>
      </c>
      <c r="R3599" s="224">
        <f>Q3599*H3599</f>
        <v>0</v>
      </c>
      <c r="S3599" s="224">
        <v>0</v>
      </c>
      <c r="T3599" s="225">
        <f>S3599*H3599</f>
        <v>0</v>
      </c>
      <c r="U3599" s="40"/>
      <c r="V3599" s="40"/>
      <c r="W3599" s="40"/>
      <c r="X3599" s="40"/>
      <c r="Y3599" s="40"/>
      <c r="Z3599" s="40"/>
      <c r="AA3599" s="40"/>
      <c r="AB3599" s="40"/>
      <c r="AC3599" s="40"/>
      <c r="AD3599" s="40"/>
      <c r="AE3599" s="40"/>
      <c r="AR3599" s="226" t="s">
        <v>270</v>
      </c>
      <c r="AT3599" s="226" t="s">
        <v>182</v>
      </c>
      <c r="AU3599" s="226" t="s">
        <v>82</v>
      </c>
      <c r="AY3599" s="19" t="s">
        <v>180</v>
      </c>
      <c r="BE3599" s="227">
        <f>IF(N3599="základní",J3599,0)</f>
        <v>0</v>
      </c>
      <c r="BF3599" s="227">
        <f>IF(N3599="snížená",J3599,0)</f>
        <v>0</v>
      </c>
      <c r="BG3599" s="227">
        <f>IF(N3599="zákl. přenesená",J3599,0)</f>
        <v>0</v>
      </c>
      <c r="BH3599" s="227">
        <f>IF(N3599="sníž. přenesená",J3599,0)</f>
        <v>0</v>
      </c>
      <c r="BI3599" s="227">
        <f>IF(N3599="nulová",J3599,0)</f>
        <v>0</v>
      </c>
      <c r="BJ3599" s="19" t="s">
        <v>80</v>
      </c>
      <c r="BK3599" s="227">
        <f>ROUND(I3599*H3599,2)</f>
        <v>0</v>
      </c>
      <c r="BL3599" s="19" t="s">
        <v>270</v>
      </c>
      <c r="BM3599" s="226" t="s">
        <v>4199</v>
      </c>
    </row>
    <row r="3600" s="2" customFormat="1" ht="24.15" customHeight="1">
      <c r="A3600" s="40"/>
      <c r="B3600" s="41"/>
      <c r="C3600" s="215" t="s">
        <v>4200</v>
      </c>
      <c r="D3600" s="215" t="s">
        <v>182</v>
      </c>
      <c r="E3600" s="216" t="s">
        <v>4201</v>
      </c>
      <c r="F3600" s="217" t="s">
        <v>4202</v>
      </c>
      <c r="G3600" s="218" t="s">
        <v>195</v>
      </c>
      <c r="H3600" s="219">
        <v>1</v>
      </c>
      <c r="I3600" s="220"/>
      <c r="J3600" s="221">
        <f>ROUND(I3600*H3600,2)</f>
        <v>0</v>
      </c>
      <c r="K3600" s="217" t="s">
        <v>19</v>
      </c>
      <c r="L3600" s="46"/>
      <c r="M3600" s="222" t="s">
        <v>19</v>
      </c>
      <c r="N3600" s="223" t="s">
        <v>43</v>
      </c>
      <c r="O3600" s="86"/>
      <c r="P3600" s="224">
        <f>O3600*H3600</f>
        <v>0</v>
      </c>
      <c r="Q3600" s="224">
        <v>0</v>
      </c>
      <c r="R3600" s="224">
        <f>Q3600*H3600</f>
        <v>0</v>
      </c>
      <c r="S3600" s="224">
        <v>0</v>
      </c>
      <c r="T3600" s="225">
        <f>S3600*H3600</f>
        <v>0</v>
      </c>
      <c r="U3600" s="40"/>
      <c r="V3600" s="40"/>
      <c r="W3600" s="40"/>
      <c r="X3600" s="40"/>
      <c r="Y3600" s="40"/>
      <c r="Z3600" s="40"/>
      <c r="AA3600" s="40"/>
      <c r="AB3600" s="40"/>
      <c r="AC3600" s="40"/>
      <c r="AD3600" s="40"/>
      <c r="AE3600" s="40"/>
      <c r="AR3600" s="226" t="s">
        <v>270</v>
      </c>
      <c r="AT3600" s="226" t="s">
        <v>182</v>
      </c>
      <c r="AU3600" s="226" t="s">
        <v>82</v>
      </c>
      <c r="AY3600" s="19" t="s">
        <v>180</v>
      </c>
      <c r="BE3600" s="227">
        <f>IF(N3600="základní",J3600,0)</f>
        <v>0</v>
      </c>
      <c r="BF3600" s="227">
        <f>IF(N3600="snížená",J3600,0)</f>
        <v>0</v>
      </c>
      <c r="BG3600" s="227">
        <f>IF(N3600="zákl. přenesená",J3600,0)</f>
        <v>0</v>
      </c>
      <c r="BH3600" s="227">
        <f>IF(N3600="sníž. přenesená",J3600,0)</f>
        <v>0</v>
      </c>
      <c r="BI3600" s="227">
        <f>IF(N3600="nulová",J3600,0)</f>
        <v>0</v>
      </c>
      <c r="BJ3600" s="19" t="s">
        <v>80</v>
      </c>
      <c r="BK3600" s="227">
        <f>ROUND(I3600*H3600,2)</f>
        <v>0</v>
      </c>
      <c r="BL3600" s="19" t="s">
        <v>270</v>
      </c>
      <c r="BM3600" s="226" t="s">
        <v>4203</v>
      </c>
    </row>
    <row r="3601" s="2" customFormat="1" ht="24.15" customHeight="1">
      <c r="A3601" s="40"/>
      <c r="B3601" s="41"/>
      <c r="C3601" s="215" t="s">
        <v>4204</v>
      </c>
      <c r="D3601" s="215" t="s">
        <v>182</v>
      </c>
      <c r="E3601" s="216" t="s">
        <v>4205</v>
      </c>
      <c r="F3601" s="217" t="s">
        <v>4206</v>
      </c>
      <c r="G3601" s="218" t="s">
        <v>195</v>
      </c>
      <c r="H3601" s="219">
        <v>1</v>
      </c>
      <c r="I3601" s="220"/>
      <c r="J3601" s="221">
        <f>ROUND(I3601*H3601,2)</f>
        <v>0</v>
      </c>
      <c r="K3601" s="217" t="s">
        <v>19</v>
      </c>
      <c r="L3601" s="46"/>
      <c r="M3601" s="222" t="s">
        <v>19</v>
      </c>
      <c r="N3601" s="223" t="s">
        <v>43</v>
      </c>
      <c r="O3601" s="86"/>
      <c r="P3601" s="224">
        <f>O3601*H3601</f>
        <v>0</v>
      </c>
      <c r="Q3601" s="224">
        <v>0</v>
      </c>
      <c r="R3601" s="224">
        <f>Q3601*H3601</f>
        <v>0</v>
      </c>
      <c r="S3601" s="224">
        <v>0</v>
      </c>
      <c r="T3601" s="225">
        <f>S3601*H3601</f>
        <v>0</v>
      </c>
      <c r="U3601" s="40"/>
      <c r="V3601" s="40"/>
      <c r="W3601" s="40"/>
      <c r="X3601" s="40"/>
      <c r="Y3601" s="40"/>
      <c r="Z3601" s="40"/>
      <c r="AA3601" s="40"/>
      <c r="AB3601" s="40"/>
      <c r="AC3601" s="40"/>
      <c r="AD3601" s="40"/>
      <c r="AE3601" s="40"/>
      <c r="AR3601" s="226" t="s">
        <v>270</v>
      </c>
      <c r="AT3601" s="226" t="s">
        <v>182</v>
      </c>
      <c r="AU3601" s="226" t="s">
        <v>82</v>
      </c>
      <c r="AY3601" s="19" t="s">
        <v>180</v>
      </c>
      <c r="BE3601" s="227">
        <f>IF(N3601="základní",J3601,0)</f>
        <v>0</v>
      </c>
      <c r="BF3601" s="227">
        <f>IF(N3601="snížená",J3601,0)</f>
        <v>0</v>
      </c>
      <c r="BG3601" s="227">
        <f>IF(N3601="zákl. přenesená",J3601,0)</f>
        <v>0</v>
      </c>
      <c r="BH3601" s="227">
        <f>IF(N3601="sníž. přenesená",J3601,0)</f>
        <v>0</v>
      </c>
      <c r="BI3601" s="227">
        <f>IF(N3601="nulová",J3601,0)</f>
        <v>0</v>
      </c>
      <c r="BJ3601" s="19" t="s">
        <v>80</v>
      </c>
      <c r="BK3601" s="227">
        <f>ROUND(I3601*H3601,2)</f>
        <v>0</v>
      </c>
      <c r="BL3601" s="19" t="s">
        <v>270</v>
      </c>
      <c r="BM3601" s="226" t="s">
        <v>4207</v>
      </c>
    </row>
    <row r="3602" s="2" customFormat="1" ht="24.15" customHeight="1">
      <c r="A3602" s="40"/>
      <c r="B3602" s="41"/>
      <c r="C3602" s="215" t="s">
        <v>4208</v>
      </c>
      <c r="D3602" s="215" t="s">
        <v>182</v>
      </c>
      <c r="E3602" s="216" t="s">
        <v>4209</v>
      </c>
      <c r="F3602" s="217" t="s">
        <v>4210</v>
      </c>
      <c r="G3602" s="218" t="s">
        <v>195</v>
      </c>
      <c r="H3602" s="219">
        <v>1</v>
      </c>
      <c r="I3602" s="220"/>
      <c r="J3602" s="221">
        <f>ROUND(I3602*H3602,2)</f>
        <v>0</v>
      </c>
      <c r="K3602" s="217" t="s">
        <v>19</v>
      </c>
      <c r="L3602" s="46"/>
      <c r="M3602" s="222" t="s">
        <v>19</v>
      </c>
      <c r="N3602" s="223" t="s">
        <v>43</v>
      </c>
      <c r="O3602" s="86"/>
      <c r="P3602" s="224">
        <f>O3602*H3602</f>
        <v>0</v>
      </c>
      <c r="Q3602" s="224">
        <v>0</v>
      </c>
      <c r="R3602" s="224">
        <f>Q3602*H3602</f>
        <v>0</v>
      </c>
      <c r="S3602" s="224">
        <v>0</v>
      </c>
      <c r="T3602" s="225">
        <f>S3602*H3602</f>
        <v>0</v>
      </c>
      <c r="U3602" s="40"/>
      <c r="V3602" s="40"/>
      <c r="W3602" s="40"/>
      <c r="X3602" s="40"/>
      <c r="Y3602" s="40"/>
      <c r="Z3602" s="40"/>
      <c r="AA3602" s="40"/>
      <c r="AB3602" s="40"/>
      <c r="AC3602" s="40"/>
      <c r="AD3602" s="40"/>
      <c r="AE3602" s="40"/>
      <c r="AR3602" s="226" t="s">
        <v>270</v>
      </c>
      <c r="AT3602" s="226" t="s">
        <v>182</v>
      </c>
      <c r="AU3602" s="226" t="s">
        <v>82</v>
      </c>
      <c r="AY3602" s="19" t="s">
        <v>180</v>
      </c>
      <c r="BE3602" s="227">
        <f>IF(N3602="základní",J3602,0)</f>
        <v>0</v>
      </c>
      <c r="BF3602" s="227">
        <f>IF(N3602="snížená",J3602,0)</f>
        <v>0</v>
      </c>
      <c r="BG3602" s="227">
        <f>IF(N3602="zákl. přenesená",J3602,0)</f>
        <v>0</v>
      </c>
      <c r="BH3602" s="227">
        <f>IF(N3602="sníž. přenesená",J3602,0)</f>
        <v>0</v>
      </c>
      <c r="BI3602" s="227">
        <f>IF(N3602="nulová",J3602,0)</f>
        <v>0</v>
      </c>
      <c r="BJ3602" s="19" t="s">
        <v>80</v>
      </c>
      <c r="BK3602" s="227">
        <f>ROUND(I3602*H3602,2)</f>
        <v>0</v>
      </c>
      <c r="BL3602" s="19" t="s">
        <v>270</v>
      </c>
      <c r="BM3602" s="226" t="s">
        <v>4211</v>
      </c>
    </row>
    <row r="3603" s="2" customFormat="1" ht="24.15" customHeight="1">
      <c r="A3603" s="40"/>
      <c r="B3603" s="41"/>
      <c r="C3603" s="215" t="s">
        <v>4212</v>
      </c>
      <c r="D3603" s="215" t="s">
        <v>182</v>
      </c>
      <c r="E3603" s="216" t="s">
        <v>4213</v>
      </c>
      <c r="F3603" s="217" t="s">
        <v>4214</v>
      </c>
      <c r="G3603" s="218" t="s">
        <v>195</v>
      </c>
      <c r="H3603" s="219">
        <v>1</v>
      </c>
      <c r="I3603" s="220"/>
      <c r="J3603" s="221">
        <f>ROUND(I3603*H3603,2)</f>
        <v>0</v>
      </c>
      <c r="K3603" s="217" t="s">
        <v>19</v>
      </c>
      <c r="L3603" s="46"/>
      <c r="M3603" s="222" t="s">
        <v>19</v>
      </c>
      <c r="N3603" s="223" t="s">
        <v>43</v>
      </c>
      <c r="O3603" s="86"/>
      <c r="P3603" s="224">
        <f>O3603*H3603</f>
        <v>0</v>
      </c>
      <c r="Q3603" s="224">
        <v>0</v>
      </c>
      <c r="R3603" s="224">
        <f>Q3603*H3603</f>
        <v>0</v>
      </c>
      <c r="S3603" s="224">
        <v>0</v>
      </c>
      <c r="T3603" s="225">
        <f>S3603*H3603</f>
        <v>0</v>
      </c>
      <c r="U3603" s="40"/>
      <c r="V3603" s="40"/>
      <c r="W3603" s="40"/>
      <c r="X3603" s="40"/>
      <c r="Y3603" s="40"/>
      <c r="Z3603" s="40"/>
      <c r="AA3603" s="40"/>
      <c r="AB3603" s="40"/>
      <c r="AC3603" s="40"/>
      <c r="AD3603" s="40"/>
      <c r="AE3603" s="40"/>
      <c r="AR3603" s="226" t="s">
        <v>270</v>
      </c>
      <c r="AT3603" s="226" t="s">
        <v>182</v>
      </c>
      <c r="AU3603" s="226" t="s">
        <v>82</v>
      </c>
      <c r="AY3603" s="19" t="s">
        <v>180</v>
      </c>
      <c r="BE3603" s="227">
        <f>IF(N3603="základní",J3603,0)</f>
        <v>0</v>
      </c>
      <c r="BF3603" s="227">
        <f>IF(N3603="snížená",J3603,0)</f>
        <v>0</v>
      </c>
      <c r="BG3603" s="227">
        <f>IF(N3603="zákl. přenesená",J3603,0)</f>
        <v>0</v>
      </c>
      <c r="BH3603" s="227">
        <f>IF(N3603="sníž. přenesená",J3603,0)</f>
        <v>0</v>
      </c>
      <c r="BI3603" s="227">
        <f>IF(N3603="nulová",J3603,0)</f>
        <v>0</v>
      </c>
      <c r="BJ3603" s="19" t="s">
        <v>80</v>
      </c>
      <c r="BK3603" s="227">
        <f>ROUND(I3603*H3603,2)</f>
        <v>0</v>
      </c>
      <c r="BL3603" s="19" t="s">
        <v>270</v>
      </c>
      <c r="BM3603" s="226" t="s">
        <v>4215</v>
      </c>
    </row>
    <row r="3604" s="2" customFormat="1" ht="24.15" customHeight="1">
      <c r="A3604" s="40"/>
      <c r="B3604" s="41"/>
      <c r="C3604" s="215" t="s">
        <v>4216</v>
      </c>
      <c r="D3604" s="215" t="s">
        <v>182</v>
      </c>
      <c r="E3604" s="216" t="s">
        <v>4217</v>
      </c>
      <c r="F3604" s="217" t="s">
        <v>4218</v>
      </c>
      <c r="G3604" s="218" t="s">
        <v>195</v>
      </c>
      <c r="H3604" s="219">
        <v>1</v>
      </c>
      <c r="I3604" s="220"/>
      <c r="J3604" s="221">
        <f>ROUND(I3604*H3604,2)</f>
        <v>0</v>
      </c>
      <c r="K3604" s="217" t="s">
        <v>19</v>
      </c>
      <c r="L3604" s="46"/>
      <c r="M3604" s="222" t="s">
        <v>19</v>
      </c>
      <c r="N3604" s="223" t="s">
        <v>43</v>
      </c>
      <c r="O3604" s="86"/>
      <c r="P3604" s="224">
        <f>O3604*H3604</f>
        <v>0</v>
      </c>
      <c r="Q3604" s="224">
        <v>0</v>
      </c>
      <c r="R3604" s="224">
        <f>Q3604*H3604</f>
        <v>0</v>
      </c>
      <c r="S3604" s="224">
        <v>0</v>
      </c>
      <c r="T3604" s="225">
        <f>S3604*H3604</f>
        <v>0</v>
      </c>
      <c r="U3604" s="40"/>
      <c r="V3604" s="40"/>
      <c r="W3604" s="40"/>
      <c r="X3604" s="40"/>
      <c r="Y3604" s="40"/>
      <c r="Z3604" s="40"/>
      <c r="AA3604" s="40"/>
      <c r="AB3604" s="40"/>
      <c r="AC3604" s="40"/>
      <c r="AD3604" s="40"/>
      <c r="AE3604" s="40"/>
      <c r="AR3604" s="226" t="s">
        <v>270</v>
      </c>
      <c r="AT3604" s="226" t="s">
        <v>182</v>
      </c>
      <c r="AU3604" s="226" t="s">
        <v>82</v>
      </c>
      <c r="AY3604" s="19" t="s">
        <v>180</v>
      </c>
      <c r="BE3604" s="227">
        <f>IF(N3604="základní",J3604,0)</f>
        <v>0</v>
      </c>
      <c r="BF3604" s="227">
        <f>IF(N3604="snížená",J3604,0)</f>
        <v>0</v>
      </c>
      <c r="BG3604" s="227">
        <f>IF(N3604="zákl. přenesená",J3604,0)</f>
        <v>0</v>
      </c>
      <c r="BH3604" s="227">
        <f>IF(N3604="sníž. přenesená",J3604,0)</f>
        <v>0</v>
      </c>
      <c r="BI3604" s="227">
        <f>IF(N3604="nulová",J3604,0)</f>
        <v>0</v>
      </c>
      <c r="BJ3604" s="19" t="s">
        <v>80</v>
      </c>
      <c r="BK3604" s="227">
        <f>ROUND(I3604*H3604,2)</f>
        <v>0</v>
      </c>
      <c r="BL3604" s="19" t="s">
        <v>270</v>
      </c>
      <c r="BM3604" s="226" t="s">
        <v>4219</v>
      </c>
    </row>
    <row r="3605" s="2" customFormat="1" ht="24.15" customHeight="1">
      <c r="A3605" s="40"/>
      <c r="B3605" s="41"/>
      <c r="C3605" s="215" t="s">
        <v>4220</v>
      </c>
      <c r="D3605" s="215" t="s">
        <v>182</v>
      </c>
      <c r="E3605" s="216" t="s">
        <v>4221</v>
      </c>
      <c r="F3605" s="217" t="s">
        <v>4222</v>
      </c>
      <c r="G3605" s="218" t="s">
        <v>195</v>
      </c>
      <c r="H3605" s="219">
        <v>1</v>
      </c>
      <c r="I3605" s="220"/>
      <c r="J3605" s="221">
        <f>ROUND(I3605*H3605,2)</f>
        <v>0</v>
      </c>
      <c r="K3605" s="217" t="s">
        <v>19</v>
      </c>
      <c r="L3605" s="46"/>
      <c r="M3605" s="222" t="s">
        <v>19</v>
      </c>
      <c r="N3605" s="223" t="s">
        <v>43</v>
      </c>
      <c r="O3605" s="86"/>
      <c r="P3605" s="224">
        <f>O3605*H3605</f>
        <v>0</v>
      </c>
      <c r="Q3605" s="224">
        <v>0</v>
      </c>
      <c r="R3605" s="224">
        <f>Q3605*H3605</f>
        <v>0</v>
      </c>
      <c r="S3605" s="224">
        <v>0</v>
      </c>
      <c r="T3605" s="225">
        <f>S3605*H3605</f>
        <v>0</v>
      </c>
      <c r="U3605" s="40"/>
      <c r="V3605" s="40"/>
      <c r="W3605" s="40"/>
      <c r="X3605" s="40"/>
      <c r="Y3605" s="40"/>
      <c r="Z3605" s="40"/>
      <c r="AA3605" s="40"/>
      <c r="AB3605" s="40"/>
      <c r="AC3605" s="40"/>
      <c r="AD3605" s="40"/>
      <c r="AE3605" s="40"/>
      <c r="AR3605" s="226" t="s">
        <v>270</v>
      </c>
      <c r="AT3605" s="226" t="s">
        <v>182</v>
      </c>
      <c r="AU3605" s="226" t="s">
        <v>82</v>
      </c>
      <c r="AY3605" s="19" t="s">
        <v>180</v>
      </c>
      <c r="BE3605" s="227">
        <f>IF(N3605="základní",J3605,0)</f>
        <v>0</v>
      </c>
      <c r="BF3605" s="227">
        <f>IF(N3605="snížená",J3605,0)</f>
        <v>0</v>
      </c>
      <c r="BG3605" s="227">
        <f>IF(N3605="zákl. přenesená",J3605,0)</f>
        <v>0</v>
      </c>
      <c r="BH3605" s="227">
        <f>IF(N3605="sníž. přenesená",J3605,0)</f>
        <v>0</v>
      </c>
      <c r="BI3605" s="227">
        <f>IF(N3605="nulová",J3605,0)</f>
        <v>0</v>
      </c>
      <c r="BJ3605" s="19" t="s">
        <v>80</v>
      </c>
      <c r="BK3605" s="227">
        <f>ROUND(I3605*H3605,2)</f>
        <v>0</v>
      </c>
      <c r="BL3605" s="19" t="s">
        <v>270</v>
      </c>
      <c r="BM3605" s="226" t="s">
        <v>4223</v>
      </c>
    </row>
    <row r="3606" s="2" customFormat="1" ht="24.15" customHeight="1">
      <c r="A3606" s="40"/>
      <c r="B3606" s="41"/>
      <c r="C3606" s="215" t="s">
        <v>4224</v>
      </c>
      <c r="D3606" s="215" t="s">
        <v>182</v>
      </c>
      <c r="E3606" s="216" t="s">
        <v>4225</v>
      </c>
      <c r="F3606" s="217" t="s">
        <v>4226</v>
      </c>
      <c r="G3606" s="218" t="s">
        <v>195</v>
      </c>
      <c r="H3606" s="219">
        <v>1</v>
      </c>
      <c r="I3606" s="220"/>
      <c r="J3606" s="221">
        <f>ROUND(I3606*H3606,2)</f>
        <v>0</v>
      </c>
      <c r="K3606" s="217" t="s">
        <v>19</v>
      </c>
      <c r="L3606" s="46"/>
      <c r="M3606" s="222" t="s">
        <v>19</v>
      </c>
      <c r="N3606" s="223" t="s">
        <v>43</v>
      </c>
      <c r="O3606" s="86"/>
      <c r="P3606" s="224">
        <f>O3606*H3606</f>
        <v>0</v>
      </c>
      <c r="Q3606" s="224">
        <v>0</v>
      </c>
      <c r="R3606" s="224">
        <f>Q3606*H3606</f>
        <v>0</v>
      </c>
      <c r="S3606" s="224">
        <v>0</v>
      </c>
      <c r="T3606" s="225">
        <f>S3606*H3606</f>
        <v>0</v>
      </c>
      <c r="U3606" s="40"/>
      <c r="V3606" s="40"/>
      <c r="W3606" s="40"/>
      <c r="X3606" s="40"/>
      <c r="Y3606" s="40"/>
      <c r="Z3606" s="40"/>
      <c r="AA3606" s="40"/>
      <c r="AB3606" s="40"/>
      <c r="AC3606" s="40"/>
      <c r="AD3606" s="40"/>
      <c r="AE3606" s="40"/>
      <c r="AR3606" s="226" t="s">
        <v>270</v>
      </c>
      <c r="AT3606" s="226" t="s">
        <v>182</v>
      </c>
      <c r="AU3606" s="226" t="s">
        <v>82</v>
      </c>
      <c r="AY3606" s="19" t="s">
        <v>180</v>
      </c>
      <c r="BE3606" s="227">
        <f>IF(N3606="základní",J3606,0)</f>
        <v>0</v>
      </c>
      <c r="BF3606" s="227">
        <f>IF(N3606="snížená",J3606,0)</f>
        <v>0</v>
      </c>
      <c r="BG3606" s="227">
        <f>IF(N3606="zákl. přenesená",J3606,0)</f>
        <v>0</v>
      </c>
      <c r="BH3606" s="227">
        <f>IF(N3606="sníž. přenesená",J3606,0)</f>
        <v>0</v>
      </c>
      <c r="BI3606" s="227">
        <f>IF(N3606="nulová",J3606,0)</f>
        <v>0</v>
      </c>
      <c r="BJ3606" s="19" t="s">
        <v>80</v>
      </c>
      <c r="BK3606" s="227">
        <f>ROUND(I3606*H3606,2)</f>
        <v>0</v>
      </c>
      <c r="BL3606" s="19" t="s">
        <v>270</v>
      </c>
      <c r="BM3606" s="226" t="s">
        <v>4227</v>
      </c>
    </row>
    <row r="3607" s="2" customFormat="1" ht="24.15" customHeight="1">
      <c r="A3607" s="40"/>
      <c r="B3607" s="41"/>
      <c r="C3607" s="215" t="s">
        <v>4228</v>
      </c>
      <c r="D3607" s="215" t="s">
        <v>182</v>
      </c>
      <c r="E3607" s="216" t="s">
        <v>4229</v>
      </c>
      <c r="F3607" s="217" t="s">
        <v>4230</v>
      </c>
      <c r="G3607" s="218" t="s">
        <v>195</v>
      </c>
      <c r="H3607" s="219">
        <v>1</v>
      </c>
      <c r="I3607" s="220"/>
      <c r="J3607" s="221">
        <f>ROUND(I3607*H3607,2)</f>
        <v>0</v>
      </c>
      <c r="K3607" s="217" t="s">
        <v>19</v>
      </c>
      <c r="L3607" s="46"/>
      <c r="M3607" s="222" t="s">
        <v>19</v>
      </c>
      <c r="N3607" s="223" t="s">
        <v>43</v>
      </c>
      <c r="O3607" s="86"/>
      <c r="P3607" s="224">
        <f>O3607*H3607</f>
        <v>0</v>
      </c>
      <c r="Q3607" s="224">
        <v>0</v>
      </c>
      <c r="R3607" s="224">
        <f>Q3607*H3607</f>
        <v>0</v>
      </c>
      <c r="S3607" s="224">
        <v>0</v>
      </c>
      <c r="T3607" s="225">
        <f>S3607*H3607</f>
        <v>0</v>
      </c>
      <c r="U3607" s="40"/>
      <c r="V3607" s="40"/>
      <c r="W3607" s="40"/>
      <c r="X3607" s="40"/>
      <c r="Y3607" s="40"/>
      <c r="Z3607" s="40"/>
      <c r="AA3607" s="40"/>
      <c r="AB3607" s="40"/>
      <c r="AC3607" s="40"/>
      <c r="AD3607" s="40"/>
      <c r="AE3607" s="40"/>
      <c r="AR3607" s="226" t="s">
        <v>270</v>
      </c>
      <c r="AT3607" s="226" t="s">
        <v>182</v>
      </c>
      <c r="AU3607" s="226" t="s">
        <v>82</v>
      </c>
      <c r="AY3607" s="19" t="s">
        <v>180</v>
      </c>
      <c r="BE3607" s="227">
        <f>IF(N3607="základní",J3607,0)</f>
        <v>0</v>
      </c>
      <c r="BF3607" s="227">
        <f>IF(N3607="snížená",J3607,0)</f>
        <v>0</v>
      </c>
      <c r="BG3607" s="227">
        <f>IF(N3607="zákl. přenesená",J3607,0)</f>
        <v>0</v>
      </c>
      <c r="BH3607" s="227">
        <f>IF(N3607="sníž. přenesená",J3607,0)</f>
        <v>0</v>
      </c>
      <c r="BI3607" s="227">
        <f>IF(N3607="nulová",J3607,0)</f>
        <v>0</v>
      </c>
      <c r="BJ3607" s="19" t="s">
        <v>80</v>
      </c>
      <c r="BK3607" s="227">
        <f>ROUND(I3607*H3607,2)</f>
        <v>0</v>
      </c>
      <c r="BL3607" s="19" t="s">
        <v>270</v>
      </c>
      <c r="BM3607" s="226" t="s">
        <v>4231</v>
      </c>
    </row>
    <row r="3608" s="2" customFormat="1" ht="24.15" customHeight="1">
      <c r="A3608" s="40"/>
      <c r="B3608" s="41"/>
      <c r="C3608" s="215" t="s">
        <v>4232</v>
      </c>
      <c r="D3608" s="215" t="s">
        <v>182</v>
      </c>
      <c r="E3608" s="216" t="s">
        <v>4233</v>
      </c>
      <c r="F3608" s="217" t="s">
        <v>4234</v>
      </c>
      <c r="G3608" s="218" t="s">
        <v>195</v>
      </c>
      <c r="H3608" s="219">
        <v>1</v>
      </c>
      <c r="I3608" s="220"/>
      <c r="J3608" s="221">
        <f>ROUND(I3608*H3608,2)</f>
        <v>0</v>
      </c>
      <c r="K3608" s="217" t="s">
        <v>19</v>
      </c>
      <c r="L3608" s="46"/>
      <c r="M3608" s="222" t="s">
        <v>19</v>
      </c>
      <c r="N3608" s="223" t="s">
        <v>43</v>
      </c>
      <c r="O3608" s="86"/>
      <c r="P3608" s="224">
        <f>O3608*H3608</f>
        <v>0</v>
      </c>
      <c r="Q3608" s="224">
        <v>0</v>
      </c>
      <c r="R3608" s="224">
        <f>Q3608*H3608</f>
        <v>0</v>
      </c>
      <c r="S3608" s="224">
        <v>0</v>
      </c>
      <c r="T3608" s="225">
        <f>S3608*H3608</f>
        <v>0</v>
      </c>
      <c r="U3608" s="40"/>
      <c r="V3608" s="40"/>
      <c r="W3608" s="40"/>
      <c r="X3608" s="40"/>
      <c r="Y3608" s="40"/>
      <c r="Z3608" s="40"/>
      <c r="AA3608" s="40"/>
      <c r="AB3608" s="40"/>
      <c r="AC3608" s="40"/>
      <c r="AD3608" s="40"/>
      <c r="AE3608" s="40"/>
      <c r="AR3608" s="226" t="s">
        <v>270</v>
      </c>
      <c r="AT3608" s="226" t="s">
        <v>182</v>
      </c>
      <c r="AU3608" s="226" t="s">
        <v>82</v>
      </c>
      <c r="AY3608" s="19" t="s">
        <v>180</v>
      </c>
      <c r="BE3608" s="227">
        <f>IF(N3608="základní",J3608,0)</f>
        <v>0</v>
      </c>
      <c r="BF3608" s="227">
        <f>IF(N3608="snížená",J3608,0)</f>
        <v>0</v>
      </c>
      <c r="BG3608" s="227">
        <f>IF(N3608="zákl. přenesená",J3608,0)</f>
        <v>0</v>
      </c>
      <c r="BH3608" s="227">
        <f>IF(N3608="sníž. přenesená",J3608,0)</f>
        <v>0</v>
      </c>
      <c r="BI3608" s="227">
        <f>IF(N3608="nulová",J3608,0)</f>
        <v>0</v>
      </c>
      <c r="BJ3608" s="19" t="s">
        <v>80</v>
      </c>
      <c r="BK3608" s="227">
        <f>ROUND(I3608*H3608,2)</f>
        <v>0</v>
      </c>
      <c r="BL3608" s="19" t="s">
        <v>270</v>
      </c>
      <c r="BM3608" s="226" t="s">
        <v>4235</v>
      </c>
    </row>
    <row r="3609" s="2" customFormat="1" ht="24.15" customHeight="1">
      <c r="A3609" s="40"/>
      <c r="B3609" s="41"/>
      <c r="C3609" s="215" t="s">
        <v>4236</v>
      </c>
      <c r="D3609" s="215" t="s">
        <v>182</v>
      </c>
      <c r="E3609" s="216" t="s">
        <v>4237</v>
      </c>
      <c r="F3609" s="217" t="s">
        <v>4238</v>
      </c>
      <c r="G3609" s="218" t="s">
        <v>195</v>
      </c>
      <c r="H3609" s="219">
        <v>1</v>
      </c>
      <c r="I3609" s="220"/>
      <c r="J3609" s="221">
        <f>ROUND(I3609*H3609,2)</f>
        <v>0</v>
      </c>
      <c r="K3609" s="217" t="s">
        <v>19</v>
      </c>
      <c r="L3609" s="46"/>
      <c r="M3609" s="222" t="s">
        <v>19</v>
      </c>
      <c r="N3609" s="223" t="s">
        <v>43</v>
      </c>
      <c r="O3609" s="86"/>
      <c r="P3609" s="224">
        <f>O3609*H3609</f>
        <v>0</v>
      </c>
      <c r="Q3609" s="224">
        <v>0</v>
      </c>
      <c r="R3609" s="224">
        <f>Q3609*H3609</f>
        <v>0</v>
      </c>
      <c r="S3609" s="224">
        <v>0</v>
      </c>
      <c r="T3609" s="225">
        <f>S3609*H3609</f>
        <v>0</v>
      </c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R3609" s="226" t="s">
        <v>270</v>
      </c>
      <c r="AT3609" s="226" t="s">
        <v>182</v>
      </c>
      <c r="AU3609" s="226" t="s">
        <v>82</v>
      </c>
      <c r="AY3609" s="19" t="s">
        <v>180</v>
      </c>
      <c r="BE3609" s="227">
        <f>IF(N3609="základní",J3609,0)</f>
        <v>0</v>
      </c>
      <c r="BF3609" s="227">
        <f>IF(N3609="snížená",J3609,0)</f>
        <v>0</v>
      </c>
      <c r="BG3609" s="227">
        <f>IF(N3609="zákl. přenesená",J3609,0)</f>
        <v>0</v>
      </c>
      <c r="BH3609" s="227">
        <f>IF(N3609="sníž. přenesená",J3609,0)</f>
        <v>0</v>
      </c>
      <c r="BI3609" s="227">
        <f>IF(N3609="nulová",J3609,0)</f>
        <v>0</v>
      </c>
      <c r="BJ3609" s="19" t="s">
        <v>80</v>
      </c>
      <c r="BK3609" s="227">
        <f>ROUND(I3609*H3609,2)</f>
        <v>0</v>
      </c>
      <c r="BL3609" s="19" t="s">
        <v>270</v>
      </c>
      <c r="BM3609" s="226" t="s">
        <v>4239</v>
      </c>
    </row>
    <row r="3610" s="2" customFormat="1" ht="33" customHeight="1">
      <c r="A3610" s="40"/>
      <c r="B3610" s="41"/>
      <c r="C3610" s="215" t="s">
        <v>4240</v>
      </c>
      <c r="D3610" s="215" t="s">
        <v>182</v>
      </c>
      <c r="E3610" s="216" t="s">
        <v>4241</v>
      </c>
      <c r="F3610" s="217" t="s">
        <v>4242</v>
      </c>
      <c r="G3610" s="218" t="s">
        <v>195</v>
      </c>
      <c r="H3610" s="219">
        <v>1</v>
      </c>
      <c r="I3610" s="220"/>
      <c r="J3610" s="221">
        <f>ROUND(I3610*H3610,2)</f>
        <v>0</v>
      </c>
      <c r="K3610" s="217" t="s">
        <v>19</v>
      </c>
      <c r="L3610" s="46"/>
      <c r="M3610" s="222" t="s">
        <v>19</v>
      </c>
      <c r="N3610" s="223" t="s">
        <v>43</v>
      </c>
      <c r="O3610" s="86"/>
      <c r="P3610" s="224">
        <f>O3610*H3610</f>
        <v>0</v>
      </c>
      <c r="Q3610" s="224">
        <v>0</v>
      </c>
      <c r="R3610" s="224">
        <f>Q3610*H3610</f>
        <v>0</v>
      </c>
      <c r="S3610" s="224">
        <v>0</v>
      </c>
      <c r="T3610" s="225">
        <f>S3610*H3610</f>
        <v>0</v>
      </c>
      <c r="U3610" s="40"/>
      <c r="V3610" s="40"/>
      <c r="W3610" s="40"/>
      <c r="X3610" s="40"/>
      <c r="Y3610" s="40"/>
      <c r="Z3610" s="40"/>
      <c r="AA3610" s="40"/>
      <c r="AB3610" s="40"/>
      <c r="AC3610" s="40"/>
      <c r="AD3610" s="40"/>
      <c r="AE3610" s="40"/>
      <c r="AR3610" s="226" t="s">
        <v>270</v>
      </c>
      <c r="AT3610" s="226" t="s">
        <v>182</v>
      </c>
      <c r="AU3610" s="226" t="s">
        <v>82</v>
      </c>
      <c r="AY3610" s="19" t="s">
        <v>180</v>
      </c>
      <c r="BE3610" s="227">
        <f>IF(N3610="základní",J3610,0)</f>
        <v>0</v>
      </c>
      <c r="BF3610" s="227">
        <f>IF(N3610="snížená",J3610,0)</f>
        <v>0</v>
      </c>
      <c r="BG3610" s="227">
        <f>IF(N3610="zákl. přenesená",J3610,0)</f>
        <v>0</v>
      </c>
      <c r="BH3610" s="227">
        <f>IF(N3610="sníž. přenesená",J3610,0)</f>
        <v>0</v>
      </c>
      <c r="BI3610" s="227">
        <f>IF(N3610="nulová",J3610,0)</f>
        <v>0</v>
      </c>
      <c r="BJ3610" s="19" t="s">
        <v>80</v>
      </c>
      <c r="BK3610" s="227">
        <f>ROUND(I3610*H3610,2)</f>
        <v>0</v>
      </c>
      <c r="BL3610" s="19" t="s">
        <v>270</v>
      </c>
      <c r="BM3610" s="226" t="s">
        <v>4243</v>
      </c>
    </row>
    <row r="3611" s="2" customFormat="1" ht="24.15" customHeight="1">
      <c r="A3611" s="40"/>
      <c r="B3611" s="41"/>
      <c r="C3611" s="215" t="s">
        <v>4244</v>
      </c>
      <c r="D3611" s="215" t="s">
        <v>182</v>
      </c>
      <c r="E3611" s="216" t="s">
        <v>4245</v>
      </c>
      <c r="F3611" s="217" t="s">
        <v>4246</v>
      </c>
      <c r="G3611" s="218" t="s">
        <v>195</v>
      </c>
      <c r="H3611" s="219">
        <v>1</v>
      </c>
      <c r="I3611" s="220"/>
      <c r="J3611" s="221">
        <f>ROUND(I3611*H3611,2)</f>
        <v>0</v>
      </c>
      <c r="K3611" s="217" t="s">
        <v>19</v>
      </c>
      <c r="L3611" s="46"/>
      <c r="M3611" s="222" t="s">
        <v>19</v>
      </c>
      <c r="N3611" s="223" t="s">
        <v>43</v>
      </c>
      <c r="O3611" s="86"/>
      <c r="P3611" s="224">
        <f>O3611*H3611</f>
        <v>0</v>
      </c>
      <c r="Q3611" s="224">
        <v>0</v>
      </c>
      <c r="R3611" s="224">
        <f>Q3611*H3611</f>
        <v>0</v>
      </c>
      <c r="S3611" s="224">
        <v>0</v>
      </c>
      <c r="T3611" s="225">
        <f>S3611*H3611</f>
        <v>0</v>
      </c>
      <c r="U3611" s="40"/>
      <c r="V3611" s="40"/>
      <c r="W3611" s="40"/>
      <c r="X3611" s="40"/>
      <c r="Y3611" s="40"/>
      <c r="Z3611" s="40"/>
      <c r="AA3611" s="40"/>
      <c r="AB3611" s="40"/>
      <c r="AC3611" s="40"/>
      <c r="AD3611" s="40"/>
      <c r="AE3611" s="40"/>
      <c r="AR3611" s="226" t="s">
        <v>270</v>
      </c>
      <c r="AT3611" s="226" t="s">
        <v>182</v>
      </c>
      <c r="AU3611" s="226" t="s">
        <v>82</v>
      </c>
      <c r="AY3611" s="19" t="s">
        <v>180</v>
      </c>
      <c r="BE3611" s="227">
        <f>IF(N3611="základní",J3611,0)</f>
        <v>0</v>
      </c>
      <c r="BF3611" s="227">
        <f>IF(N3611="snížená",J3611,0)</f>
        <v>0</v>
      </c>
      <c r="BG3611" s="227">
        <f>IF(N3611="zákl. přenesená",J3611,0)</f>
        <v>0</v>
      </c>
      <c r="BH3611" s="227">
        <f>IF(N3611="sníž. přenesená",J3611,0)</f>
        <v>0</v>
      </c>
      <c r="BI3611" s="227">
        <f>IF(N3611="nulová",J3611,0)</f>
        <v>0</v>
      </c>
      <c r="BJ3611" s="19" t="s">
        <v>80</v>
      </c>
      <c r="BK3611" s="227">
        <f>ROUND(I3611*H3611,2)</f>
        <v>0</v>
      </c>
      <c r="BL3611" s="19" t="s">
        <v>270</v>
      </c>
      <c r="BM3611" s="226" t="s">
        <v>4247</v>
      </c>
    </row>
    <row r="3612" s="2" customFormat="1" ht="24.15" customHeight="1">
      <c r="A3612" s="40"/>
      <c r="B3612" s="41"/>
      <c r="C3612" s="215" t="s">
        <v>4248</v>
      </c>
      <c r="D3612" s="215" t="s">
        <v>182</v>
      </c>
      <c r="E3612" s="216" t="s">
        <v>4249</v>
      </c>
      <c r="F3612" s="217" t="s">
        <v>4250</v>
      </c>
      <c r="G3612" s="218" t="s">
        <v>195</v>
      </c>
      <c r="H3612" s="219">
        <v>1</v>
      </c>
      <c r="I3612" s="220"/>
      <c r="J3612" s="221">
        <f>ROUND(I3612*H3612,2)</f>
        <v>0</v>
      </c>
      <c r="K3612" s="217" t="s">
        <v>19</v>
      </c>
      <c r="L3612" s="46"/>
      <c r="M3612" s="222" t="s">
        <v>19</v>
      </c>
      <c r="N3612" s="223" t="s">
        <v>43</v>
      </c>
      <c r="O3612" s="86"/>
      <c r="P3612" s="224">
        <f>O3612*H3612</f>
        <v>0</v>
      </c>
      <c r="Q3612" s="224">
        <v>0</v>
      </c>
      <c r="R3612" s="224">
        <f>Q3612*H3612</f>
        <v>0</v>
      </c>
      <c r="S3612" s="224">
        <v>0</v>
      </c>
      <c r="T3612" s="225">
        <f>S3612*H3612</f>
        <v>0</v>
      </c>
      <c r="U3612" s="40"/>
      <c r="V3612" s="40"/>
      <c r="W3612" s="40"/>
      <c r="X3612" s="40"/>
      <c r="Y3612" s="40"/>
      <c r="Z3612" s="40"/>
      <c r="AA3612" s="40"/>
      <c r="AB3612" s="40"/>
      <c r="AC3612" s="40"/>
      <c r="AD3612" s="40"/>
      <c r="AE3612" s="40"/>
      <c r="AR3612" s="226" t="s">
        <v>270</v>
      </c>
      <c r="AT3612" s="226" t="s">
        <v>182</v>
      </c>
      <c r="AU3612" s="226" t="s">
        <v>82</v>
      </c>
      <c r="AY3612" s="19" t="s">
        <v>180</v>
      </c>
      <c r="BE3612" s="227">
        <f>IF(N3612="základní",J3612,0)</f>
        <v>0</v>
      </c>
      <c r="BF3612" s="227">
        <f>IF(N3612="snížená",J3612,0)</f>
        <v>0</v>
      </c>
      <c r="BG3612" s="227">
        <f>IF(N3612="zákl. přenesená",J3612,0)</f>
        <v>0</v>
      </c>
      <c r="BH3612" s="227">
        <f>IF(N3612="sníž. přenesená",J3612,0)</f>
        <v>0</v>
      </c>
      <c r="BI3612" s="227">
        <f>IF(N3612="nulová",J3612,0)</f>
        <v>0</v>
      </c>
      <c r="BJ3612" s="19" t="s">
        <v>80</v>
      </c>
      <c r="BK3612" s="227">
        <f>ROUND(I3612*H3612,2)</f>
        <v>0</v>
      </c>
      <c r="BL3612" s="19" t="s">
        <v>270</v>
      </c>
      <c r="BM3612" s="226" t="s">
        <v>4251</v>
      </c>
    </row>
    <row r="3613" s="2" customFormat="1" ht="24.15" customHeight="1">
      <c r="A3613" s="40"/>
      <c r="B3613" s="41"/>
      <c r="C3613" s="215" t="s">
        <v>4252</v>
      </c>
      <c r="D3613" s="215" t="s">
        <v>182</v>
      </c>
      <c r="E3613" s="216" t="s">
        <v>4253</v>
      </c>
      <c r="F3613" s="217" t="s">
        <v>4254</v>
      </c>
      <c r="G3613" s="218" t="s">
        <v>195</v>
      </c>
      <c r="H3613" s="219">
        <v>1</v>
      </c>
      <c r="I3613" s="220"/>
      <c r="J3613" s="221">
        <f>ROUND(I3613*H3613,2)</f>
        <v>0</v>
      </c>
      <c r="K3613" s="217" t="s">
        <v>19</v>
      </c>
      <c r="L3613" s="46"/>
      <c r="M3613" s="222" t="s">
        <v>19</v>
      </c>
      <c r="N3613" s="223" t="s">
        <v>43</v>
      </c>
      <c r="O3613" s="86"/>
      <c r="P3613" s="224">
        <f>O3613*H3613</f>
        <v>0</v>
      </c>
      <c r="Q3613" s="224">
        <v>0</v>
      </c>
      <c r="R3613" s="224">
        <f>Q3613*H3613</f>
        <v>0</v>
      </c>
      <c r="S3613" s="224">
        <v>0</v>
      </c>
      <c r="T3613" s="225">
        <f>S3613*H3613</f>
        <v>0</v>
      </c>
      <c r="U3613" s="40"/>
      <c r="V3613" s="40"/>
      <c r="W3613" s="40"/>
      <c r="X3613" s="40"/>
      <c r="Y3613" s="40"/>
      <c r="Z3613" s="40"/>
      <c r="AA3613" s="40"/>
      <c r="AB3613" s="40"/>
      <c r="AC3613" s="40"/>
      <c r="AD3613" s="40"/>
      <c r="AE3613" s="40"/>
      <c r="AR3613" s="226" t="s">
        <v>270</v>
      </c>
      <c r="AT3613" s="226" t="s">
        <v>182</v>
      </c>
      <c r="AU3613" s="226" t="s">
        <v>82</v>
      </c>
      <c r="AY3613" s="19" t="s">
        <v>180</v>
      </c>
      <c r="BE3613" s="227">
        <f>IF(N3613="základní",J3613,0)</f>
        <v>0</v>
      </c>
      <c r="BF3613" s="227">
        <f>IF(N3613="snížená",J3613,0)</f>
        <v>0</v>
      </c>
      <c r="BG3613" s="227">
        <f>IF(N3613="zákl. přenesená",J3613,0)</f>
        <v>0</v>
      </c>
      <c r="BH3613" s="227">
        <f>IF(N3613="sníž. přenesená",J3613,0)</f>
        <v>0</v>
      </c>
      <c r="BI3613" s="227">
        <f>IF(N3613="nulová",J3613,0)</f>
        <v>0</v>
      </c>
      <c r="BJ3613" s="19" t="s">
        <v>80</v>
      </c>
      <c r="BK3613" s="227">
        <f>ROUND(I3613*H3613,2)</f>
        <v>0</v>
      </c>
      <c r="BL3613" s="19" t="s">
        <v>270</v>
      </c>
      <c r="BM3613" s="226" t="s">
        <v>4255</v>
      </c>
    </row>
    <row r="3614" s="2" customFormat="1" ht="24.15" customHeight="1">
      <c r="A3614" s="40"/>
      <c r="B3614" s="41"/>
      <c r="C3614" s="215" t="s">
        <v>4256</v>
      </c>
      <c r="D3614" s="215" t="s">
        <v>182</v>
      </c>
      <c r="E3614" s="216" t="s">
        <v>4257</v>
      </c>
      <c r="F3614" s="217" t="s">
        <v>4258</v>
      </c>
      <c r="G3614" s="218" t="s">
        <v>195</v>
      </c>
      <c r="H3614" s="219">
        <v>1</v>
      </c>
      <c r="I3614" s="220"/>
      <c r="J3614" s="221">
        <f>ROUND(I3614*H3614,2)</f>
        <v>0</v>
      </c>
      <c r="K3614" s="217" t="s">
        <v>19</v>
      </c>
      <c r="L3614" s="46"/>
      <c r="M3614" s="222" t="s">
        <v>19</v>
      </c>
      <c r="N3614" s="223" t="s">
        <v>43</v>
      </c>
      <c r="O3614" s="86"/>
      <c r="P3614" s="224">
        <f>O3614*H3614</f>
        <v>0</v>
      </c>
      <c r="Q3614" s="224">
        <v>0</v>
      </c>
      <c r="R3614" s="224">
        <f>Q3614*H3614</f>
        <v>0</v>
      </c>
      <c r="S3614" s="224">
        <v>0</v>
      </c>
      <c r="T3614" s="225">
        <f>S3614*H3614</f>
        <v>0</v>
      </c>
      <c r="U3614" s="40"/>
      <c r="V3614" s="40"/>
      <c r="W3614" s="40"/>
      <c r="X3614" s="40"/>
      <c r="Y3614" s="40"/>
      <c r="Z3614" s="40"/>
      <c r="AA3614" s="40"/>
      <c r="AB3614" s="40"/>
      <c r="AC3614" s="40"/>
      <c r="AD3614" s="40"/>
      <c r="AE3614" s="40"/>
      <c r="AR3614" s="226" t="s">
        <v>270</v>
      </c>
      <c r="AT3614" s="226" t="s">
        <v>182</v>
      </c>
      <c r="AU3614" s="226" t="s">
        <v>82</v>
      </c>
      <c r="AY3614" s="19" t="s">
        <v>180</v>
      </c>
      <c r="BE3614" s="227">
        <f>IF(N3614="základní",J3614,0)</f>
        <v>0</v>
      </c>
      <c r="BF3614" s="227">
        <f>IF(N3614="snížená",J3614,0)</f>
        <v>0</v>
      </c>
      <c r="BG3614" s="227">
        <f>IF(N3614="zákl. přenesená",J3614,0)</f>
        <v>0</v>
      </c>
      <c r="BH3614" s="227">
        <f>IF(N3614="sníž. přenesená",J3614,0)</f>
        <v>0</v>
      </c>
      <c r="BI3614" s="227">
        <f>IF(N3614="nulová",J3614,0)</f>
        <v>0</v>
      </c>
      <c r="BJ3614" s="19" t="s">
        <v>80</v>
      </c>
      <c r="BK3614" s="227">
        <f>ROUND(I3614*H3614,2)</f>
        <v>0</v>
      </c>
      <c r="BL3614" s="19" t="s">
        <v>270</v>
      </c>
      <c r="BM3614" s="226" t="s">
        <v>4259</v>
      </c>
    </row>
    <row r="3615" s="2" customFormat="1" ht="24.15" customHeight="1">
      <c r="A3615" s="40"/>
      <c r="B3615" s="41"/>
      <c r="C3615" s="215" t="s">
        <v>4260</v>
      </c>
      <c r="D3615" s="215" t="s">
        <v>182</v>
      </c>
      <c r="E3615" s="216" t="s">
        <v>4261</v>
      </c>
      <c r="F3615" s="217" t="s">
        <v>4262</v>
      </c>
      <c r="G3615" s="218" t="s">
        <v>195</v>
      </c>
      <c r="H3615" s="219">
        <v>1</v>
      </c>
      <c r="I3615" s="220"/>
      <c r="J3615" s="221">
        <f>ROUND(I3615*H3615,2)</f>
        <v>0</v>
      </c>
      <c r="K3615" s="217" t="s">
        <v>19</v>
      </c>
      <c r="L3615" s="46"/>
      <c r="M3615" s="222" t="s">
        <v>19</v>
      </c>
      <c r="N3615" s="223" t="s">
        <v>43</v>
      </c>
      <c r="O3615" s="86"/>
      <c r="P3615" s="224">
        <f>O3615*H3615</f>
        <v>0</v>
      </c>
      <c r="Q3615" s="224">
        <v>0</v>
      </c>
      <c r="R3615" s="224">
        <f>Q3615*H3615</f>
        <v>0</v>
      </c>
      <c r="S3615" s="224">
        <v>0</v>
      </c>
      <c r="T3615" s="225">
        <f>S3615*H3615</f>
        <v>0</v>
      </c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R3615" s="226" t="s">
        <v>270</v>
      </c>
      <c r="AT3615" s="226" t="s">
        <v>182</v>
      </c>
      <c r="AU3615" s="226" t="s">
        <v>82</v>
      </c>
      <c r="AY3615" s="19" t="s">
        <v>180</v>
      </c>
      <c r="BE3615" s="227">
        <f>IF(N3615="základní",J3615,0)</f>
        <v>0</v>
      </c>
      <c r="BF3615" s="227">
        <f>IF(N3615="snížená",J3615,0)</f>
        <v>0</v>
      </c>
      <c r="BG3615" s="227">
        <f>IF(N3615="zákl. přenesená",J3615,0)</f>
        <v>0</v>
      </c>
      <c r="BH3615" s="227">
        <f>IF(N3615="sníž. přenesená",J3615,0)</f>
        <v>0</v>
      </c>
      <c r="BI3615" s="227">
        <f>IF(N3615="nulová",J3615,0)</f>
        <v>0</v>
      </c>
      <c r="BJ3615" s="19" t="s">
        <v>80</v>
      </c>
      <c r="BK3615" s="227">
        <f>ROUND(I3615*H3615,2)</f>
        <v>0</v>
      </c>
      <c r="BL3615" s="19" t="s">
        <v>270</v>
      </c>
      <c r="BM3615" s="226" t="s">
        <v>4263</v>
      </c>
    </row>
    <row r="3616" s="12" customFormat="1" ht="22.8" customHeight="1">
      <c r="A3616" s="12"/>
      <c r="B3616" s="199"/>
      <c r="C3616" s="200"/>
      <c r="D3616" s="201" t="s">
        <v>71</v>
      </c>
      <c r="E3616" s="213" t="s">
        <v>4264</v>
      </c>
      <c r="F3616" s="213" t="s">
        <v>4265</v>
      </c>
      <c r="G3616" s="200"/>
      <c r="H3616" s="200"/>
      <c r="I3616" s="203"/>
      <c r="J3616" s="214">
        <f>BK3616</f>
        <v>0</v>
      </c>
      <c r="K3616" s="200"/>
      <c r="L3616" s="205"/>
      <c r="M3616" s="206"/>
      <c r="N3616" s="207"/>
      <c r="O3616" s="207"/>
      <c r="P3616" s="208">
        <f>SUM(P3617:P3630)</f>
        <v>0</v>
      </c>
      <c r="Q3616" s="207"/>
      <c r="R3616" s="208">
        <f>SUM(R3617:R3630)</f>
        <v>0</v>
      </c>
      <c r="S3616" s="207"/>
      <c r="T3616" s="209">
        <f>SUM(T3617:T3630)</f>
        <v>0</v>
      </c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R3616" s="210" t="s">
        <v>82</v>
      </c>
      <c r="AT3616" s="211" t="s">
        <v>71</v>
      </c>
      <c r="AU3616" s="211" t="s">
        <v>80</v>
      </c>
      <c r="AY3616" s="210" t="s">
        <v>180</v>
      </c>
      <c r="BK3616" s="212">
        <f>SUM(BK3617:BK3630)</f>
        <v>0</v>
      </c>
    </row>
    <row r="3617" s="2" customFormat="1" ht="24.15" customHeight="1">
      <c r="A3617" s="40"/>
      <c r="B3617" s="41"/>
      <c r="C3617" s="215" t="s">
        <v>4266</v>
      </c>
      <c r="D3617" s="215" t="s">
        <v>182</v>
      </c>
      <c r="E3617" s="216" t="s">
        <v>4267</v>
      </c>
      <c r="F3617" s="217" t="s">
        <v>4268</v>
      </c>
      <c r="G3617" s="218" t="s">
        <v>1747</v>
      </c>
      <c r="H3617" s="219">
        <v>1</v>
      </c>
      <c r="I3617" s="220"/>
      <c r="J3617" s="221">
        <f>ROUND(I3617*H3617,2)</f>
        <v>0</v>
      </c>
      <c r="K3617" s="217" t="s">
        <v>19</v>
      </c>
      <c r="L3617" s="46"/>
      <c r="M3617" s="222" t="s">
        <v>19</v>
      </c>
      <c r="N3617" s="223" t="s">
        <v>43</v>
      </c>
      <c r="O3617" s="86"/>
      <c r="P3617" s="224">
        <f>O3617*H3617</f>
        <v>0</v>
      </c>
      <c r="Q3617" s="224">
        <v>0</v>
      </c>
      <c r="R3617" s="224">
        <f>Q3617*H3617</f>
        <v>0</v>
      </c>
      <c r="S3617" s="224">
        <v>0</v>
      </c>
      <c r="T3617" s="225">
        <f>S3617*H3617</f>
        <v>0</v>
      </c>
      <c r="U3617" s="40"/>
      <c r="V3617" s="40"/>
      <c r="W3617" s="40"/>
      <c r="X3617" s="40"/>
      <c r="Y3617" s="40"/>
      <c r="Z3617" s="40"/>
      <c r="AA3617" s="40"/>
      <c r="AB3617" s="40"/>
      <c r="AC3617" s="40"/>
      <c r="AD3617" s="40"/>
      <c r="AE3617" s="40"/>
      <c r="AR3617" s="226" t="s">
        <v>270</v>
      </c>
      <c r="AT3617" s="226" t="s">
        <v>182</v>
      </c>
      <c r="AU3617" s="226" t="s">
        <v>82</v>
      </c>
      <c r="AY3617" s="19" t="s">
        <v>180</v>
      </c>
      <c r="BE3617" s="227">
        <f>IF(N3617="základní",J3617,0)</f>
        <v>0</v>
      </c>
      <c r="BF3617" s="227">
        <f>IF(N3617="snížená",J3617,0)</f>
        <v>0</v>
      </c>
      <c r="BG3617" s="227">
        <f>IF(N3617="zákl. přenesená",J3617,0)</f>
        <v>0</v>
      </c>
      <c r="BH3617" s="227">
        <f>IF(N3617="sníž. přenesená",J3617,0)</f>
        <v>0</v>
      </c>
      <c r="BI3617" s="227">
        <f>IF(N3617="nulová",J3617,0)</f>
        <v>0</v>
      </c>
      <c r="BJ3617" s="19" t="s">
        <v>80</v>
      </c>
      <c r="BK3617" s="227">
        <f>ROUND(I3617*H3617,2)</f>
        <v>0</v>
      </c>
      <c r="BL3617" s="19" t="s">
        <v>270</v>
      </c>
      <c r="BM3617" s="226" t="s">
        <v>4269</v>
      </c>
    </row>
    <row r="3618" s="2" customFormat="1" ht="21.75" customHeight="1">
      <c r="A3618" s="40"/>
      <c r="B3618" s="41"/>
      <c r="C3618" s="215" t="s">
        <v>4270</v>
      </c>
      <c r="D3618" s="215" t="s">
        <v>182</v>
      </c>
      <c r="E3618" s="216" t="s">
        <v>4271</v>
      </c>
      <c r="F3618" s="217" t="s">
        <v>4272</v>
      </c>
      <c r="G3618" s="218" t="s">
        <v>227</v>
      </c>
      <c r="H3618" s="219">
        <v>6.4800000000000004</v>
      </c>
      <c r="I3618" s="220"/>
      <c r="J3618" s="221">
        <f>ROUND(I3618*H3618,2)</f>
        <v>0</v>
      </c>
      <c r="K3618" s="217" t="s">
        <v>19</v>
      </c>
      <c r="L3618" s="46"/>
      <c r="M3618" s="222" t="s">
        <v>19</v>
      </c>
      <c r="N3618" s="223" t="s">
        <v>43</v>
      </c>
      <c r="O3618" s="86"/>
      <c r="P3618" s="224">
        <f>O3618*H3618</f>
        <v>0</v>
      </c>
      <c r="Q3618" s="224">
        <v>0</v>
      </c>
      <c r="R3618" s="224">
        <f>Q3618*H3618</f>
        <v>0</v>
      </c>
      <c r="S3618" s="224">
        <v>0</v>
      </c>
      <c r="T3618" s="225">
        <f>S3618*H3618</f>
        <v>0</v>
      </c>
      <c r="U3618" s="40"/>
      <c r="V3618" s="40"/>
      <c r="W3618" s="40"/>
      <c r="X3618" s="40"/>
      <c r="Y3618" s="40"/>
      <c r="Z3618" s="40"/>
      <c r="AA3618" s="40"/>
      <c r="AB3618" s="40"/>
      <c r="AC3618" s="40"/>
      <c r="AD3618" s="40"/>
      <c r="AE3618" s="40"/>
      <c r="AR3618" s="226" t="s">
        <v>270</v>
      </c>
      <c r="AT3618" s="226" t="s">
        <v>182</v>
      </c>
      <c r="AU3618" s="226" t="s">
        <v>82</v>
      </c>
      <c r="AY3618" s="19" t="s">
        <v>180</v>
      </c>
      <c r="BE3618" s="227">
        <f>IF(N3618="základní",J3618,0)</f>
        <v>0</v>
      </c>
      <c r="BF3618" s="227">
        <f>IF(N3618="snížená",J3618,0)</f>
        <v>0</v>
      </c>
      <c r="BG3618" s="227">
        <f>IF(N3618="zákl. přenesená",J3618,0)</f>
        <v>0</v>
      </c>
      <c r="BH3618" s="227">
        <f>IF(N3618="sníž. přenesená",J3618,0)</f>
        <v>0</v>
      </c>
      <c r="BI3618" s="227">
        <f>IF(N3618="nulová",J3618,0)</f>
        <v>0</v>
      </c>
      <c r="BJ3618" s="19" t="s">
        <v>80</v>
      </c>
      <c r="BK3618" s="227">
        <f>ROUND(I3618*H3618,2)</f>
        <v>0</v>
      </c>
      <c r="BL3618" s="19" t="s">
        <v>270</v>
      </c>
      <c r="BM3618" s="226" t="s">
        <v>4273</v>
      </c>
    </row>
    <row r="3619" s="2" customFormat="1" ht="21.75" customHeight="1">
      <c r="A3619" s="40"/>
      <c r="B3619" s="41"/>
      <c r="C3619" s="215" t="s">
        <v>4274</v>
      </c>
      <c r="D3619" s="215" t="s">
        <v>182</v>
      </c>
      <c r="E3619" s="216" t="s">
        <v>4275</v>
      </c>
      <c r="F3619" s="217" t="s">
        <v>4276</v>
      </c>
      <c r="G3619" s="218" t="s">
        <v>227</v>
      </c>
      <c r="H3619" s="219">
        <v>3.8999999999999999</v>
      </c>
      <c r="I3619" s="220"/>
      <c r="J3619" s="221">
        <f>ROUND(I3619*H3619,2)</f>
        <v>0</v>
      </c>
      <c r="K3619" s="217" t="s">
        <v>19</v>
      </c>
      <c r="L3619" s="46"/>
      <c r="M3619" s="222" t="s">
        <v>19</v>
      </c>
      <c r="N3619" s="223" t="s">
        <v>43</v>
      </c>
      <c r="O3619" s="86"/>
      <c r="P3619" s="224">
        <f>O3619*H3619</f>
        <v>0</v>
      </c>
      <c r="Q3619" s="224">
        <v>0</v>
      </c>
      <c r="R3619" s="224">
        <f>Q3619*H3619</f>
        <v>0</v>
      </c>
      <c r="S3619" s="224">
        <v>0</v>
      </c>
      <c r="T3619" s="225">
        <f>S3619*H3619</f>
        <v>0</v>
      </c>
      <c r="U3619" s="40"/>
      <c r="V3619" s="40"/>
      <c r="W3619" s="40"/>
      <c r="X3619" s="40"/>
      <c r="Y3619" s="40"/>
      <c r="Z3619" s="40"/>
      <c r="AA3619" s="40"/>
      <c r="AB3619" s="40"/>
      <c r="AC3619" s="40"/>
      <c r="AD3619" s="40"/>
      <c r="AE3619" s="40"/>
      <c r="AR3619" s="226" t="s">
        <v>270</v>
      </c>
      <c r="AT3619" s="226" t="s">
        <v>182</v>
      </c>
      <c r="AU3619" s="226" t="s">
        <v>82</v>
      </c>
      <c r="AY3619" s="19" t="s">
        <v>180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19" t="s">
        <v>80</v>
      </c>
      <c r="BK3619" s="227">
        <f>ROUND(I3619*H3619,2)</f>
        <v>0</v>
      </c>
      <c r="BL3619" s="19" t="s">
        <v>270</v>
      </c>
      <c r="BM3619" s="226" t="s">
        <v>4277</v>
      </c>
    </row>
    <row r="3620" s="2" customFormat="1" ht="21.75" customHeight="1">
      <c r="A3620" s="40"/>
      <c r="B3620" s="41"/>
      <c r="C3620" s="215" t="s">
        <v>4278</v>
      </c>
      <c r="D3620" s="215" t="s">
        <v>182</v>
      </c>
      <c r="E3620" s="216" t="s">
        <v>4279</v>
      </c>
      <c r="F3620" s="217" t="s">
        <v>4280</v>
      </c>
      <c r="G3620" s="218" t="s">
        <v>227</v>
      </c>
      <c r="H3620" s="219">
        <v>2.3999999999999999</v>
      </c>
      <c r="I3620" s="220"/>
      <c r="J3620" s="221">
        <f>ROUND(I3620*H3620,2)</f>
        <v>0</v>
      </c>
      <c r="K3620" s="217" t="s">
        <v>19</v>
      </c>
      <c r="L3620" s="46"/>
      <c r="M3620" s="222" t="s">
        <v>19</v>
      </c>
      <c r="N3620" s="223" t="s">
        <v>43</v>
      </c>
      <c r="O3620" s="86"/>
      <c r="P3620" s="224">
        <f>O3620*H3620</f>
        <v>0</v>
      </c>
      <c r="Q3620" s="224">
        <v>0</v>
      </c>
      <c r="R3620" s="224">
        <f>Q3620*H3620</f>
        <v>0</v>
      </c>
      <c r="S3620" s="224">
        <v>0</v>
      </c>
      <c r="T3620" s="225">
        <f>S3620*H3620</f>
        <v>0</v>
      </c>
      <c r="U3620" s="40"/>
      <c r="V3620" s="40"/>
      <c r="W3620" s="40"/>
      <c r="X3620" s="40"/>
      <c r="Y3620" s="40"/>
      <c r="Z3620" s="40"/>
      <c r="AA3620" s="40"/>
      <c r="AB3620" s="40"/>
      <c r="AC3620" s="40"/>
      <c r="AD3620" s="40"/>
      <c r="AE3620" s="40"/>
      <c r="AR3620" s="226" t="s">
        <v>270</v>
      </c>
      <c r="AT3620" s="226" t="s">
        <v>182</v>
      </c>
      <c r="AU3620" s="226" t="s">
        <v>82</v>
      </c>
      <c r="AY3620" s="19" t="s">
        <v>180</v>
      </c>
      <c r="BE3620" s="227">
        <f>IF(N3620="základní",J3620,0)</f>
        <v>0</v>
      </c>
      <c r="BF3620" s="227">
        <f>IF(N3620="snížená",J3620,0)</f>
        <v>0</v>
      </c>
      <c r="BG3620" s="227">
        <f>IF(N3620="zákl. přenesená",J3620,0)</f>
        <v>0</v>
      </c>
      <c r="BH3620" s="227">
        <f>IF(N3620="sníž. přenesená",J3620,0)</f>
        <v>0</v>
      </c>
      <c r="BI3620" s="227">
        <f>IF(N3620="nulová",J3620,0)</f>
        <v>0</v>
      </c>
      <c r="BJ3620" s="19" t="s">
        <v>80</v>
      </c>
      <c r="BK3620" s="227">
        <f>ROUND(I3620*H3620,2)</f>
        <v>0</v>
      </c>
      <c r="BL3620" s="19" t="s">
        <v>270</v>
      </c>
      <c r="BM3620" s="226" t="s">
        <v>4281</v>
      </c>
    </row>
    <row r="3621" s="2" customFormat="1" ht="24.15" customHeight="1">
      <c r="A3621" s="40"/>
      <c r="B3621" s="41"/>
      <c r="C3621" s="215" t="s">
        <v>4282</v>
      </c>
      <c r="D3621" s="215" t="s">
        <v>182</v>
      </c>
      <c r="E3621" s="216" t="s">
        <v>4283</v>
      </c>
      <c r="F3621" s="217" t="s">
        <v>4284</v>
      </c>
      <c r="G3621" s="218" t="s">
        <v>1747</v>
      </c>
      <c r="H3621" s="219">
        <v>1</v>
      </c>
      <c r="I3621" s="220"/>
      <c r="J3621" s="221">
        <f>ROUND(I3621*H3621,2)</f>
        <v>0</v>
      </c>
      <c r="K3621" s="217" t="s">
        <v>19</v>
      </c>
      <c r="L3621" s="46"/>
      <c r="M3621" s="222" t="s">
        <v>19</v>
      </c>
      <c r="N3621" s="223" t="s">
        <v>43</v>
      </c>
      <c r="O3621" s="86"/>
      <c r="P3621" s="224">
        <f>O3621*H3621</f>
        <v>0</v>
      </c>
      <c r="Q3621" s="224">
        <v>0</v>
      </c>
      <c r="R3621" s="224">
        <f>Q3621*H3621</f>
        <v>0</v>
      </c>
      <c r="S3621" s="224">
        <v>0</v>
      </c>
      <c r="T3621" s="225">
        <f>S3621*H3621</f>
        <v>0</v>
      </c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R3621" s="226" t="s">
        <v>270</v>
      </c>
      <c r="AT3621" s="226" t="s">
        <v>182</v>
      </c>
      <c r="AU3621" s="226" t="s">
        <v>82</v>
      </c>
      <c r="AY3621" s="19" t="s">
        <v>180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19" t="s">
        <v>80</v>
      </c>
      <c r="BK3621" s="227">
        <f>ROUND(I3621*H3621,2)</f>
        <v>0</v>
      </c>
      <c r="BL3621" s="19" t="s">
        <v>270</v>
      </c>
      <c r="BM3621" s="226" t="s">
        <v>4285</v>
      </c>
    </row>
    <row r="3622" s="2" customFormat="1" ht="21.75" customHeight="1">
      <c r="A3622" s="40"/>
      <c r="B3622" s="41"/>
      <c r="C3622" s="215" t="s">
        <v>4286</v>
      </c>
      <c r="D3622" s="215" t="s">
        <v>182</v>
      </c>
      <c r="E3622" s="216" t="s">
        <v>4287</v>
      </c>
      <c r="F3622" s="217" t="s">
        <v>4288</v>
      </c>
      <c r="G3622" s="218" t="s">
        <v>227</v>
      </c>
      <c r="H3622" s="219">
        <v>4.5199999999999996</v>
      </c>
      <c r="I3622" s="220"/>
      <c r="J3622" s="221">
        <f>ROUND(I3622*H3622,2)</f>
        <v>0</v>
      </c>
      <c r="K3622" s="217" t="s">
        <v>19</v>
      </c>
      <c r="L3622" s="46"/>
      <c r="M3622" s="222" t="s">
        <v>19</v>
      </c>
      <c r="N3622" s="223" t="s">
        <v>43</v>
      </c>
      <c r="O3622" s="86"/>
      <c r="P3622" s="224">
        <f>O3622*H3622</f>
        <v>0</v>
      </c>
      <c r="Q3622" s="224">
        <v>0</v>
      </c>
      <c r="R3622" s="224">
        <f>Q3622*H3622</f>
        <v>0</v>
      </c>
      <c r="S3622" s="224">
        <v>0</v>
      </c>
      <c r="T3622" s="225">
        <f>S3622*H3622</f>
        <v>0</v>
      </c>
      <c r="U3622" s="40"/>
      <c r="V3622" s="40"/>
      <c r="W3622" s="40"/>
      <c r="X3622" s="40"/>
      <c r="Y3622" s="40"/>
      <c r="Z3622" s="40"/>
      <c r="AA3622" s="40"/>
      <c r="AB3622" s="40"/>
      <c r="AC3622" s="40"/>
      <c r="AD3622" s="40"/>
      <c r="AE3622" s="40"/>
      <c r="AR3622" s="226" t="s">
        <v>270</v>
      </c>
      <c r="AT3622" s="226" t="s">
        <v>182</v>
      </c>
      <c r="AU3622" s="226" t="s">
        <v>82</v>
      </c>
      <c r="AY3622" s="19" t="s">
        <v>180</v>
      </c>
      <c r="BE3622" s="227">
        <f>IF(N3622="základní",J3622,0)</f>
        <v>0</v>
      </c>
      <c r="BF3622" s="227">
        <f>IF(N3622="snížená",J3622,0)</f>
        <v>0</v>
      </c>
      <c r="BG3622" s="227">
        <f>IF(N3622="zákl. přenesená",J3622,0)</f>
        <v>0</v>
      </c>
      <c r="BH3622" s="227">
        <f>IF(N3622="sníž. přenesená",J3622,0)</f>
        <v>0</v>
      </c>
      <c r="BI3622" s="227">
        <f>IF(N3622="nulová",J3622,0)</f>
        <v>0</v>
      </c>
      <c r="BJ3622" s="19" t="s">
        <v>80</v>
      </c>
      <c r="BK3622" s="227">
        <f>ROUND(I3622*H3622,2)</f>
        <v>0</v>
      </c>
      <c r="BL3622" s="19" t="s">
        <v>270</v>
      </c>
      <c r="BM3622" s="226" t="s">
        <v>4289</v>
      </c>
    </row>
    <row r="3623" s="2" customFormat="1" ht="21.75" customHeight="1">
      <c r="A3623" s="40"/>
      <c r="B3623" s="41"/>
      <c r="C3623" s="215" t="s">
        <v>4290</v>
      </c>
      <c r="D3623" s="215" t="s">
        <v>182</v>
      </c>
      <c r="E3623" s="216" t="s">
        <v>4291</v>
      </c>
      <c r="F3623" s="217" t="s">
        <v>4292</v>
      </c>
      <c r="G3623" s="218" t="s">
        <v>227</v>
      </c>
      <c r="H3623" s="219">
        <v>1.575</v>
      </c>
      <c r="I3623" s="220"/>
      <c r="J3623" s="221">
        <f>ROUND(I3623*H3623,2)</f>
        <v>0</v>
      </c>
      <c r="K3623" s="217" t="s">
        <v>19</v>
      </c>
      <c r="L3623" s="46"/>
      <c r="M3623" s="222" t="s">
        <v>19</v>
      </c>
      <c r="N3623" s="223" t="s">
        <v>43</v>
      </c>
      <c r="O3623" s="86"/>
      <c r="P3623" s="224">
        <f>O3623*H3623</f>
        <v>0</v>
      </c>
      <c r="Q3623" s="224">
        <v>0</v>
      </c>
      <c r="R3623" s="224">
        <f>Q3623*H3623</f>
        <v>0</v>
      </c>
      <c r="S3623" s="224">
        <v>0</v>
      </c>
      <c r="T3623" s="225">
        <f>S3623*H3623</f>
        <v>0</v>
      </c>
      <c r="U3623" s="40"/>
      <c r="V3623" s="40"/>
      <c r="W3623" s="40"/>
      <c r="X3623" s="40"/>
      <c r="Y3623" s="40"/>
      <c r="Z3623" s="40"/>
      <c r="AA3623" s="40"/>
      <c r="AB3623" s="40"/>
      <c r="AC3623" s="40"/>
      <c r="AD3623" s="40"/>
      <c r="AE3623" s="40"/>
      <c r="AR3623" s="226" t="s">
        <v>270</v>
      </c>
      <c r="AT3623" s="226" t="s">
        <v>182</v>
      </c>
      <c r="AU3623" s="226" t="s">
        <v>82</v>
      </c>
      <c r="AY3623" s="19" t="s">
        <v>180</v>
      </c>
      <c r="BE3623" s="227">
        <f>IF(N3623="základní",J3623,0)</f>
        <v>0</v>
      </c>
      <c r="BF3623" s="227">
        <f>IF(N3623="snížená",J3623,0)</f>
        <v>0</v>
      </c>
      <c r="BG3623" s="227">
        <f>IF(N3623="zákl. přenesená",J3623,0)</f>
        <v>0</v>
      </c>
      <c r="BH3623" s="227">
        <f>IF(N3623="sníž. přenesená",J3623,0)</f>
        <v>0</v>
      </c>
      <c r="BI3623" s="227">
        <f>IF(N3623="nulová",J3623,0)</f>
        <v>0</v>
      </c>
      <c r="BJ3623" s="19" t="s">
        <v>80</v>
      </c>
      <c r="BK3623" s="227">
        <f>ROUND(I3623*H3623,2)</f>
        <v>0</v>
      </c>
      <c r="BL3623" s="19" t="s">
        <v>270</v>
      </c>
      <c r="BM3623" s="226" t="s">
        <v>4293</v>
      </c>
    </row>
    <row r="3624" s="2" customFormat="1" ht="33" customHeight="1">
      <c r="A3624" s="40"/>
      <c r="B3624" s="41"/>
      <c r="C3624" s="215" t="s">
        <v>4294</v>
      </c>
      <c r="D3624" s="215" t="s">
        <v>182</v>
      </c>
      <c r="E3624" s="216" t="s">
        <v>4295</v>
      </c>
      <c r="F3624" s="217" t="s">
        <v>4296</v>
      </c>
      <c r="G3624" s="218" t="s">
        <v>1747</v>
      </c>
      <c r="H3624" s="219">
        <v>1</v>
      </c>
      <c r="I3624" s="220"/>
      <c r="J3624" s="221">
        <f>ROUND(I3624*H3624,2)</f>
        <v>0</v>
      </c>
      <c r="K3624" s="217" t="s">
        <v>19</v>
      </c>
      <c r="L3624" s="46"/>
      <c r="M3624" s="222" t="s">
        <v>19</v>
      </c>
      <c r="N3624" s="223" t="s">
        <v>43</v>
      </c>
      <c r="O3624" s="86"/>
      <c r="P3624" s="224">
        <f>O3624*H3624</f>
        <v>0</v>
      </c>
      <c r="Q3624" s="224">
        <v>0</v>
      </c>
      <c r="R3624" s="224">
        <f>Q3624*H3624</f>
        <v>0</v>
      </c>
      <c r="S3624" s="224">
        <v>0</v>
      </c>
      <c r="T3624" s="225">
        <f>S3624*H3624</f>
        <v>0</v>
      </c>
      <c r="U3624" s="40"/>
      <c r="V3624" s="40"/>
      <c r="W3624" s="40"/>
      <c r="X3624" s="40"/>
      <c r="Y3624" s="40"/>
      <c r="Z3624" s="40"/>
      <c r="AA3624" s="40"/>
      <c r="AB3624" s="40"/>
      <c r="AC3624" s="40"/>
      <c r="AD3624" s="40"/>
      <c r="AE3624" s="40"/>
      <c r="AR3624" s="226" t="s">
        <v>270</v>
      </c>
      <c r="AT3624" s="226" t="s">
        <v>182</v>
      </c>
      <c r="AU3624" s="226" t="s">
        <v>82</v>
      </c>
      <c r="AY3624" s="19" t="s">
        <v>180</v>
      </c>
      <c r="BE3624" s="227">
        <f>IF(N3624="základní",J3624,0)</f>
        <v>0</v>
      </c>
      <c r="BF3624" s="227">
        <f>IF(N3624="snížená",J3624,0)</f>
        <v>0</v>
      </c>
      <c r="BG3624" s="227">
        <f>IF(N3624="zákl. přenesená",J3624,0)</f>
        <v>0</v>
      </c>
      <c r="BH3624" s="227">
        <f>IF(N3624="sníž. přenesená",J3624,0)</f>
        <v>0</v>
      </c>
      <c r="BI3624" s="227">
        <f>IF(N3624="nulová",J3624,0)</f>
        <v>0</v>
      </c>
      <c r="BJ3624" s="19" t="s">
        <v>80</v>
      </c>
      <c r="BK3624" s="227">
        <f>ROUND(I3624*H3624,2)</f>
        <v>0</v>
      </c>
      <c r="BL3624" s="19" t="s">
        <v>270</v>
      </c>
      <c r="BM3624" s="226" t="s">
        <v>4297</v>
      </c>
    </row>
    <row r="3625" s="2" customFormat="1" ht="16.5" customHeight="1">
      <c r="A3625" s="40"/>
      <c r="B3625" s="41"/>
      <c r="C3625" s="215" t="s">
        <v>4298</v>
      </c>
      <c r="D3625" s="215" t="s">
        <v>182</v>
      </c>
      <c r="E3625" s="216" t="s">
        <v>4299</v>
      </c>
      <c r="F3625" s="217" t="s">
        <v>4300</v>
      </c>
      <c r="G3625" s="218" t="s">
        <v>227</v>
      </c>
      <c r="H3625" s="219">
        <v>9.9450000000000003</v>
      </c>
      <c r="I3625" s="220"/>
      <c r="J3625" s="221">
        <f>ROUND(I3625*H3625,2)</f>
        <v>0</v>
      </c>
      <c r="K3625" s="217" t="s">
        <v>19</v>
      </c>
      <c r="L3625" s="46"/>
      <c r="M3625" s="222" t="s">
        <v>19</v>
      </c>
      <c r="N3625" s="223" t="s">
        <v>43</v>
      </c>
      <c r="O3625" s="86"/>
      <c r="P3625" s="224">
        <f>O3625*H3625</f>
        <v>0</v>
      </c>
      <c r="Q3625" s="224">
        <v>0</v>
      </c>
      <c r="R3625" s="224">
        <f>Q3625*H3625</f>
        <v>0</v>
      </c>
      <c r="S3625" s="224">
        <v>0</v>
      </c>
      <c r="T3625" s="225">
        <f>S3625*H3625</f>
        <v>0</v>
      </c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R3625" s="226" t="s">
        <v>270</v>
      </c>
      <c r="AT3625" s="226" t="s">
        <v>182</v>
      </c>
      <c r="AU3625" s="226" t="s">
        <v>82</v>
      </c>
      <c r="AY3625" s="19" t="s">
        <v>180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19" t="s">
        <v>80</v>
      </c>
      <c r="BK3625" s="227">
        <f>ROUND(I3625*H3625,2)</f>
        <v>0</v>
      </c>
      <c r="BL3625" s="19" t="s">
        <v>270</v>
      </c>
      <c r="BM3625" s="226" t="s">
        <v>4301</v>
      </c>
    </row>
    <row r="3626" s="2" customFormat="1" ht="21.75" customHeight="1">
      <c r="A3626" s="40"/>
      <c r="B3626" s="41"/>
      <c r="C3626" s="215" t="s">
        <v>4302</v>
      </c>
      <c r="D3626" s="215" t="s">
        <v>182</v>
      </c>
      <c r="E3626" s="216" t="s">
        <v>4303</v>
      </c>
      <c r="F3626" s="217" t="s">
        <v>4304</v>
      </c>
      <c r="G3626" s="218" t="s">
        <v>227</v>
      </c>
      <c r="H3626" s="219">
        <v>14.199999999999999</v>
      </c>
      <c r="I3626" s="220"/>
      <c r="J3626" s="221">
        <f>ROUND(I3626*H3626,2)</f>
        <v>0</v>
      </c>
      <c r="K3626" s="217" t="s">
        <v>19</v>
      </c>
      <c r="L3626" s="46"/>
      <c r="M3626" s="222" t="s">
        <v>19</v>
      </c>
      <c r="N3626" s="223" t="s">
        <v>43</v>
      </c>
      <c r="O3626" s="86"/>
      <c r="P3626" s="224">
        <f>O3626*H3626</f>
        <v>0</v>
      </c>
      <c r="Q3626" s="224">
        <v>0</v>
      </c>
      <c r="R3626" s="224">
        <f>Q3626*H3626</f>
        <v>0</v>
      </c>
      <c r="S3626" s="224">
        <v>0</v>
      </c>
      <c r="T3626" s="225">
        <f>S3626*H3626</f>
        <v>0</v>
      </c>
      <c r="U3626" s="40"/>
      <c r="V3626" s="40"/>
      <c r="W3626" s="40"/>
      <c r="X3626" s="40"/>
      <c r="Y3626" s="40"/>
      <c r="Z3626" s="40"/>
      <c r="AA3626" s="40"/>
      <c r="AB3626" s="40"/>
      <c r="AC3626" s="40"/>
      <c r="AD3626" s="40"/>
      <c r="AE3626" s="40"/>
      <c r="AR3626" s="226" t="s">
        <v>270</v>
      </c>
      <c r="AT3626" s="226" t="s">
        <v>182</v>
      </c>
      <c r="AU3626" s="226" t="s">
        <v>82</v>
      </c>
      <c r="AY3626" s="19" t="s">
        <v>180</v>
      </c>
      <c r="BE3626" s="227">
        <f>IF(N3626="základní",J3626,0)</f>
        <v>0</v>
      </c>
      <c r="BF3626" s="227">
        <f>IF(N3626="snížená",J3626,0)</f>
        <v>0</v>
      </c>
      <c r="BG3626" s="227">
        <f>IF(N3626="zákl. přenesená",J3626,0)</f>
        <v>0</v>
      </c>
      <c r="BH3626" s="227">
        <f>IF(N3626="sníž. přenesená",J3626,0)</f>
        <v>0</v>
      </c>
      <c r="BI3626" s="227">
        <f>IF(N3626="nulová",J3626,0)</f>
        <v>0</v>
      </c>
      <c r="BJ3626" s="19" t="s">
        <v>80</v>
      </c>
      <c r="BK3626" s="227">
        <f>ROUND(I3626*H3626,2)</f>
        <v>0</v>
      </c>
      <c r="BL3626" s="19" t="s">
        <v>270</v>
      </c>
      <c r="BM3626" s="226" t="s">
        <v>4305</v>
      </c>
    </row>
    <row r="3627" s="2" customFormat="1" ht="24.15" customHeight="1">
      <c r="A3627" s="40"/>
      <c r="B3627" s="41"/>
      <c r="C3627" s="215" t="s">
        <v>4306</v>
      </c>
      <c r="D3627" s="215" t="s">
        <v>182</v>
      </c>
      <c r="E3627" s="216" t="s">
        <v>4307</v>
      </c>
      <c r="F3627" s="217" t="s">
        <v>4308</v>
      </c>
      <c r="G3627" s="218" t="s">
        <v>1747</v>
      </c>
      <c r="H3627" s="219">
        <v>1</v>
      </c>
      <c r="I3627" s="220"/>
      <c r="J3627" s="221">
        <f>ROUND(I3627*H3627,2)</f>
        <v>0</v>
      </c>
      <c r="K3627" s="217" t="s">
        <v>19</v>
      </c>
      <c r="L3627" s="46"/>
      <c r="M3627" s="222" t="s">
        <v>19</v>
      </c>
      <c r="N3627" s="223" t="s">
        <v>43</v>
      </c>
      <c r="O3627" s="86"/>
      <c r="P3627" s="224">
        <f>O3627*H3627</f>
        <v>0</v>
      </c>
      <c r="Q3627" s="224">
        <v>0</v>
      </c>
      <c r="R3627" s="224">
        <f>Q3627*H3627</f>
        <v>0</v>
      </c>
      <c r="S3627" s="224">
        <v>0</v>
      </c>
      <c r="T3627" s="225">
        <f>S3627*H3627</f>
        <v>0</v>
      </c>
      <c r="U3627" s="40"/>
      <c r="V3627" s="40"/>
      <c r="W3627" s="40"/>
      <c r="X3627" s="40"/>
      <c r="Y3627" s="40"/>
      <c r="Z3627" s="40"/>
      <c r="AA3627" s="40"/>
      <c r="AB3627" s="40"/>
      <c r="AC3627" s="40"/>
      <c r="AD3627" s="40"/>
      <c r="AE3627" s="40"/>
      <c r="AR3627" s="226" t="s">
        <v>270</v>
      </c>
      <c r="AT3627" s="226" t="s">
        <v>182</v>
      </c>
      <c r="AU3627" s="226" t="s">
        <v>82</v>
      </c>
      <c r="AY3627" s="19" t="s">
        <v>180</v>
      </c>
      <c r="BE3627" s="227">
        <f>IF(N3627="základní",J3627,0)</f>
        <v>0</v>
      </c>
      <c r="BF3627" s="227">
        <f>IF(N3627="snížená",J3627,0)</f>
        <v>0</v>
      </c>
      <c r="BG3627" s="227">
        <f>IF(N3627="zákl. přenesená",J3627,0)</f>
        <v>0</v>
      </c>
      <c r="BH3627" s="227">
        <f>IF(N3627="sníž. přenesená",J3627,0)</f>
        <v>0</v>
      </c>
      <c r="BI3627" s="227">
        <f>IF(N3627="nulová",J3627,0)</f>
        <v>0</v>
      </c>
      <c r="BJ3627" s="19" t="s">
        <v>80</v>
      </c>
      <c r="BK3627" s="227">
        <f>ROUND(I3627*H3627,2)</f>
        <v>0</v>
      </c>
      <c r="BL3627" s="19" t="s">
        <v>270</v>
      </c>
      <c r="BM3627" s="226" t="s">
        <v>4309</v>
      </c>
    </row>
    <row r="3628" s="2" customFormat="1" ht="24.15" customHeight="1">
      <c r="A3628" s="40"/>
      <c r="B3628" s="41"/>
      <c r="C3628" s="215" t="s">
        <v>4310</v>
      </c>
      <c r="D3628" s="215" t="s">
        <v>182</v>
      </c>
      <c r="E3628" s="216" t="s">
        <v>4311</v>
      </c>
      <c r="F3628" s="217" t="s">
        <v>4312</v>
      </c>
      <c r="G3628" s="218" t="s">
        <v>1747</v>
      </c>
      <c r="H3628" s="219">
        <v>1</v>
      </c>
      <c r="I3628" s="220"/>
      <c r="J3628" s="221">
        <f>ROUND(I3628*H3628,2)</f>
        <v>0</v>
      </c>
      <c r="K3628" s="217" t="s">
        <v>19</v>
      </c>
      <c r="L3628" s="46"/>
      <c r="M3628" s="222" t="s">
        <v>19</v>
      </c>
      <c r="N3628" s="223" t="s">
        <v>43</v>
      </c>
      <c r="O3628" s="86"/>
      <c r="P3628" s="224">
        <f>O3628*H3628</f>
        <v>0</v>
      </c>
      <c r="Q3628" s="224">
        <v>0</v>
      </c>
      <c r="R3628" s="224">
        <f>Q3628*H3628</f>
        <v>0</v>
      </c>
      <c r="S3628" s="224">
        <v>0</v>
      </c>
      <c r="T3628" s="225">
        <f>S3628*H3628</f>
        <v>0</v>
      </c>
      <c r="U3628" s="40"/>
      <c r="V3628" s="40"/>
      <c r="W3628" s="40"/>
      <c r="X3628" s="40"/>
      <c r="Y3628" s="40"/>
      <c r="Z3628" s="40"/>
      <c r="AA3628" s="40"/>
      <c r="AB3628" s="40"/>
      <c r="AC3628" s="40"/>
      <c r="AD3628" s="40"/>
      <c r="AE3628" s="40"/>
      <c r="AR3628" s="226" t="s">
        <v>270</v>
      </c>
      <c r="AT3628" s="226" t="s">
        <v>182</v>
      </c>
      <c r="AU3628" s="226" t="s">
        <v>82</v>
      </c>
      <c r="AY3628" s="19" t="s">
        <v>180</v>
      </c>
      <c r="BE3628" s="227">
        <f>IF(N3628="základní",J3628,0)</f>
        <v>0</v>
      </c>
      <c r="BF3628" s="227">
        <f>IF(N3628="snížená",J3628,0)</f>
        <v>0</v>
      </c>
      <c r="BG3628" s="227">
        <f>IF(N3628="zákl. přenesená",J3628,0)</f>
        <v>0</v>
      </c>
      <c r="BH3628" s="227">
        <f>IF(N3628="sníž. přenesená",J3628,0)</f>
        <v>0</v>
      </c>
      <c r="BI3628" s="227">
        <f>IF(N3628="nulová",J3628,0)</f>
        <v>0</v>
      </c>
      <c r="BJ3628" s="19" t="s">
        <v>80</v>
      </c>
      <c r="BK3628" s="227">
        <f>ROUND(I3628*H3628,2)</f>
        <v>0</v>
      </c>
      <c r="BL3628" s="19" t="s">
        <v>270</v>
      </c>
      <c r="BM3628" s="226" t="s">
        <v>4313</v>
      </c>
    </row>
    <row r="3629" s="2" customFormat="1" ht="24.15" customHeight="1">
      <c r="A3629" s="40"/>
      <c r="B3629" s="41"/>
      <c r="C3629" s="215" t="s">
        <v>4314</v>
      </c>
      <c r="D3629" s="215" t="s">
        <v>182</v>
      </c>
      <c r="E3629" s="216" t="s">
        <v>4315</v>
      </c>
      <c r="F3629" s="217" t="s">
        <v>4316</v>
      </c>
      <c r="G3629" s="218" t="s">
        <v>1747</v>
      </c>
      <c r="H3629" s="219">
        <v>1</v>
      </c>
      <c r="I3629" s="220"/>
      <c r="J3629" s="221">
        <f>ROUND(I3629*H3629,2)</f>
        <v>0</v>
      </c>
      <c r="K3629" s="217" t="s">
        <v>19</v>
      </c>
      <c r="L3629" s="46"/>
      <c r="M3629" s="222" t="s">
        <v>19</v>
      </c>
      <c r="N3629" s="223" t="s">
        <v>43</v>
      </c>
      <c r="O3629" s="86"/>
      <c r="P3629" s="224">
        <f>O3629*H3629</f>
        <v>0</v>
      </c>
      <c r="Q3629" s="224">
        <v>0</v>
      </c>
      <c r="R3629" s="224">
        <f>Q3629*H3629</f>
        <v>0</v>
      </c>
      <c r="S3629" s="224">
        <v>0</v>
      </c>
      <c r="T3629" s="225">
        <f>S3629*H3629</f>
        <v>0</v>
      </c>
      <c r="U3629" s="40"/>
      <c r="V3629" s="40"/>
      <c r="W3629" s="40"/>
      <c r="X3629" s="40"/>
      <c r="Y3629" s="40"/>
      <c r="Z3629" s="40"/>
      <c r="AA3629" s="40"/>
      <c r="AB3629" s="40"/>
      <c r="AC3629" s="40"/>
      <c r="AD3629" s="40"/>
      <c r="AE3629" s="40"/>
      <c r="AR3629" s="226" t="s">
        <v>270</v>
      </c>
      <c r="AT3629" s="226" t="s">
        <v>182</v>
      </c>
      <c r="AU3629" s="226" t="s">
        <v>82</v>
      </c>
      <c r="AY3629" s="19" t="s">
        <v>180</v>
      </c>
      <c r="BE3629" s="227">
        <f>IF(N3629="základní",J3629,0)</f>
        <v>0</v>
      </c>
      <c r="BF3629" s="227">
        <f>IF(N3629="snížená",J3629,0)</f>
        <v>0</v>
      </c>
      <c r="BG3629" s="227">
        <f>IF(N3629="zákl. přenesená",J3629,0)</f>
        <v>0</v>
      </c>
      <c r="BH3629" s="227">
        <f>IF(N3629="sníž. přenesená",J3629,0)</f>
        <v>0</v>
      </c>
      <c r="BI3629" s="227">
        <f>IF(N3629="nulová",J3629,0)</f>
        <v>0</v>
      </c>
      <c r="BJ3629" s="19" t="s">
        <v>80</v>
      </c>
      <c r="BK3629" s="227">
        <f>ROUND(I3629*H3629,2)</f>
        <v>0</v>
      </c>
      <c r="BL3629" s="19" t="s">
        <v>270</v>
      </c>
      <c r="BM3629" s="226" t="s">
        <v>4317</v>
      </c>
    </row>
    <row r="3630" s="2" customFormat="1" ht="24.15" customHeight="1">
      <c r="A3630" s="40"/>
      <c r="B3630" s="41"/>
      <c r="C3630" s="215" t="s">
        <v>4318</v>
      </c>
      <c r="D3630" s="215" t="s">
        <v>182</v>
      </c>
      <c r="E3630" s="216" t="s">
        <v>4319</v>
      </c>
      <c r="F3630" s="217" t="s">
        <v>4320</v>
      </c>
      <c r="G3630" s="218" t="s">
        <v>1747</v>
      </c>
      <c r="H3630" s="219">
        <v>1</v>
      </c>
      <c r="I3630" s="220"/>
      <c r="J3630" s="221">
        <f>ROUND(I3630*H3630,2)</f>
        <v>0</v>
      </c>
      <c r="K3630" s="217" t="s">
        <v>19</v>
      </c>
      <c r="L3630" s="46"/>
      <c r="M3630" s="222" t="s">
        <v>19</v>
      </c>
      <c r="N3630" s="223" t="s">
        <v>43</v>
      </c>
      <c r="O3630" s="86"/>
      <c r="P3630" s="224">
        <f>O3630*H3630</f>
        <v>0</v>
      </c>
      <c r="Q3630" s="224">
        <v>0</v>
      </c>
      <c r="R3630" s="224">
        <f>Q3630*H3630</f>
        <v>0</v>
      </c>
      <c r="S3630" s="224">
        <v>0</v>
      </c>
      <c r="T3630" s="225">
        <f>S3630*H3630</f>
        <v>0</v>
      </c>
      <c r="U3630" s="40"/>
      <c r="V3630" s="40"/>
      <c r="W3630" s="40"/>
      <c r="X3630" s="40"/>
      <c r="Y3630" s="40"/>
      <c r="Z3630" s="40"/>
      <c r="AA3630" s="40"/>
      <c r="AB3630" s="40"/>
      <c r="AC3630" s="40"/>
      <c r="AD3630" s="40"/>
      <c r="AE3630" s="40"/>
      <c r="AR3630" s="226" t="s">
        <v>270</v>
      </c>
      <c r="AT3630" s="226" t="s">
        <v>182</v>
      </c>
      <c r="AU3630" s="226" t="s">
        <v>82</v>
      </c>
      <c r="AY3630" s="19" t="s">
        <v>180</v>
      </c>
      <c r="BE3630" s="227">
        <f>IF(N3630="základní",J3630,0)</f>
        <v>0</v>
      </c>
      <c r="BF3630" s="227">
        <f>IF(N3630="snížená",J3630,0)</f>
        <v>0</v>
      </c>
      <c r="BG3630" s="227">
        <f>IF(N3630="zákl. přenesená",J3630,0)</f>
        <v>0</v>
      </c>
      <c r="BH3630" s="227">
        <f>IF(N3630="sníž. přenesená",J3630,0)</f>
        <v>0</v>
      </c>
      <c r="BI3630" s="227">
        <f>IF(N3630="nulová",J3630,0)</f>
        <v>0</v>
      </c>
      <c r="BJ3630" s="19" t="s">
        <v>80</v>
      </c>
      <c r="BK3630" s="227">
        <f>ROUND(I3630*H3630,2)</f>
        <v>0</v>
      </c>
      <c r="BL3630" s="19" t="s">
        <v>270</v>
      </c>
      <c r="BM3630" s="226" t="s">
        <v>4321</v>
      </c>
    </row>
    <row r="3631" s="12" customFormat="1" ht="22.8" customHeight="1">
      <c r="A3631" s="12"/>
      <c r="B3631" s="199"/>
      <c r="C3631" s="200"/>
      <c r="D3631" s="201" t="s">
        <v>71</v>
      </c>
      <c r="E3631" s="213" t="s">
        <v>4322</v>
      </c>
      <c r="F3631" s="213" t="s">
        <v>4323</v>
      </c>
      <c r="G3631" s="200"/>
      <c r="H3631" s="200"/>
      <c r="I3631" s="203"/>
      <c r="J3631" s="214">
        <f>BK3631</f>
        <v>0</v>
      </c>
      <c r="K3631" s="200"/>
      <c r="L3631" s="205"/>
      <c r="M3631" s="206"/>
      <c r="N3631" s="207"/>
      <c r="O3631" s="207"/>
      <c r="P3631" s="208">
        <f>SUM(P3632:P3781)</f>
        <v>0</v>
      </c>
      <c r="Q3631" s="207"/>
      <c r="R3631" s="208">
        <f>SUM(R3632:R3781)</f>
        <v>26.221635799999998</v>
      </c>
      <c r="S3631" s="207"/>
      <c r="T3631" s="209">
        <f>SUM(T3632:T3781)</f>
        <v>0</v>
      </c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R3631" s="210" t="s">
        <v>82</v>
      </c>
      <c r="AT3631" s="211" t="s">
        <v>71</v>
      </c>
      <c r="AU3631" s="211" t="s">
        <v>80</v>
      </c>
      <c r="AY3631" s="210" t="s">
        <v>180</v>
      </c>
      <c r="BK3631" s="212">
        <f>SUM(BK3632:BK3781)</f>
        <v>0</v>
      </c>
    </row>
    <row r="3632" s="2" customFormat="1" ht="16.5" customHeight="1">
      <c r="A3632" s="40"/>
      <c r="B3632" s="41"/>
      <c r="C3632" s="215" t="s">
        <v>4324</v>
      </c>
      <c r="D3632" s="215" t="s">
        <v>182</v>
      </c>
      <c r="E3632" s="216" t="s">
        <v>4325</v>
      </c>
      <c r="F3632" s="217" t="s">
        <v>4326</v>
      </c>
      <c r="G3632" s="218" t="s">
        <v>227</v>
      </c>
      <c r="H3632" s="219">
        <v>726.52300000000002</v>
      </c>
      <c r="I3632" s="220"/>
      <c r="J3632" s="221">
        <f>ROUND(I3632*H3632,2)</f>
        <v>0</v>
      </c>
      <c r="K3632" s="217" t="s">
        <v>19</v>
      </c>
      <c r="L3632" s="46"/>
      <c r="M3632" s="222" t="s">
        <v>19</v>
      </c>
      <c r="N3632" s="223" t="s">
        <v>43</v>
      </c>
      <c r="O3632" s="86"/>
      <c r="P3632" s="224">
        <f>O3632*H3632</f>
        <v>0</v>
      </c>
      <c r="Q3632" s="224">
        <v>0</v>
      </c>
      <c r="R3632" s="224">
        <f>Q3632*H3632</f>
        <v>0</v>
      </c>
      <c r="S3632" s="224">
        <v>0</v>
      </c>
      <c r="T3632" s="225">
        <f>S3632*H3632</f>
        <v>0</v>
      </c>
      <c r="U3632" s="40"/>
      <c r="V3632" s="40"/>
      <c r="W3632" s="40"/>
      <c r="X3632" s="40"/>
      <c r="Y3632" s="40"/>
      <c r="Z3632" s="40"/>
      <c r="AA3632" s="40"/>
      <c r="AB3632" s="40"/>
      <c r="AC3632" s="40"/>
      <c r="AD3632" s="40"/>
      <c r="AE3632" s="40"/>
      <c r="AR3632" s="226" t="s">
        <v>270</v>
      </c>
      <c r="AT3632" s="226" t="s">
        <v>182</v>
      </c>
      <c r="AU3632" s="226" t="s">
        <v>82</v>
      </c>
      <c r="AY3632" s="19" t="s">
        <v>180</v>
      </c>
      <c r="BE3632" s="227">
        <f>IF(N3632="základní",J3632,0)</f>
        <v>0</v>
      </c>
      <c r="BF3632" s="227">
        <f>IF(N3632="snížená",J3632,0)</f>
        <v>0</v>
      </c>
      <c r="BG3632" s="227">
        <f>IF(N3632="zákl. přenesená",J3632,0)</f>
        <v>0</v>
      </c>
      <c r="BH3632" s="227">
        <f>IF(N3632="sníž. přenesená",J3632,0)</f>
        <v>0</v>
      </c>
      <c r="BI3632" s="227">
        <f>IF(N3632="nulová",J3632,0)</f>
        <v>0</v>
      </c>
      <c r="BJ3632" s="19" t="s">
        <v>80</v>
      </c>
      <c r="BK3632" s="227">
        <f>ROUND(I3632*H3632,2)</f>
        <v>0</v>
      </c>
      <c r="BL3632" s="19" t="s">
        <v>270</v>
      </c>
      <c r="BM3632" s="226" t="s">
        <v>4327</v>
      </c>
    </row>
    <row r="3633" s="14" customFormat="1">
      <c r="A3633" s="14"/>
      <c r="B3633" s="245"/>
      <c r="C3633" s="246"/>
      <c r="D3633" s="235" t="s">
        <v>191</v>
      </c>
      <c r="E3633" s="247" t="s">
        <v>19</v>
      </c>
      <c r="F3633" s="248" t="s">
        <v>4328</v>
      </c>
      <c r="G3633" s="246"/>
      <c r="H3633" s="247" t="s">
        <v>19</v>
      </c>
      <c r="I3633" s="249"/>
      <c r="J3633" s="246"/>
      <c r="K3633" s="246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191</v>
      </c>
      <c r="AU3633" s="254" t="s">
        <v>82</v>
      </c>
      <c r="AV3633" s="14" t="s">
        <v>80</v>
      </c>
      <c r="AW3633" s="14" t="s">
        <v>33</v>
      </c>
      <c r="AX3633" s="14" t="s">
        <v>72</v>
      </c>
      <c r="AY3633" s="254" t="s">
        <v>180</v>
      </c>
    </row>
    <row r="3634" s="14" customFormat="1">
      <c r="A3634" s="14"/>
      <c r="B3634" s="245"/>
      <c r="C3634" s="246"/>
      <c r="D3634" s="235" t="s">
        <v>191</v>
      </c>
      <c r="E3634" s="247" t="s">
        <v>19</v>
      </c>
      <c r="F3634" s="248" t="s">
        <v>2209</v>
      </c>
      <c r="G3634" s="246"/>
      <c r="H3634" s="247" t="s">
        <v>19</v>
      </c>
      <c r="I3634" s="249"/>
      <c r="J3634" s="246"/>
      <c r="K3634" s="246"/>
      <c r="L3634" s="250"/>
      <c r="M3634" s="251"/>
      <c r="N3634" s="252"/>
      <c r="O3634" s="252"/>
      <c r="P3634" s="252"/>
      <c r="Q3634" s="252"/>
      <c r="R3634" s="252"/>
      <c r="S3634" s="252"/>
      <c r="T3634" s="253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4" t="s">
        <v>191</v>
      </c>
      <c r="AU3634" s="254" t="s">
        <v>82</v>
      </c>
      <c r="AV3634" s="14" t="s">
        <v>80</v>
      </c>
      <c r="AW3634" s="14" t="s">
        <v>33</v>
      </c>
      <c r="AX3634" s="14" t="s">
        <v>72</v>
      </c>
      <c r="AY3634" s="254" t="s">
        <v>180</v>
      </c>
    </row>
    <row r="3635" s="14" customFormat="1">
      <c r="A3635" s="14"/>
      <c r="B3635" s="245"/>
      <c r="C3635" s="246"/>
      <c r="D3635" s="235" t="s">
        <v>191</v>
      </c>
      <c r="E3635" s="247" t="s">
        <v>19</v>
      </c>
      <c r="F3635" s="248" t="s">
        <v>4329</v>
      </c>
      <c r="G3635" s="246"/>
      <c r="H3635" s="247" t="s">
        <v>19</v>
      </c>
      <c r="I3635" s="249"/>
      <c r="J3635" s="246"/>
      <c r="K3635" s="246"/>
      <c r="L3635" s="250"/>
      <c r="M3635" s="251"/>
      <c r="N3635" s="252"/>
      <c r="O3635" s="252"/>
      <c r="P3635" s="252"/>
      <c r="Q3635" s="252"/>
      <c r="R3635" s="252"/>
      <c r="S3635" s="252"/>
      <c r="T3635" s="253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4" t="s">
        <v>191</v>
      </c>
      <c r="AU3635" s="254" t="s">
        <v>82</v>
      </c>
      <c r="AV3635" s="14" t="s">
        <v>80</v>
      </c>
      <c r="AW3635" s="14" t="s">
        <v>33</v>
      </c>
      <c r="AX3635" s="14" t="s">
        <v>72</v>
      </c>
      <c r="AY3635" s="254" t="s">
        <v>180</v>
      </c>
    </row>
    <row r="3636" s="13" customFormat="1">
      <c r="A3636" s="13"/>
      <c r="B3636" s="233"/>
      <c r="C3636" s="234"/>
      <c r="D3636" s="235" t="s">
        <v>191</v>
      </c>
      <c r="E3636" s="236" t="s">
        <v>19</v>
      </c>
      <c r="F3636" s="237" t="s">
        <v>3392</v>
      </c>
      <c r="G3636" s="234"/>
      <c r="H3636" s="238">
        <v>15.33</v>
      </c>
      <c r="I3636" s="239"/>
      <c r="J3636" s="234"/>
      <c r="K3636" s="234"/>
      <c r="L3636" s="240"/>
      <c r="M3636" s="241"/>
      <c r="N3636" s="242"/>
      <c r="O3636" s="242"/>
      <c r="P3636" s="242"/>
      <c r="Q3636" s="242"/>
      <c r="R3636" s="242"/>
      <c r="S3636" s="242"/>
      <c r="T3636" s="243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44" t="s">
        <v>191</v>
      </c>
      <c r="AU3636" s="244" t="s">
        <v>82</v>
      </c>
      <c r="AV3636" s="13" t="s">
        <v>82</v>
      </c>
      <c r="AW3636" s="13" t="s">
        <v>33</v>
      </c>
      <c r="AX3636" s="13" t="s">
        <v>72</v>
      </c>
      <c r="AY3636" s="244" t="s">
        <v>180</v>
      </c>
    </row>
    <row r="3637" s="13" customFormat="1">
      <c r="A3637" s="13"/>
      <c r="B3637" s="233"/>
      <c r="C3637" s="234"/>
      <c r="D3637" s="235" t="s">
        <v>191</v>
      </c>
      <c r="E3637" s="236" t="s">
        <v>19</v>
      </c>
      <c r="F3637" s="237" t="s">
        <v>3393</v>
      </c>
      <c r="G3637" s="234"/>
      <c r="H3637" s="238">
        <v>11.154999999999999</v>
      </c>
      <c r="I3637" s="239"/>
      <c r="J3637" s="234"/>
      <c r="K3637" s="234"/>
      <c r="L3637" s="240"/>
      <c r="M3637" s="241"/>
      <c r="N3637" s="242"/>
      <c r="O3637" s="242"/>
      <c r="P3637" s="242"/>
      <c r="Q3637" s="242"/>
      <c r="R3637" s="242"/>
      <c r="S3637" s="242"/>
      <c r="T3637" s="243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4" t="s">
        <v>191</v>
      </c>
      <c r="AU3637" s="244" t="s">
        <v>82</v>
      </c>
      <c r="AV3637" s="13" t="s">
        <v>82</v>
      </c>
      <c r="AW3637" s="13" t="s">
        <v>33</v>
      </c>
      <c r="AX3637" s="13" t="s">
        <v>72</v>
      </c>
      <c r="AY3637" s="244" t="s">
        <v>180</v>
      </c>
    </row>
    <row r="3638" s="13" customFormat="1">
      <c r="A3638" s="13"/>
      <c r="B3638" s="233"/>
      <c r="C3638" s="234"/>
      <c r="D3638" s="235" t="s">
        <v>191</v>
      </c>
      <c r="E3638" s="236" t="s">
        <v>19</v>
      </c>
      <c r="F3638" s="237" t="s">
        <v>4330</v>
      </c>
      <c r="G3638" s="234"/>
      <c r="H3638" s="238">
        <v>-3.1000000000000001</v>
      </c>
      <c r="I3638" s="239"/>
      <c r="J3638" s="234"/>
      <c r="K3638" s="234"/>
      <c r="L3638" s="240"/>
      <c r="M3638" s="241"/>
      <c r="N3638" s="242"/>
      <c r="O3638" s="242"/>
      <c r="P3638" s="242"/>
      <c r="Q3638" s="242"/>
      <c r="R3638" s="242"/>
      <c r="S3638" s="242"/>
      <c r="T3638" s="243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4" t="s">
        <v>191</v>
      </c>
      <c r="AU3638" s="244" t="s">
        <v>82</v>
      </c>
      <c r="AV3638" s="13" t="s">
        <v>82</v>
      </c>
      <c r="AW3638" s="13" t="s">
        <v>33</v>
      </c>
      <c r="AX3638" s="13" t="s">
        <v>72</v>
      </c>
      <c r="AY3638" s="244" t="s">
        <v>180</v>
      </c>
    </row>
    <row r="3639" s="14" customFormat="1">
      <c r="A3639" s="14"/>
      <c r="B3639" s="245"/>
      <c r="C3639" s="246"/>
      <c r="D3639" s="235" t="s">
        <v>191</v>
      </c>
      <c r="E3639" s="247" t="s">
        <v>19</v>
      </c>
      <c r="F3639" s="248" t="s">
        <v>2226</v>
      </c>
      <c r="G3639" s="246"/>
      <c r="H3639" s="247" t="s">
        <v>19</v>
      </c>
      <c r="I3639" s="249"/>
      <c r="J3639" s="246"/>
      <c r="K3639" s="246"/>
      <c r="L3639" s="250"/>
      <c r="M3639" s="251"/>
      <c r="N3639" s="252"/>
      <c r="O3639" s="252"/>
      <c r="P3639" s="252"/>
      <c r="Q3639" s="252"/>
      <c r="R3639" s="252"/>
      <c r="S3639" s="252"/>
      <c r="T3639" s="253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4" t="s">
        <v>191</v>
      </c>
      <c r="AU3639" s="254" t="s">
        <v>82</v>
      </c>
      <c r="AV3639" s="14" t="s">
        <v>80</v>
      </c>
      <c r="AW3639" s="14" t="s">
        <v>33</v>
      </c>
      <c r="AX3639" s="14" t="s">
        <v>72</v>
      </c>
      <c r="AY3639" s="254" t="s">
        <v>180</v>
      </c>
    </row>
    <row r="3640" s="13" customFormat="1">
      <c r="A3640" s="13"/>
      <c r="B3640" s="233"/>
      <c r="C3640" s="234"/>
      <c r="D3640" s="235" t="s">
        <v>191</v>
      </c>
      <c r="E3640" s="236" t="s">
        <v>19</v>
      </c>
      <c r="F3640" s="237" t="s">
        <v>4331</v>
      </c>
      <c r="G3640" s="234"/>
      <c r="H3640" s="238">
        <v>14.805</v>
      </c>
      <c r="I3640" s="239"/>
      <c r="J3640" s="234"/>
      <c r="K3640" s="234"/>
      <c r="L3640" s="240"/>
      <c r="M3640" s="241"/>
      <c r="N3640" s="242"/>
      <c r="O3640" s="242"/>
      <c r="P3640" s="242"/>
      <c r="Q3640" s="242"/>
      <c r="R3640" s="242"/>
      <c r="S3640" s="242"/>
      <c r="T3640" s="243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4" t="s">
        <v>191</v>
      </c>
      <c r="AU3640" s="244" t="s">
        <v>82</v>
      </c>
      <c r="AV3640" s="13" t="s">
        <v>82</v>
      </c>
      <c r="AW3640" s="13" t="s">
        <v>33</v>
      </c>
      <c r="AX3640" s="13" t="s">
        <v>72</v>
      </c>
      <c r="AY3640" s="244" t="s">
        <v>180</v>
      </c>
    </row>
    <row r="3641" s="13" customFormat="1">
      <c r="A3641" s="13"/>
      <c r="B3641" s="233"/>
      <c r="C3641" s="234"/>
      <c r="D3641" s="235" t="s">
        <v>191</v>
      </c>
      <c r="E3641" s="236" t="s">
        <v>19</v>
      </c>
      <c r="F3641" s="237" t="s">
        <v>4332</v>
      </c>
      <c r="G3641" s="234"/>
      <c r="H3641" s="238">
        <v>9.0999999999999996</v>
      </c>
      <c r="I3641" s="239"/>
      <c r="J3641" s="234"/>
      <c r="K3641" s="234"/>
      <c r="L3641" s="240"/>
      <c r="M3641" s="241"/>
      <c r="N3641" s="242"/>
      <c r="O3641" s="242"/>
      <c r="P3641" s="242"/>
      <c r="Q3641" s="242"/>
      <c r="R3641" s="242"/>
      <c r="S3641" s="242"/>
      <c r="T3641" s="243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4" t="s">
        <v>191</v>
      </c>
      <c r="AU3641" s="244" t="s">
        <v>82</v>
      </c>
      <c r="AV3641" s="13" t="s">
        <v>82</v>
      </c>
      <c r="AW3641" s="13" t="s">
        <v>33</v>
      </c>
      <c r="AX3641" s="13" t="s">
        <v>72</v>
      </c>
      <c r="AY3641" s="244" t="s">
        <v>180</v>
      </c>
    </row>
    <row r="3642" s="13" customFormat="1">
      <c r="A3642" s="13"/>
      <c r="B3642" s="233"/>
      <c r="C3642" s="234"/>
      <c r="D3642" s="235" t="s">
        <v>191</v>
      </c>
      <c r="E3642" s="236" t="s">
        <v>19</v>
      </c>
      <c r="F3642" s="237" t="s">
        <v>4333</v>
      </c>
      <c r="G3642" s="234"/>
      <c r="H3642" s="238">
        <v>-1.3999999999999999</v>
      </c>
      <c r="I3642" s="239"/>
      <c r="J3642" s="234"/>
      <c r="K3642" s="234"/>
      <c r="L3642" s="240"/>
      <c r="M3642" s="241"/>
      <c r="N3642" s="242"/>
      <c r="O3642" s="242"/>
      <c r="P3642" s="242"/>
      <c r="Q3642" s="242"/>
      <c r="R3642" s="242"/>
      <c r="S3642" s="242"/>
      <c r="T3642" s="243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44" t="s">
        <v>191</v>
      </c>
      <c r="AU3642" s="244" t="s">
        <v>82</v>
      </c>
      <c r="AV3642" s="13" t="s">
        <v>82</v>
      </c>
      <c r="AW3642" s="13" t="s">
        <v>33</v>
      </c>
      <c r="AX3642" s="13" t="s">
        <v>72</v>
      </c>
      <c r="AY3642" s="244" t="s">
        <v>180</v>
      </c>
    </row>
    <row r="3643" s="14" customFormat="1">
      <c r="A3643" s="14"/>
      <c r="B3643" s="245"/>
      <c r="C3643" s="246"/>
      <c r="D3643" s="235" t="s">
        <v>191</v>
      </c>
      <c r="E3643" s="247" t="s">
        <v>19</v>
      </c>
      <c r="F3643" s="248" t="s">
        <v>2230</v>
      </c>
      <c r="G3643" s="246"/>
      <c r="H3643" s="247" t="s">
        <v>19</v>
      </c>
      <c r="I3643" s="249"/>
      <c r="J3643" s="246"/>
      <c r="K3643" s="246"/>
      <c r="L3643" s="250"/>
      <c r="M3643" s="251"/>
      <c r="N3643" s="252"/>
      <c r="O3643" s="252"/>
      <c r="P3643" s="252"/>
      <c r="Q3643" s="252"/>
      <c r="R3643" s="252"/>
      <c r="S3643" s="252"/>
      <c r="T3643" s="253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4" t="s">
        <v>191</v>
      </c>
      <c r="AU3643" s="254" t="s">
        <v>82</v>
      </c>
      <c r="AV3643" s="14" t="s">
        <v>80</v>
      </c>
      <c r="AW3643" s="14" t="s">
        <v>33</v>
      </c>
      <c r="AX3643" s="14" t="s">
        <v>72</v>
      </c>
      <c r="AY3643" s="254" t="s">
        <v>180</v>
      </c>
    </row>
    <row r="3644" s="13" customFormat="1">
      <c r="A3644" s="13"/>
      <c r="B3644" s="233"/>
      <c r="C3644" s="234"/>
      <c r="D3644" s="235" t="s">
        <v>191</v>
      </c>
      <c r="E3644" s="236" t="s">
        <v>19</v>
      </c>
      <c r="F3644" s="237" t="s">
        <v>4334</v>
      </c>
      <c r="G3644" s="234"/>
      <c r="H3644" s="238">
        <v>30.199999999999999</v>
      </c>
      <c r="I3644" s="239"/>
      <c r="J3644" s="234"/>
      <c r="K3644" s="234"/>
      <c r="L3644" s="240"/>
      <c r="M3644" s="241"/>
      <c r="N3644" s="242"/>
      <c r="O3644" s="242"/>
      <c r="P3644" s="242"/>
      <c r="Q3644" s="242"/>
      <c r="R3644" s="242"/>
      <c r="S3644" s="242"/>
      <c r="T3644" s="243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4" t="s">
        <v>191</v>
      </c>
      <c r="AU3644" s="244" t="s">
        <v>82</v>
      </c>
      <c r="AV3644" s="13" t="s">
        <v>82</v>
      </c>
      <c r="AW3644" s="13" t="s">
        <v>33</v>
      </c>
      <c r="AX3644" s="13" t="s">
        <v>72</v>
      </c>
      <c r="AY3644" s="244" t="s">
        <v>180</v>
      </c>
    </row>
    <row r="3645" s="13" customFormat="1">
      <c r="A3645" s="13"/>
      <c r="B3645" s="233"/>
      <c r="C3645" s="234"/>
      <c r="D3645" s="235" t="s">
        <v>191</v>
      </c>
      <c r="E3645" s="236" t="s">
        <v>19</v>
      </c>
      <c r="F3645" s="237" t="s">
        <v>4335</v>
      </c>
      <c r="G3645" s="234"/>
      <c r="H3645" s="238">
        <v>-3.2000000000000002</v>
      </c>
      <c r="I3645" s="239"/>
      <c r="J3645" s="234"/>
      <c r="K3645" s="234"/>
      <c r="L3645" s="240"/>
      <c r="M3645" s="241"/>
      <c r="N3645" s="242"/>
      <c r="O3645" s="242"/>
      <c r="P3645" s="242"/>
      <c r="Q3645" s="242"/>
      <c r="R3645" s="242"/>
      <c r="S3645" s="242"/>
      <c r="T3645" s="243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44" t="s">
        <v>191</v>
      </c>
      <c r="AU3645" s="244" t="s">
        <v>82</v>
      </c>
      <c r="AV3645" s="13" t="s">
        <v>82</v>
      </c>
      <c r="AW3645" s="13" t="s">
        <v>33</v>
      </c>
      <c r="AX3645" s="13" t="s">
        <v>72</v>
      </c>
      <c r="AY3645" s="244" t="s">
        <v>180</v>
      </c>
    </row>
    <row r="3646" s="14" customFormat="1">
      <c r="A3646" s="14"/>
      <c r="B3646" s="245"/>
      <c r="C3646" s="246"/>
      <c r="D3646" s="235" t="s">
        <v>191</v>
      </c>
      <c r="E3646" s="247" t="s">
        <v>19</v>
      </c>
      <c r="F3646" s="248" t="s">
        <v>4336</v>
      </c>
      <c r="G3646" s="246"/>
      <c r="H3646" s="247" t="s">
        <v>19</v>
      </c>
      <c r="I3646" s="249"/>
      <c r="J3646" s="246"/>
      <c r="K3646" s="246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191</v>
      </c>
      <c r="AU3646" s="254" t="s">
        <v>82</v>
      </c>
      <c r="AV3646" s="14" t="s">
        <v>80</v>
      </c>
      <c r="AW3646" s="14" t="s">
        <v>33</v>
      </c>
      <c r="AX3646" s="14" t="s">
        <v>72</v>
      </c>
      <c r="AY3646" s="254" t="s">
        <v>180</v>
      </c>
    </row>
    <row r="3647" s="13" customFormat="1">
      <c r="A3647" s="13"/>
      <c r="B3647" s="233"/>
      <c r="C3647" s="234"/>
      <c r="D3647" s="235" t="s">
        <v>191</v>
      </c>
      <c r="E3647" s="236" t="s">
        <v>19</v>
      </c>
      <c r="F3647" s="237" t="s">
        <v>3399</v>
      </c>
      <c r="G3647" s="234"/>
      <c r="H3647" s="238">
        <v>28.07</v>
      </c>
      <c r="I3647" s="239"/>
      <c r="J3647" s="234"/>
      <c r="K3647" s="234"/>
      <c r="L3647" s="240"/>
      <c r="M3647" s="241"/>
      <c r="N3647" s="242"/>
      <c r="O3647" s="242"/>
      <c r="P3647" s="242"/>
      <c r="Q3647" s="242"/>
      <c r="R3647" s="242"/>
      <c r="S3647" s="242"/>
      <c r="T3647" s="243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4" t="s">
        <v>191</v>
      </c>
      <c r="AU3647" s="244" t="s">
        <v>82</v>
      </c>
      <c r="AV3647" s="13" t="s">
        <v>82</v>
      </c>
      <c r="AW3647" s="13" t="s">
        <v>33</v>
      </c>
      <c r="AX3647" s="13" t="s">
        <v>72</v>
      </c>
      <c r="AY3647" s="244" t="s">
        <v>180</v>
      </c>
    </row>
    <row r="3648" s="13" customFormat="1">
      <c r="A3648" s="13"/>
      <c r="B3648" s="233"/>
      <c r="C3648" s="234"/>
      <c r="D3648" s="235" t="s">
        <v>191</v>
      </c>
      <c r="E3648" s="236" t="s">
        <v>19</v>
      </c>
      <c r="F3648" s="237" t="s">
        <v>4337</v>
      </c>
      <c r="G3648" s="234"/>
      <c r="H3648" s="238">
        <v>-2.3999999999999999</v>
      </c>
      <c r="I3648" s="239"/>
      <c r="J3648" s="234"/>
      <c r="K3648" s="234"/>
      <c r="L3648" s="240"/>
      <c r="M3648" s="241"/>
      <c r="N3648" s="242"/>
      <c r="O3648" s="242"/>
      <c r="P3648" s="242"/>
      <c r="Q3648" s="242"/>
      <c r="R3648" s="242"/>
      <c r="S3648" s="242"/>
      <c r="T3648" s="243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4" t="s">
        <v>191</v>
      </c>
      <c r="AU3648" s="244" t="s">
        <v>82</v>
      </c>
      <c r="AV3648" s="13" t="s">
        <v>82</v>
      </c>
      <c r="AW3648" s="13" t="s">
        <v>33</v>
      </c>
      <c r="AX3648" s="13" t="s">
        <v>72</v>
      </c>
      <c r="AY3648" s="244" t="s">
        <v>180</v>
      </c>
    </row>
    <row r="3649" s="14" customFormat="1">
      <c r="A3649" s="14"/>
      <c r="B3649" s="245"/>
      <c r="C3649" s="246"/>
      <c r="D3649" s="235" t="s">
        <v>191</v>
      </c>
      <c r="E3649" s="247" t="s">
        <v>19</v>
      </c>
      <c r="F3649" s="248" t="s">
        <v>1597</v>
      </c>
      <c r="G3649" s="246"/>
      <c r="H3649" s="247" t="s">
        <v>19</v>
      </c>
      <c r="I3649" s="249"/>
      <c r="J3649" s="246"/>
      <c r="K3649" s="246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191</v>
      </c>
      <c r="AU3649" s="254" t="s">
        <v>82</v>
      </c>
      <c r="AV3649" s="14" t="s">
        <v>80</v>
      </c>
      <c r="AW3649" s="14" t="s">
        <v>33</v>
      </c>
      <c r="AX3649" s="14" t="s">
        <v>72</v>
      </c>
      <c r="AY3649" s="254" t="s">
        <v>180</v>
      </c>
    </row>
    <row r="3650" s="14" customFormat="1">
      <c r="A3650" s="14"/>
      <c r="B3650" s="245"/>
      <c r="C3650" s="246"/>
      <c r="D3650" s="235" t="s">
        <v>191</v>
      </c>
      <c r="E3650" s="247" t="s">
        <v>19</v>
      </c>
      <c r="F3650" s="248" t="s">
        <v>2241</v>
      </c>
      <c r="G3650" s="246"/>
      <c r="H3650" s="247" t="s">
        <v>19</v>
      </c>
      <c r="I3650" s="249"/>
      <c r="J3650" s="246"/>
      <c r="K3650" s="246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191</v>
      </c>
      <c r="AU3650" s="254" t="s">
        <v>82</v>
      </c>
      <c r="AV3650" s="14" t="s">
        <v>80</v>
      </c>
      <c r="AW3650" s="14" t="s">
        <v>33</v>
      </c>
      <c r="AX3650" s="14" t="s">
        <v>72</v>
      </c>
      <c r="AY3650" s="254" t="s">
        <v>180</v>
      </c>
    </row>
    <row r="3651" s="13" customFormat="1">
      <c r="A3651" s="13"/>
      <c r="B3651" s="233"/>
      <c r="C3651" s="234"/>
      <c r="D3651" s="235" t="s">
        <v>191</v>
      </c>
      <c r="E3651" s="236" t="s">
        <v>19</v>
      </c>
      <c r="F3651" s="237" t="s">
        <v>3401</v>
      </c>
      <c r="G3651" s="234"/>
      <c r="H3651" s="238">
        <v>27.164999999999999</v>
      </c>
      <c r="I3651" s="239"/>
      <c r="J3651" s="234"/>
      <c r="K3651" s="234"/>
      <c r="L3651" s="240"/>
      <c r="M3651" s="241"/>
      <c r="N3651" s="242"/>
      <c r="O3651" s="242"/>
      <c r="P3651" s="242"/>
      <c r="Q3651" s="242"/>
      <c r="R3651" s="242"/>
      <c r="S3651" s="242"/>
      <c r="T3651" s="243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4" t="s">
        <v>191</v>
      </c>
      <c r="AU3651" s="244" t="s">
        <v>82</v>
      </c>
      <c r="AV3651" s="13" t="s">
        <v>82</v>
      </c>
      <c r="AW3651" s="13" t="s">
        <v>33</v>
      </c>
      <c r="AX3651" s="13" t="s">
        <v>72</v>
      </c>
      <c r="AY3651" s="244" t="s">
        <v>180</v>
      </c>
    </row>
    <row r="3652" s="13" customFormat="1">
      <c r="A3652" s="13"/>
      <c r="B3652" s="233"/>
      <c r="C3652" s="234"/>
      <c r="D3652" s="235" t="s">
        <v>191</v>
      </c>
      <c r="E3652" s="236" t="s">
        <v>19</v>
      </c>
      <c r="F3652" s="237" t="s">
        <v>4338</v>
      </c>
      <c r="G3652" s="234"/>
      <c r="H3652" s="238">
        <v>-1.6000000000000001</v>
      </c>
      <c r="I3652" s="239"/>
      <c r="J3652" s="234"/>
      <c r="K3652" s="234"/>
      <c r="L3652" s="240"/>
      <c r="M3652" s="241"/>
      <c r="N3652" s="242"/>
      <c r="O3652" s="242"/>
      <c r="P3652" s="242"/>
      <c r="Q3652" s="242"/>
      <c r="R3652" s="242"/>
      <c r="S3652" s="242"/>
      <c r="T3652" s="243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4" t="s">
        <v>191</v>
      </c>
      <c r="AU3652" s="244" t="s">
        <v>82</v>
      </c>
      <c r="AV3652" s="13" t="s">
        <v>82</v>
      </c>
      <c r="AW3652" s="13" t="s">
        <v>33</v>
      </c>
      <c r="AX3652" s="13" t="s">
        <v>72</v>
      </c>
      <c r="AY3652" s="244" t="s">
        <v>180</v>
      </c>
    </row>
    <row r="3653" s="14" customFormat="1">
      <c r="A3653" s="14"/>
      <c r="B3653" s="245"/>
      <c r="C3653" s="246"/>
      <c r="D3653" s="235" t="s">
        <v>191</v>
      </c>
      <c r="E3653" s="247" t="s">
        <v>19</v>
      </c>
      <c r="F3653" s="248" t="s">
        <v>2247</v>
      </c>
      <c r="G3653" s="246"/>
      <c r="H3653" s="247" t="s">
        <v>19</v>
      </c>
      <c r="I3653" s="249"/>
      <c r="J3653" s="246"/>
      <c r="K3653" s="246"/>
      <c r="L3653" s="250"/>
      <c r="M3653" s="251"/>
      <c r="N3653" s="252"/>
      <c r="O3653" s="252"/>
      <c r="P3653" s="252"/>
      <c r="Q3653" s="252"/>
      <c r="R3653" s="252"/>
      <c r="S3653" s="252"/>
      <c r="T3653" s="253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4" t="s">
        <v>191</v>
      </c>
      <c r="AU3653" s="254" t="s">
        <v>82</v>
      </c>
      <c r="AV3653" s="14" t="s">
        <v>80</v>
      </c>
      <c r="AW3653" s="14" t="s">
        <v>33</v>
      </c>
      <c r="AX3653" s="14" t="s">
        <v>72</v>
      </c>
      <c r="AY3653" s="254" t="s">
        <v>180</v>
      </c>
    </row>
    <row r="3654" s="13" customFormat="1">
      <c r="A3654" s="13"/>
      <c r="B3654" s="233"/>
      <c r="C3654" s="234"/>
      <c r="D3654" s="235" t="s">
        <v>191</v>
      </c>
      <c r="E3654" s="236" t="s">
        <v>19</v>
      </c>
      <c r="F3654" s="237" t="s">
        <v>3402</v>
      </c>
      <c r="G3654" s="234"/>
      <c r="H3654" s="238">
        <v>22.449999999999999</v>
      </c>
      <c r="I3654" s="239"/>
      <c r="J3654" s="234"/>
      <c r="K3654" s="234"/>
      <c r="L3654" s="240"/>
      <c r="M3654" s="241"/>
      <c r="N3654" s="242"/>
      <c r="O3654" s="242"/>
      <c r="P3654" s="242"/>
      <c r="Q3654" s="242"/>
      <c r="R3654" s="242"/>
      <c r="S3654" s="242"/>
      <c r="T3654" s="243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4" t="s">
        <v>191</v>
      </c>
      <c r="AU3654" s="244" t="s">
        <v>82</v>
      </c>
      <c r="AV3654" s="13" t="s">
        <v>82</v>
      </c>
      <c r="AW3654" s="13" t="s">
        <v>33</v>
      </c>
      <c r="AX3654" s="13" t="s">
        <v>72</v>
      </c>
      <c r="AY3654" s="244" t="s">
        <v>180</v>
      </c>
    </row>
    <row r="3655" s="13" customFormat="1">
      <c r="A3655" s="13"/>
      <c r="B3655" s="233"/>
      <c r="C3655" s="234"/>
      <c r="D3655" s="235" t="s">
        <v>191</v>
      </c>
      <c r="E3655" s="236" t="s">
        <v>19</v>
      </c>
      <c r="F3655" s="237" t="s">
        <v>4338</v>
      </c>
      <c r="G3655" s="234"/>
      <c r="H3655" s="238">
        <v>-1.6000000000000001</v>
      </c>
      <c r="I3655" s="239"/>
      <c r="J3655" s="234"/>
      <c r="K3655" s="234"/>
      <c r="L3655" s="240"/>
      <c r="M3655" s="241"/>
      <c r="N3655" s="242"/>
      <c r="O3655" s="242"/>
      <c r="P3655" s="242"/>
      <c r="Q3655" s="242"/>
      <c r="R3655" s="242"/>
      <c r="S3655" s="242"/>
      <c r="T3655" s="243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4" t="s">
        <v>191</v>
      </c>
      <c r="AU3655" s="244" t="s">
        <v>82</v>
      </c>
      <c r="AV3655" s="13" t="s">
        <v>82</v>
      </c>
      <c r="AW3655" s="13" t="s">
        <v>33</v>
      </c>
      <c r="AX3655" s="13" t="s">
        <v>72</v>
      </c>
      <c r="AY3655" s="244" t="s">
        <v>180</v>
      </c>
    </row>
    <row r="3656" s="14" customFormat="1">
      <c r="A3656" s="14"/>
      <c r="B3656" s="245"/>
      <c r="C3656" s="246"/>
      <c r="D3656" s="235" t="s">
        <v>191</v>
      </c>
      <c r="E3656" s="247" t="s">
        <v>19</v>
      </c>
      <c r="F3656" s="248" t="s">
        <v>2250</v>
      </c>
      <c r="G3656" s="246"/>
      <c r="H3656" s="247" t="s">
        <v>19</v>
      </c>
      <c r="I3656" s="249"/>
      <c r="J3656" s="246"/>
      <c r="K3656" s="246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191</v>
      </c>
      <c r="AU3656" s="254" t="s">
        <v>82</v>
      </c>
      <c r="AV3656" s="14" t="s">
        <v>80</v>
      </c>
      <c r="AW3656" s="14" t="s">
        <v>33</v>
      </c>
      <c r="AX3656" s="14" t="s">
        <v>72</v>
      </c>
      <c r="AY3656" s="254" t="s">
        <v>180</v>
      </c>
    </row>
    <row r="3657" s="13" customFormat="1">
      <c r="A3657" s="13"/>
      <c r="B3657" s="233"/>
      <c r="C3657" s="234"/>
      <c r="D3657" s="235" t="s">
        <v>191</v>
      </c>
      <c r="E3657" s="236" t="s">
        <v>19</v>
      </c>
      <c r="F3657" s="237" t="s">
        <v>3403</v>
      </c>
      <c r="G3657" s="234"/>
      <c r="H3657" s="238">
        <v>8.4350000000000005</v>
      </c>
      <c r="I3657" s="239"/>
      <c r="J3657" s="234"/>
      <c r="K3657" s="234"/>
      <c r="L3657" s="240"/>
      <c r="M3657" s="241"/>
      <c r="N3657" s="242"/>
      <c r="O3657" s="242"/>
      <c r="P3657" s="242"/>
      <c r="Q3657" s="242"/>
      <c r="R3657" s="242"/>
      <c r="S3657" s="242"/>
      <c r="T3657" s="24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4" t="s">
        <v>191</v>
      </c>
      <c r="AU3657" s="244" t="s">
        <v>82</v>
      </c>
      <c r="AV3657" s="13" t="s">
        <v>82</v>
      </c>
      <c r="AW3657" s="13" t="s">
        <v>33</v>
      </c>
      <c r="AX3657" s="13" t="s">
        <v>72</v>
      </c>
      <c r="AY3657" s="244" t="s">
        <v>180</v>
      </c>
    </row>
    <row r="3658" s="13" customFormat="1">
      <c r="A3658" s="13"/>
      <c r="B3658" s="233"/>
      <c r="C3658" s="234"/>
      <c r="D3658" s="235" t="s">
        <v>191</v>
      </c>
      <c r="E3658" s="236" t="s">
        <v>19</v>
      </c>
      <c r="F3658" s="237" t="s">
        <v>3404</v>
      </c>
      <c r="G3658" s="234"/>
      <c r="H3658" s="238">
        <v>38.280000000000001</v>
      </c>
      <c r="I3658" s="239"/>
      <c r="J3658" s="234"/>
      <c r="K3658" s="234"/>
      <c r="L3658" s="240"/>
      <c r="M3658" s="241"/>
      <c r="N3658" s="242"/>
      <c r="O3658" s="242"/>
      <c r="P3658" s="242"/>
      <c r="Q3658" s="242"/>
      <c r="R3658" s="242"/>
      <c r="S3658" s="242"/>
      <c r="T3658" s="24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4" t="s">
        <v>191</v>
      </c>
      <c r="AU3658" s="244" t="s">
        <v>82</v>
      </c>
      <c r="AV3658" s="13" t="s">
        <v>82</v>
      </c>
      <c r="AW3658" s="13" t="s">
        <v>33</v>
      </c>
      <c r="AX3658" s="13" t="s">
        <v>72</v>
      </c>
      <c r="AY3658" s="244" t="s">
        <v>180</v>
      </c>
    </row>
    <row r="3659" s="13" customFormat="1">
      <c r="A3659" s="13"/>
      <c r="B3659" s="233"/>
      <c r="C3659" s="234"/>
      <c r="D3659" s="235" t="s">
        <v>191</v>
      </c>
      <c r="E3659" s="236" t="s">
        <v>19</v>
      </c>
      <c r="F3659" s="237" t="s">
        <v>4339</v>
      </c>
      <c r="G3659" s="234"/>
      <c r="H3659" s="238">
        <v>-4.7999999999999998</v>
      </c>
      <c r="I3659" s="239"/>
      <c r="J3659" s="234"/>
      <c r="K3659" s="234"/>
      <c r="L3659" s="240"/>
      <c r="M3659" s="241"/>
      <c r="N3659" s="242"/>
      <c r="O3659" s="242"/>
      <c r="P3659" s="242"/>
      <c r="Q3659" s="242"/>
      <c r="R3659" s="242"/>
      <c r="S3659" s="242"/>
      <c r="T3659" s="243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44" t="s">
        <v>191</v>
      </c>
      <c r="AU3659" s="244" t="s">
        <v>82</v>
      </c>
      <c r="AV3659" s="13" t="s">
        <v>82</v>
      </c>
      <c r="AW3659" s="13" t="s">
        <v>33</v>
      </c>
      <c r="AX3659" s="13" t="s">
        <v>72</v>
      </c>
      <c r="AY3659" s="244" t="s">
        <v>180</v>
      </c>
    </row>
    <row r="3660" s="13" customFormat="1">
      <c r="A3660" s="13"/>
      <c r="B3660" s="233"/>
      <c r="C3660" s="234"/>
      <c r="D3660" s="235" t="s">
        <v>191</v>
      </c>
      <c r="E3660" s="236" t="s">
        <v>19</v>
      </c>
      <c r="F3660" s="237" t="s">
        <v>4333</v>
      </c>
      <c r="G3660" s="234"/>
      <c r="H3660" s="238">
        <v>-1.3999999999999999</v>
      </c>
      <c r="I3660" s="239"/>
      <c r="J3660" s="234"/>
      <c r="K3660" s="234"/>
      <c r="L3660" s="240"/>
      <c r="M3660" s="241"/>
      <c r="N3660" s="242"/>
      <c r="O3660" s="242"/>
      <c r="P3660" s="242"/>
      <c r="Q3660" s="242"/>
      <c r="R3660" s="242"/>
      <c r="S3660" s="242"/>
      <c r="T3660" s="24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4" t="s">
        <v>191</v>
      </c>
      <c r="AU3660" s="244" t="s">
        <v>82</v>
      </c>
      <c r="AV3660" s="13" t="s">
        <v>82</v>
      </c>
      <c r="AW3660" s="13" t="s">
        <v>33</v>
      </c>
      <c r="AX3660" s="13" t="s">
        <v>72</v>
      </c>
      <c r="AY3660" s="244" t="s">
        <v>180</v>
      </c>
    </row>
    <row r="3661" s="14" customFormat="1">
      <c r="A3661" s="14"/>
      <c r="B3661" s="245"/>
      <c r="C3661" s="246"/>
      <c r="D3661" s="235" t="s">
        <v>191</v>
      </c>
      <c r="E3661" s="247" t="s">
        <v>19</v>
      </c>
      <c r="F3661" s="248" t="s">
        <v>2258</v>
      </c>
      <c r="G3661" s="246"/>
      <c r="H3661" s="247" t="s">
        <v>19</v>
      </c>
      <c r="I3661" s="249"/>
      <c r="J3661" s="246"/>
      <c r="K3661" s="246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191</v>
      </c>
      <c r="AU3661" s="254" t="s">
        <v>82</v>
      </c>
      <c r="AV3661" s="14" t="s">
        <v>80</v>
      </c>
      <c r="AW3661" s="14" t="s">
        <v>33</v>
      </c>
      <c r="AX3661" s="14" t="s">
        <v>72</v>
      </c>
      <c r="AY3661" s="254" t="s">
        <v>180</v>
      </c>
    </row>
    <row r="3662" s="13" customFormat="1">
      <c r="A3662" s="13"/>
      <c r="B3662" s="233"/>
      <c r="C3662" s="234"/>
      <c r="D3662" s="235" t="s">
        <v>191</v>
      </c>
      <c r="E3662" s="236" t="s">
        <v>19</v>
      </c>
      <c r="F3662" s="237" t="s">
        <v>3407</v>
      </c>
      <c r="G3662" s="234"/>
      <c r="H3662" s="238">
        <v>14.503</v>
      </c>
      <c r="I3662" s="239"/>
      <c r="J3662" s="234"/>
      <c r="K3662" s="234"/>
      <c r="L3662" s="240"/>
      <c r="M3662" s="241"/>
      <c r="N3662" s="242"/>
      <c r="O3662" s="242"/>
      <c r="P3662" s="242"/>
      <c r="Q3662" s="242"/>
      <c r="R3662" s="242"/>
      <c r="S3662" s="242"/>
      <c r="T3662" s="243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4" t="s">
        <v>191</v>
      </c>
      <c r="AU3662" s="244" t="s">
        <v>82</v>
      </c>
      <c r="AV3662" s="13" t="s">
        <v>82</v>
      </c>
      <c r="AW3662" s="13" t="s">
        <v>33</v>
      </c>
      <c r="AX3662" s="13" t="s">
        <v>72</v>
      </c>
      <c r="AY3662" s="244" t="s">
        <v>180</v>
      </c>
    </row>
    <row r="3663" s="13" customFormat="1">
      <c r="A3663" s="13"/>
      <c r="B3663" s="233"/>
      <c r="C3663" s="234"/>
      <c r="D3663" s="235" t="s">
        <v>191</v>
      </c>
      <c r="E3663" s="236" t="s">
        <v>19</v>
      </c>
      <c r="F3663" s="237" t="s">
        <v>3408</v>
      </c>
      <c r="G3663" s="234"/>
      <c r="H3663" s="238">
        <v>62.689999999999998</v>
      </c>
      <c r="I3663" s="239"/>
      <c r="J3663" s="234"/>
      <c r="K3663" s="234"/>
      <c r="L3663" s="240"/>
      <c r="M3663" s="241"/>
      <c r="N3663" s="242"/>
      <c r="O3663" s="242"/>
      <c r="P3663" s="242"/>
      <c r="Q3663" s="242"/>
      <c r="R3663" s="242"/>
      <c r="S3663" s="242"/>
      <c r="T3663" s="243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44" t="s">
        <v>191</v>
      </c>
      <c r="AU3663" s="244" t="s">
        <v>82</v>
      </c>
      <c r="AV3663" s="13" t="s">
        <v>82</v>
      </c>
      <c r="AW3663" s="13" t="s">
        <v>33</v>
      </c>
      <c r="AX3663" s="13" t="s">
        <v>72</v>
      </c>
      <c r="AY3663" s="244" t="s">
        <v>180</v>
      </c>
    </row>
    <row r="3664" s="13" customFormat="1">
      <c r="A3664" s="13"/>
      <c r="B3664" s="233"/>
      <c r="C3664" s="234"/>
      <c r="D3664" s="235" t="s">
        <v>191</v>
      </c>
      <c r="E3664" s="236" t="s">
        <v>19</v>
      </c>
      <c r="F3664" s="237" t="s">
        <v>4340</v>
      </c>
      <c r="G3664" s="234"/>
      <c r="H3664" s="238">
        <v>-4.7000000000000002</v>
      </c>
      <c r="I3664" s="239"/>
      <c r="J3664" s="234"/>
      <c r="K3664" s="234"/>
      <c r="L3664" s="240"/>
      <c r="M3664" s="241"/>
      <c r="N3664" s="242"/>
      <c r="O3664" s="242"/>
      <c r="P3664" s="242"/>
      <c r="Q3664" s="242"/>
      <c r="R3664" s="242"/>
      <c r="S3664" s="242"/>
      <c r="T3664" s="243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4" t="s">
        <v>191</v>
      </c>
      <c r="AU3664" s="244" t="s">
        <v>82</v>
      </c>
      <c r="AV3664" s="13" t="s">
        <v>82</v>
      </c>
      <c r="AW3664" s="13" t="s">
        <v>33</v>
      </c>
      <c r="AX3664" s="13" t="s">
        <v>72</v>
      </c>
      <c r="AY3664" s="244" t="s">
        <v>180</v>
      </c>
    </row>
    <row r="3665" s="16" customFormat="1">
      <c r="A3665" s="16"/>
      <c r="B3665" s="266"/>
      <c r="C3665" s="267"/>
      <c r="D3665" s="235" t="s">
        <v>191</v>
      </c>
      <c r="E3665" s="268" t="s">
        <v>19</v>
      </c>
      <c r="F3665" s="269" t="s">
        <v>436</v>
      </c>
      <c r="G3665" s="267"/>
      <c r="H3665" s="270">
        <v>257.983</v>
      </c>
      <c r="I3665" s="271"/>
      <c r="J3665" s="267"/>
      <c r="K3665" s="267"/>
      <c r="L3665" s="272"/>
      <c r="M3665" s="273"/>
      <c r="N3665" s="274"/>
      <c r="O3665" s="274"/>
      <c r="P3665" s="274"/>
      <c r="Q3665" s="274"/>
      <c r="R3665" s="274"/>
      <c r="S3665" s="274"/>
      <c r="T3665" s="275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T3665" s="276" t="s">
        <v>191</v>
      </c>
      <c r="AU3665" s="276" t="s">
        <v>82</v>
      </c>
      <c r="AV3665" s="16" t="s">
        <v>100</v>
      </c>
      <c r="AW3665" s="16" t="s">
        <v>33</v>
      </c>
      <c r="AX3665" s="16" t="s">
        <v>72</v>
      </c>
      <c r="AY3665" s="276" t="s">
        <v>180</v>
      </c>
    </row>
    <row r="3666" s="14" customFormat="1">
      <c r="A3666" s="14"/>
      <c r="B3666" s="245"/>
      <c r="C3666" s="246"/>
      <c r="D3666" s="235" t="s">
        <v>191</v>
      </c>
      <c r="E3666" s="247" t="s">
        <v>19</v>
      </c>
      <c r="F3666" s="248" t="s">
        <v>2262</v>
      </c>
      <c r="G3666" s="246"/>
      <c r="H3666" s="247" t="s">
        <v>19</v>
      </c>
      <c r="I3666" s="249"/>
      <c r="J3666" s="246"/>
      <c r="K3666" s="246"/>
      <c r="L3666" s="250"/>
      <c r="M3666" s="251"/>
      <c r="N3666" s="252"/>
      <c r="O3666" s="252"/>
      <c r="P3666" s="252"/>
      <c r="Q3666" s="252"/>
      <c r="R3666" s="252"/>
      <c r="S3666" s="252"/>
      <c r="T3666" s="253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T3666" s="254" t="s">
        <v>191</v>
      </c>
      <c r="AU3666" s="254" t="s">
        <v>82</v>
      </c>
      <c r="AV3666" s="14" t="s">
        <v>80</v>
      </c>
      <c r="AW3666" s="14" t="s">
        <v>33</v>
      </c>
      <c r="AX3666" s="14" t="s">
        <v>72</v>
      </c>
      <c r="AY3666" s="254" t="s">
        <v>180</v>
      </c>
    </row>
    <row r="3667" s="13" customFormat="1">
      <c r="A3667" s="13"/>
      <c r="B3667" s="233"/>
      <c r="C3667" s="234"/>
      <c r="D3667" s="235" t="s">
        <v>191</v>
      </c>
      <c r="E3667" s="236" t="s">
        <v>19</v>
      </c>
      <c r="F3667" s="237" t="s">
        <v>3409</v>
      </c>
      <c r="G3667" s="234"/>
      <c r="H3667" s="238">
        <v>25.109999999999999</v>
      </c>
      <c r="I3667" s="239"/>
      <c r="J3667" s="234"/>
      <c r="K3667" s="234"/>
      <c r="L3667" s="240"/>
      <c r="M3667" s="241"/>
      <c r="N3667" s="242"/>
      <c r="O3667" s="242"/>
      <c r="P3667" s="242"/>
      <c r="Q3667" s="242"/>
      <c r="R3667" s="242"/>
      <c r="S3667" s="242"/>
      <c r="T3667" s="243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4" t="s">
        <v>191</v>
      </c>
      <c r="AU3667" s="244" t="s">
        <v>82</v>
      </c>
      <c r="AV3667" s="13" t="s">
        <v>82</v>
      </c>
      <c r="AW3667" s="13" t="s">
        <v>33</v>
      </c>
      <c r="AX3667" s="13" t="s">
        <v>72</v>
      </c>
      <c r="AY3667" s="244" t="s">
        <v>180</v>
      </c>
    </row>
    <row r="3668" s="13" customFormat="1">
      <c r="A3668" s="13"/>
      <c r="B3668" s="233"/>
      <c r="C3668" s="234"/>
      <c r="D3668" s="235" t="s">
        <v>191</v>
      </c>
      <c r="E3668" s="236" t="s">
        <v>19</v>
      </c>
      <c r="F3668" s="237" t="s">
        <v>3410</v>
      </c>
      <c r="G3668" s="234"/>
      <c r="H3668" s="238">
        <v>22.105</v>
      </c>
      <c r="I3668" s="239"/>
      <c r="J3668" s="234"/>
      <c r="K3668" s="234"/>
      <c r="L3668" s="240"/>
      <c r="M3668" s="241"/>
      <c r="N3668" s="242"/>
      <c r="O3668" s="242"/>
      <c r="P3668" s="242"/>
      <c r="Q3668" s="242"/>
      <c r="R3668" s="242"/>
      <c r="S3668" s="242"/>
      <c r="T3668" s="24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4" t="s">
        <v>191</v>
      </c>
      <c r="AU3668" s="244" t="s">
        <v>82</v>
      </c>
      <c r="AV3668" s="13" t="s">
        <v>82</v>
      </c>
      <c r="AW3668" s="13" t="s">
        <v>33</v>
      </c>
      <c r="AX3668" s="13" t="s">
        <v>72</v>
      </c>
      <c r="AY3668" s="244" t="s">
        <v>180</v>
      </c>
    </row>
    <row r="3669" s="13" customFormat="1">
      <c r="A3669" s="13"/>
      <c r="B3669" s="233"/>
      <c r="C3669" s="234"/>
      <c r="D3669" s="235" t="s">
        <v>191</v>
      </c>
      <c r="E3669" s="236" t="s">
        <v>19</v>
      </c>
      <c r="F3669" s="237" t="s">
        <v>3411</v>
      </c>
      <c r="G3669" s="234"/>
      <c r="H3669" s="238">
        <v>21.059999999999999</v>
      </c>
      <c r="I3669" s="239"/>
      <c r="J3669" s="234"/>
      <c r="K3669" s="234"/>
      <c r="L3669" s="240"/>
      <c r="M3669" s="241"/>
      <c r="N3669" s="242"/>
      <c r="O3669" s="242"/>
      <c r="P3669" s="242"/>
      <c r="Q3669" s="242"/>
      <c r="R3669" s="242"/>
      <c r="S3669" s="242"/>
      <c r="T3669" s="24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4" t="s">
        <v>191</v>
      </c>
      <c r="AU3669" s="244" t="s">
        <v>82</v>
      </c>
      <c r="AV3669" s="13" t="s">
        <v>82</v>
      </c>
      <c r="AW3669" s="13" t="s">
        <v>33</v>
      </c>
      <c r="AX3669" s="13" t="s">
        <v>72</v>
      </c>
      <c r="AY3669" s="244" t="s">
        <v>180</v>
      </c>
    </row>
    <row r="3670" s="13" customFormat="1">
      <c r="A3670" s="13"/>
      <c r="B3670" s="233"/>
      <c r="C3670" s="234"/>
      <c r="D3670" s="235" t="s">
        <v>191</v>
      </c>
      <c r="E3670" s="236" t="s">
        <v>19</v>
      </c>
      <c r="F3670" s="237" t="s">
        <v>3412</v>
      </c>
      <c r="G3670" s="234"/>
      <c r="H3670" s="238">
        <v>20.030000000000001</v>
      </c>
      <c r="I3670" s="239"/>
      <c r="J3670" s="234"/>
      <c r="K3670" s="234"/>
      <c r="L3670" s="240"/>
      <c r="M3670" s="241"/>
      <c r="N3670" s="242"/>
      <c r="O3670" s="242"/>
      <c r="P3670" s="242"/>
      <c r="Q3670" s="242"/>
      <c r="R3670" s="242"/>
      <c r="S3670" s="242"/>
      <c r="T3670" s="24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4" t="s">
        <v>191</v>
      </c>
      <c r="AU3670" s="244" t="s">
        <v>82</v>
      </c>
      <c r="AV3670" s="13" t="s">
        <v>82</v>
      </c>
      <c r="AW3670" s="13" t="s">
        <v>33</v>
      </c>
      <c r="AX3670" s="13" t="s">
        <v>72</v>
      </c>
      <c r="AY3670" s="244" t="s">
        <v>180</v>
      </c>
    </row>
    <row r="3671" s="13" customFormat="1">
      <c r="A3671" s="13"/>
      <c r="B3671" s="233"/>
      <c r="C3671" s="234"/>
      <c r="D3671" s="235" t="s">
        <v>191</v>
      </c>
      <c r="E3671" s="236" t="s">
        <v>19</v>
      </c>
      <c r="F3671" s="237" t="s">
        <v>3413</v>
      </c>
      <c r="G3671" s="234"/>
      <c r="H3671" s="238">
        <v>24.300000000000001</v>
      </c>
      <c r="I3671" s="239"/>
      <c r="J3671" s="234"/>
      <c r="K3671" s="234"/>
      <c r="L3671" s="240"/>
      <c r="M3671" s="241"/>
      <c r="N3671" s="242"/>
      <c r="O3671" s="242"/>
      <c r="P3671" s="242"/>
      <c r="Q3671" s="242"/>
      <c r="R3671" s="242"/>
      <c r="S3671" s="242"/>
      <c r="T3671" s="243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44" t="s">
        <v>191</v>
      </c>
      <c r="AU3671" s="244" t="s">
        <v>82</v>
      </c>
      <c r="AV3671" s="13" t="s">
        <v>82</v>
      </c>
      <c r="AW3671" s="13" t="s">
        <v>33</v>
      </c>
      <c r="AX3671" s="13" t="s">
        <v>72</v>
      </c>
      <c r="AY3671" s="244" t="s">
        <v>180</v>
      </c>
    </row>
    <row r="3672" s="14" customFormat="1">
      <c r="A3672" s="14"/>
      <c r="B3672" s="245"/>
      <c r="C3672" s="246"/>
      <c r="D3672" s="235" t="s">
        <v>191</v>
      </c>
      <c r="E3672" s="247" t="s">
        <v>19</v>
      </c>
      <c r="F3672" s="248" t="s">
        <v>2268</v>
      </c>
      <c r="G3672" s="246"/>
      <c r="H3672" s="247" t="s">
        <v>19</v>
      </c>
      <c r="I3672" s="249"/>
      <c r="J3672" s="246"/>
      <c r="K3672" s="246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191</v>
      </c>
      <c r="AU3672" s="254" t="s">
        <v>82</v>
      </c>
      <c r="AV3672" s="14" t="s">
        <v>80</v>
      </c>
      <c r="AW3672" s="14" t="s">
        <v>33</v>
      </c>
      <c r="AX3672" s="14" t="s">
        <v>72</v>
      </c>
      <c r="AY3672" s="254" t="s">
        <v>180</v>
      </c>
    </row>
    <row r="3673" s="13" customFormat="1">
      <c r="A3673" s="13"/>
      <c r="B3673" s="233"/>
      <c r="C3673" s="234"/>
      <c r="D3673" s="235" t="s">
        <v>191</v>
      </c>
      <c r="E3673" s="236" t="s">
        <v>19</v>
      </c>
      <c r="F3673" s="237" t="s">
        <v>3414</v>
      </c>
      <c r="G3673" s="234"/>
      <c r="H3673" s="238">
        <v>19.055</v>
      </c>
      <c r="I3673" s="239"/>
      <c r="J3673" s="234"/>
      <c r="K3673" s="234"/>
      <c r="L3673" s="240"/>
      <c r="M3673" s="241"/>
      <c r="N3673" s="242"/>
      <c r="O3673" s="242"/>
      <c r="P3673" s="242"/>
      <c r="Q3673" s="242"/>
      <c r="R3673" s="242"/>
      <c r="S3673" s="242"/>
      <c r="T3673" s="243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4" t="s">
        <v>191</v>
      </c>
      <c r="AU3673" s="244" t="s">
        <v>82</v>
      </c>
      <c r="AV3673" s="13" t="s">
        <v>82</v>
      </c>
      <c r="AW3673" s="13" t="s">
        <v>33</v>
      </c>
      <c r="AX3673" s="13" t="s">
        <v>72</v>
      </c>
      <c r="AY3673" s="244" t="s">
        <v>180</v>
      </c>
    </row>
    <row r="3674" s="13" customFormat="1">
      <c r="A3674" s="13"/>
      <c r="B3674" s="233"/>
      <c r="C3674" s="234"/>
      <c r="D3674" s="235" t="s">
        <v>191</v>
      </c>
      <c r="E3674" s="236" t="s">
        <v>19</v>
      </c>
      <c r="F3674" s="237" t="s">
        <v>3415</v>
      </c>
      <c r="G3674" s="234"/>
      <c r="H3674" s="238">
        <v>41.594999999999999</v>
      </c>
      <c r="I3674" s="239"/>
      <c r="J3674" s="234"/>
      <c r="K3674" s="234"/>
      <c r="L3674" s="240"/>
      <c r="M3674" s="241"/>
      <c r="N3674" s="242"/>
      <c r="O3674" s="242"/>
      <c r="P3674" s="242"/>
      <c r="Q3674" s="242"/>
      <c r="R3674" s="242"/>
      <c r="S3674" s="242"/>
      <c r="T3674" s="243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4" t="s">
        <v>191</v>
      </c>
      <c r="AU3674" s="244" t="s">
        <v>82</v>
      </c>
      <c r="AV3674" s="13" t="s">
        <v>82</v>
      </c>
      <c r="AW3674" s="13" t="s">
        <v>33</v>
      </c>
      <c r="AX3674" s="13" t="s">
        <v>72</v>
      </c>
      <c r="AY3674" s="244" t="s">
        <v>180</v>
      </c>
    </row>
    <row r="3675" s="13" customFormat="1">
      <c r="A3675" s="13"/>
      <c r="B3675" s="233"/>
      <c r="C3675" s="234"/>
      <c r="D3675" s="235" t="s">
        <v>191</v>
      </c>
      <c r="E3675" s="236" t="s">
        <v>19</v>
      </c>
      <c r="F3675" s="237" t="s">
        <v>1629</v>
      </c>
      <c r="G3675" s="234"/>
      <c r="H3675" s="238">
        <v>-8</v>
      </c>
      <c r="I3675" s="239"/>
      <c r="J3675" s="234"/>
      <c r="K3675" s="234"/>
      <c r="L3675" s="240"/>
      <c r="M3675" s="241"/>
      <c r="N3675" s="242"/>
      <c r="O3675" s="242"/>
      <c r="P3675" s="242"/>
      <c r="Q3675" s="242"/>
      <c r="R3675" s="242"/>
      <c r="S3675" s="242"/>
      <c r="T3675" s="24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4" t="s">
        <v>191</v>
      </c>
      <c r="AU3675" s="244" t="s">
        <v>82</v>
      </c>
      <c r="AV3675" s="13" t="s">
        <v>82</v>
      </c>
      <c r="AW3675" s="13" t="s">
        <v>33</v>
      </c>
      <c r="AX3675" s="13" t="s">
        <v>72</v>
      </c>
      <c r="AY3675" s="244" t="s">
        <v>180</v>
      </c>
    </row>
    <row r="3676" s="14" customFormat="1">
      <c r="A3676" s="14"/>
      <c r="B3676" s="245"/>
      <c r="C3676" s="246"/>
      <c r="D3676" s="235" t="s">
        <v>191</v>
      </c>
      <c r="E3676" s="247" t="s">
        <v>19</v>
      </c>
      <c r="F3676" s="248" t="s">
        <v>2274</v>
      </c>
      <c r="G3676" s="246"/>
      <c r="H3676" s="247" t="s">
        <v>19</v>
      </c>
      <c r="I3676" s="249"/>
      <c r="J3676" s="246"/>
      <c r="K3676" s="246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191</v>
      </c>
      <c r="AU3676" s="254" t="s">
        <v>82</v>
      </c>
      <c r="AV3676" s="14" t="s">
        <v>80</v>
      </c>
      <c r="AW3676" s="14" t="s">
        <v>33</v>
      </c>
      <c r="AX3676" s="14" t="s">
        <v>72</v>
      </c>
      <c r="AY3676" s="254" t="s">
        <v>180</v>
      </c>
    </row>
    <row r="3677" s="14" customFormat="1">
      <c r="A3677" s="14"/>
      <c r="B3677" s="245"/>
      <c r="C3677" s="246"/>
      <c r="D3677" s="235" t="s">
        <v>191</v>
      </c>
      <c r="E3677" s="247" t="s">
        <v>19</v>
      </c>
      <c r="F3677" s="248" t="s">
        <v>2275</v>
      </c>
      <c r="G3677" s="246"/>
      <c r="H3677" s="247" t="s">
        <v>19</v>
      </c>
      <c r="I3677" s="249"/>
      <c r="J3677" s="246"/>
      <c r="K3677" s="246"/>
      <c r="L3677" s="250"/>
      <c r="M3677" s="251"/>
      <c r="N3677" s="252"/>
      <c r="O3677" s="252"/>
      <c r="P3677" s="252"/>
      <c r="Q3677" s="252"/>
      <c r="R3677" s="252"/>
      <c r="S3677" s="252"/>
      <c r="T3677" s="253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4" t="s">
        <v>191</v>
      </c>
      <c r="AU3677" s="254" t="s">
        <v>82</v>
      </c>
      <c r="AV3677" s="14" t="s">
        <v>80</v>
      </c>
      <c r="AW3677" s="14" t="s">
        <v>33</v>
      </c>
      <c r="AX3677" s="14" t="s">
        <v>72</v>
      </c>
      <c r="AY3677" s="254" t="s">
        <v>180</v>
      </c>
    </row>
    <row r="3678" s="13" customFormat="1">
      <c r="A3678" s="13"/>
      <c r="B3678" s="233"/>
      <c r="C3678" s="234"/>
      <c r="D3678" s="235" t="s">
        <v>191</v>
      </c>
      <c r="E3678" s="236" t="s">
        <v>19</v>
      </c>
      <c r="F3678" s="237" t="s">
        <v>3416</v>
      </c>
      <c r="G3678" s="234"/>
      <c r="H3678" s="238">
        <v>34.604999999999997</v>
      </c>
      <c r="I3678" s="239"/>
      <c r="J3678" s="234"/>
      <c r="K3678" s="234"/>
      <c r="L3678" s="240"/>
      <c r="M3678" s="241"/>
      <c r="N3678" s="242"/>
      <c r="O3678" s="242"/>
      <c r="P3678" s="242"/>
      <c r="Q3678" s="242"/>
      <c r="R3678" s="242"/>
      <c r="S3678" s="242"/>
      <c r="T3678" s="24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4" t="s">
        <v>191</v>
      </c>
      <c r="AU3678" s="244" t="s">
        <v>82</v>
      </c>
      <c r="AV3678" s="13" t="s">
        <v>82</v>
      </c>
      <c r="AW3678" s="13" t="s">
        <v>33</v>
      </c>
      <c r="AX3678" s="13" t="s">
        <v>72</v>
      </c>
      <c r="AY3678" s="244" t="s">
        <v>180</v>
      </c>
    </row>
    <row r="3679" s="13" customFormat="1">
      <c r="A3679" s="13"/>
      <c r="B3679" s="233"/>
      <c r="C3679" s="234"/>
      <c r="D3679" s="235" t="s">
        <v>191</v>
      </c>
      <c r="E3679" s="236" t="s">
        <v>19</v>
      </c>
      <c r="F3679" s="237" t="s">
        <v>4341</v>
      </c>
      <c r="G3679" s="234"/>
      <c r="H3679" s="238">
        <v>-0.80000000000000004</v>
      </c>
      <c r="I3679" s="239"/>
      <c r="J3679" s="234"/>
      <c r="K3679" s="234"/>
      <c r="L3679" s="240"/>
      <c r="M3679" s="241"/>
      <c r="N3679" s="242"/>
      <c r="O3679" s="242"/>
      <c r="P3679" s="242"/>
      <c r="Q3679" s="242"/>
      <c r="R3679" s="242"/>
      <c r="S3679" s="242"/>
      <c r="T3679" s="243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44" t="s">
        <v>191</v>
      </c>
      <c r="AU3679" s="244" t="s">
        <v>82</v>
      </c>
      <c r="AV3679" s="13" t="s">
        <v>82</v>
      </c>
      <c r="AW3679" s="13" t="s">
        <v>33</v>
      </c>
      <c r="AX3679" s="13" t="s">
        <v>72</v>
      </c>
      <c r="AY3679" s="244" t="s">
        <v>180</v>
      </c>
    </row>
    <row r="3680" s="14" customFormat="1">
      <c r="A3680" s="14"/>
      <c r="B3680" s="245"/>
      <c r="C3680" s="246"/>
      <c r="D3680" s="235" t="s">
        <v>191</v>
      </c>
      <c r="E3680" s="247" t="s">
        <v>19</v>
      </c>
      <c r="F3680" s="248" t="s">
        <v>2286</v>
      </c>
      <c r="G3680" s="246"/>
      <c r="H3680" s="247" t="s">
        <v>19</v>
      </c>
      <c r="I3680" s="249"/>
      <c r="J3680" s="246"/>
      <c r="K3680" s="246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191</v>
      </c>
      <c r="AU3680" s="254" t="s">
        <v>82</v>
      </c>
      <c r="AV3680" s="14" t="s">
        <v>80</v>
      </c>
      <c r="AW3680" s="14" t="s">
        <v>33</v>
      </c>
      <c r="AX3680" s="14" t="s">
        <v>72</v>
      </c>
      <c r="AY3680" s="254" t="s">
        <v>180</v>
      </c>
    </row>
    <row r="3681" s="13" customFormat="1">
      <c r="A3681" s="13"/>
      <c r="B3681" s="233"/>
      <c r="C3681" s="234"/>
      <c r="D3681" s="235" t="s">
        <v>191</v>
      </c>
      <c r="E3681" s="236" t="s">
        <v>19</v>
      </c>
      <c r="F3681" s="237" t="s">
        <v>3419</v>
      </c>
      <c r="G3681" s="234"/>
      <c r="H3681" s="238">
        <v>31.870000000000001</v>
      </c>
      <c r="I3681" s="239"/>
      <c r="J3681" s="234"/>
      <c r="K3681" s="234"/>
      <c r="L3681" s="240"/>
      <c r="M3681" s="241"/>
      <c r="N3681" s="242"/>
      <c r="O3681" s="242"/>
      <c r="P3681" s="242"/>
      <c r="Q3681" s="242"/>
      <c r="R3681" s="242"/>
      <c r="S3681" s="242"/>
      <c r="T3681" s="243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44" t="s">
        <v>191</v>
      </c>
      <c r="AU3681" s="244" t="s">
        <v>82</v>
      </c>
      <c r="AV3681" s="13" t="s">
        <v>82</v>
      </c>
      <c r="AW3681" s="13" t="s">
        <v>33</v>
      </c>
      <c r="AX3681" s="13" t="s">
        <v>72</v>
      </c>
      <c r="AY3681" s="244" t="s">
        <v>180</v>
      </c>
    </row>
    <row r="3682" s="13" customFormat="1">
      <c r="A3682" s="13"/>
      <c r="B3682" s="233"/>
      <c r="C3682" s="234"/>
      <c r="D3682" s="235" t="s">
        <v>191</v>
      </c>
      <c r="E3682" s="236" t="s">
        <v>19</v>
      </c>
      <c r="F3682" s="237" t="s">
        <v>4341</v>
      </c>
      <c r="G3682" s="234"/>
      <c r="H3682" s="238">
        <v>-0.80000000000000004</v>
      </c>
      <c r="I3682" s="239"/>
      <c r="J3682" s="234"/>
      <c r="K3682" s="234"/>
      <c r="L3682" s="240"/>
      <c r="M3682" s="241"/>
      <c r="N3682" s="242"/>
      <c r="O3682" s="242"/>
      <c r="P3682" s="242"/>
      <c r="Q3682" s="242"/>
      <c r="R3682" s="242"/>
      <c r="S3682" s="242"/>
      <c r="T3682" s="24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44" t="s">
        <v>191</v>
      </c>
      <c r="AU3682" s="244" t="s">
        <v>82</v>
      </c>
      <c r="AV3682" s="13" t="s">
        <v>82</v>
      </c>
      <c r="AW3682" s="13" t="s">
        <v>33</v>
      </c>
      <c r="AX3682" s="13" t="s">
        <v>72</v>
      </c>
      <c r="AY3682" s="244" t="s">
        <v>180</v>
      </c>
    </row>
    <row r="3683" s="14" customFormat="1">
      <c r="A3683" s="14"/>
      <c r="B3683" s="245"/>
      <c r="C3683" s="246"/>
      <c r="D3683" s="235" t="s">
        <v>191</v>
      </c>
      <c r="E3683" s="247" t="s">
        <v>19</v>
      </c>
      <c r="F3683" s="248" t="s">
        <v>2293</v>
      </c>
      <c r="G3683" s="246"/>
      <c r="H3683" s="247" t="s">
        <v>19</v>
      </c>
      <c r="I3683" s="249"/>
      <c r="J3683" s="246"/>
      <c r="K3683" s="246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191</v>
      </c>
      <c r="AU3683" s="254" t="s">
        <v>82</v>
      </c>
      <c r="AV3683" s="14" t="s">
        <v>80</v>
      </c>
      <c r="AW3683" s="14" t="s">
        <v>33</v>
      </c>
      <c r="AX3683" s="14" t="s">
        <v>72</v>
      </c>
      <c r="AY3683" s="254" t="s">
        <v>180</v>
      </c>
    </row>
    <row r="3684" s="13" customFormat="1">
      <c r="A3684" s="13"/>
      <c r="B3684" s="233"/>
      <c r="C3684" s="234"/>
      <c r="D3684" s="235" t="s">
        <v>191</v>
      </c>
      <c r="E3684" s="236" t="s">
        <v>19</v>
      </c>
      <c r="F3684" s="237" t="s">
        <v>4342</v>
      </c>
      <c r="G3684" s="234"/>
      <c r="H3684" s="238">
        <v>19.109999999999999</v>
      </c>
      <c r="I3684" s="239"/>
      <c r="J3684" s="234"/>
      <c r="K3684" s="234"/>
      <c r="L3684" s="240"/>
      <c r="M3684" s="241"/>
      <c r="N3684" s="242"/>
      <c r="O3684" s="242"/>
      <c r="P3684" s="242"/>
      <c r="Q3684" s="242"/>
      <c r="R3684" s="242"/>
      <c r="S3684" s="242"/>
      <c r="T3684" s="243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44" t="s">
        <v>191</v>
      </c>
      <c r="AU3684" s="244" t="s">
        <v>82</v>
      </c>
      <c r="AV3684" s="13" t="s">
        <v>82</v>
      </c>
      <c r="AW3684" s="13" t="s">
        <v>33</v>
      </c>
      <c r="AX3684" s="13" t="s">
        <v>72</v>
      </c>
      <c r="AY3684" s="244" t="s">
        <v>180</v>
      </c>
    </row>
    <row r="3685" s="14" customFormat="1">
      <c r="A3685" s="14"/>
      <c r="B3685" s="245"/>
      <c r="C3685" s="246"/>
      <c r="D3685" s="235" t="s">
        <v>191</v>
      </c>
      <c r="E3685" s="247" t="s">
        <v>19</v>
      </c>
      <c r="F3685" s="248" t="s">
        <v>2298</v>
      </c>
      <c r="G3685" s="246"/>
      <c r="H3685" s="247" t="s">
        <v>19</v>
      </c>
      <c r="I3685" s="249"/>
      <c r="J3685" s="246"/>
      <c r="K3685" s="246"/>
      <c r="L3685" s="250"/>
      <c r="M3685" s="251"/>
      <c r="N3685" s="252"/>
      <c r="O3685" s="252"/>
      <c r="P3685" s="252"/>
      <c r="Q3685" s="252"/>
      <c r="R3685" s="252"/>
      <c r="S3685" s="252"/>
      <c r="T3685" s="253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4" t="s">
        <v>191</v>
      </c>
      <c r="AU3685" s="254" t="s">
        <v>82</v>
      </c>
      <c r="AV3685" s="14" t="s">
        <v>80</v>
      </c>
      <c r="AW3685" s="14" t="s">
        <v>33</v>
      </c>
      <c r="AX3685" s="14" t="s">
        <v>72</v>
      </c>
      <c r="AY3685" s="254" t="s">
        <v>180</v>
      </c>
    </row>
    <row r="3686" s="13" customFormat="1">
      <c r="A3686" s="13"/>
      <c r="B3686" s="233"/>
      <c r="C3686" s="234"/>
      <c r="D3686" s="235" t="s">
        <v>191</v>
      </c>
      <c r="E3686" s="236" t="s">
        <v>19</v>
      </c>
      <c r="F3686" s="237" t="s">
        <v>3423</v>
      </c>
      <c r="G3686" s="234"/>
      <c r="H3686" s="238">
        <v>23.495000000000001</v>
      </c>
      <c r="I3686" s="239"/>
      <c r="J3686" s="234"/>
      <c r="K3686" s="234"/>
      <c r="L3686" s="240"/>
      <c r="M3686" s="241"/>
      <c r="N3686" s="242"/>
      <c r="O3686" s="242"/>
      <c r="P3686" s="242"/>
      <c r="Q3686" s="242"/>
      <c r="R3686" s="242"/>
      <c r="S3686" s="242"/>
      <c r="T3686" s="24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4" t="s">
        <v>191</v>
      </c>
      <c r="AU3686" s="244" t="s">
        <v>82</v>
      </c>
      <c r="AV3686" s="13" t="s">
        <v>82</v>
      </c>
      <c r="AW3686" s="13" t="s">
        <v>33</v>
      </c>
      <c r="AX3686" s="13" t="s">
        <v>72</v>
      </c>
      <c r="AY3686" s="244" t="s">
        <v>180</v>
      </c>
    </row>
    <row r="3687" s="13" customFormat="1">
      <c r="A3687" s="13"/>
      <c r="B3687" s="233"/>
      <c r="C3687" s="234"/>
      <c r="D3687" s="235" t="s">
        <v>191</v>
      </c>
      <c r="E3687" s="236" t="s">
        <v>19</v>
      </c>
      <c r="F3687" s="237" t="s">
        <v>4343</v>
      </c>
      <c r="G3687" s="234"/>
      <c r="H3687" s="238">
        <v>9.2200000000000006</v>
      </c>
      <c r="I3687" s="239"/>
      <c r="J3687" s="234"/>
      <c r="K3687" s="234"/>
      <c r="L3687" s="240"/>
      <c r="M3687" s="241"/>
      <c r="N3687" s="242"/>
      <c r="O3687" s="242"/>
      <c r="P3687" s="242"/>
      <c r="Q3687" s="242"/>
      <c r="R3687" s="242"/>
      <c r="S3687" s="242"/>
      <c r="T3687" s="243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44" t="s">
        <v>191</v>
      </c>
      <c r="AU3687" s="244" t="s">
        <v>82</v>
      </c>
      <c r="AV3687" s="13" t="s">
        <v>82</v>
      </c>
      <c r="AW3687" s="13" t="s">
        <v>33</v>
      </c>
      <c r="AX3687" s="13" t="s">
        <v>72</v>
      </c>
      <c r="AY3687" s="244" t="s">
        <v>180</v>
      </c>
    </row>
    <row r="3688" s="13" customFormat="1">
      <c r="A3688" s="13"/>
      <c r="B3688" s="233"/>
      <c r="C3688" s="234"/>
      <c r="D3688" s="235" t="s">
        <v>191</v>
      </c>
      <c r="E3688" s="236" t="s">
        <v>19</v>
      </c>
      <c r="F3688" s="237" t="s">
        <v>4338</v>
      </c>
      <c r="G3688" s="234"/>
      <c r="H3688" s="238">
        <v>-1.6000000000000001</v>
      </c>
      <c r="I3688" s="239"/>
      <c r="J3688" s="234"/>
      <c r="K3688" s="234"/>
      <c r="L3688" s="240"/>
      <c r="M3688" s="241"/>
      <c r="N3688" s="242"/>
      <c r="O3688" s="242"/>
      <c r="P3688" s="242"/>
      <c r="Q3688" s="242"/>
      <c r="R3688" s="242"/>
      <c r="S3688" s="242"/>
      <c r="T3688" s="24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4" t="s">
        <v>191</v>
      </c>
      <c r="AU3688" s="244" t="s">
        <v>82</v>
      </c>
      <c r="AV3688" s="13" t="s">
        <v>82</v>
      </c>
      <c r="AW3688" s="13" t="s">
        <v>33</v>
      </c>
      <c r="AX3688" s="13" t="s">
        <v>72</v>
      </c>
      <c r="AY3688" s="244" t="s">
        <v>180</v>
      </c>
    </row>
    <row r="3689" s="14" customFormat="1">
      <c r="A3689" s="14"/>
      <c r="B3689" s="245"/>
      <c r="C3689" s="246"/>
      <c r="D3689" s="235" t="s">
        <v>191</v>
      </c>
      <c r="E3689" s="247" t="s">
        <v>19</v>
      </c>
      <c r="F3689" s="248" t="s">
        <v>2302</v>
      </c>
      <c r="G3689" s="246"/>
      <c r="H3689" s="247" t="s">
        <v>19</v>
      </c>
      <c r="I3689" s="249"/>
      <c r="J3689" s="246"/>
      <c r="K3689" s="246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191</v>
      </c>
      <c r="AU3689" s="254" t="s">
        <v>82</v>
      </c>
      <c r="AV3689" s="14" t="s">
        <v>80</v>
      </c>
      <c r="AW3689" s="14" t="s">
        <v>33</v>
      </c>
      <c r="AX3689" s="14" t="s">
        <v>72</v>
      </c>
      <c r="AY3689" s="254" t="s">
        <v>180</v>
      </c>
    </row>
    <row r="3690" s="14" customFormat="1">
      <c r="A3690" s="14"/>
      <c r="B3690" s="245"/>
      <c r="C3690" s="246"/>
      <c r="D3690" s="235" t="s">
        <v>191</v>
      </c>
      <c r="E3690" s="247" t="s">
        <v>19</v>
      </c>
      <c r="F3690" s="248" t="s">
        <v>2303</v>
      </c>
      <c r="G3690" s="246"/>
      <c r="H3690" s="247" t="s">
        <v>19</v>
      </c>
      <c r="I3690" s="249"/>
      <c r="J3690" s="246"/>
      <c r="K3690" s="246"/>
      <c r="L3690" s="250"/>
      <c r="M3690" s="251"/>
      <c r="N3690" s="252"/>
      <c r="O3690" s="252"/>
      <c r="P3690" s="252"/>
      <c r="Q3690" s="252"/>
      <c r="R3690" s="252"/>
      <c r="S3690" s="252"/>
      <c r="T3690" s="253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4" t="s">
        <v>191</v>
      </c>
      <c r="AU3690" s="254" t="s">
        <v>82</v>
      </c>
      <c r="AV3690" s="14" t="s">
        <v>80</v>
      </c>
      <c r="AW3690" s="14" t="s">
        <v>33</v>
      </c>
      <c r="AX3690" s="14" t="s">
        <v>72</v>
      </c>
      <c r="AY3690" s="254" t="s">
        <v>180</v>
      </c>
    </row>
    <row r="3691" s="13" customFormat="1">
      <c r="A3691" s="13"/>
      <c r="B3691" s="233"/>
      <c r="C3691" s="234"/>
      <c r="D3691" s="235" t="s">
        <v>191</v>
      </c>
      <c r="E3691" s="236" t="s">
        <v>19</v>
      </c>
      <c r="F3691" s="237" t="s">
        <v>3425</v>
      </c>
      <c r="G3691" s="234"/>
      <c r="H3691" s="238">
        <v>43.274999999999999</v>
      </c>
      <c r="I3691" s="239"/>
      <c r="J3691" s="234"/>
      <c r="K3691" s="234"/>
      <c r="L3691" s="240"/>
      <c r="M3691" s="241"/>
      <c r="N3691" s="242"/>
      <c r="O3691" s="242"/>
      <c r="P3691" s="242"/>
      <c r="Q3691" s="242"/>
      <c r="R3691" s="242"/>
      <c r="S3691" s="242"/>
      <c r="T3691" s="243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4" t="s">
        <v>191</v>
      </c>
      <c r="AU3691" s="244" t="s">
        <v>82</v>
      </c>
      <c r="AV3691" s="13" t="s">
        <v>82</v>
      </c>
      <c r="AW3691" s="13" t="s">
        <v>33</v>
      </c>
      <c r="AX3691" s="13" t="s">
        <v>72</v>
      </c>
      <c r="AY3691" s="244" t="s">
        <v>180</v>
      </c>
    </row>
    <row r="3692" s="13" customFormat="1">
      <c r="A3692" s="13"/>
      <c r="B3692" s="233"/>
      <c r="C3692" s="234"/>
      <c r="D3692" s="235" t="s">
        <v>191</v>
      </c>
      <c r="E3692" s="236" t="s">
        <v>19</v>
      </c>
      <c r="F3692" s="237" t="s">
        <v>4344</v>
      </c>
      <c r="G3692" s="234"/>
      <c r="H3692" s="238">
        <v>-2.2999999999999998</v>
      </c>
      <c r="I3692" s="239"/>
      <c r="J3692" s="234"/>
      <c r="K3692" s="234"/>
      <c r="L3692" s="240"/>
      <c r="M3692" s="241"/>
      <c r="N3692" s="242"/>
      <c r="O3692" s="242"/>
      <c r="P3692" s="242"/>
      <c r="Q3692" s="242"/>
      <c r="R3692" s="242"/>
      <c r="S3692" s="242"/>
      <c r="T3692" s="24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4" t="s">
        <v>191</v>
      </c>
      <c r="AU3692" s="244" t="s">
        <v>82</v>
      </c>
      <c r="AV3692" s="13" t="s">
        <v>82</v>
      </c>
      <c r="AW3692" s="13" t="s">
        <v>33</v>
      </c>
      <c r="AX3692" s="13" t="s">
        <v>72</v>
      </c>
      <c r="AY3692" s="244" t="s">
        <v>180</v>
      </c>
    </row>
    <row r="3693" s="13" customFormat="1">
      <c r="A3693" s="13"/>
      <c r="B3693" s="233"/>
      <c r="C3693" s="234"/>
      <c r="D3693" s="235" t="s">
        <v>191</v>
      </c>
      <c r="E3693" s="236" t="s">
        <v>19</v>
      </c>
      <c r="F3693" s="237" t="s">
        <v>4345</v>
      </c>
      <c r="G3693" s="234"/>
      <c r="H3693" s="238">
        <v>-1.8999999999999999</v>
      </c>
      <c r="I3693" s="239"/>
      <c r="J3693" s="234"/>
      <c r="K3693" s="234"/>
      <c r="L3693" s="240"/>
      <c r="M3693" s="241"/>
      <c r="N3693" s="242"/>
      <c r="O3693" s="242"/>
      <c r="P3693" s="242"/>
      <c r="Q3693" s="242"/>
      <c r="R3693" s="242"/>
      <c r="S3693" s="242"/>
      <c r="T3693" s="243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44" t="s">
        <v>191</v>
      </c>
      <c r="AU3693" s="244" t="s">
        <v>82</v>
      </c>
      <c r="AV3693" s="13" t="s">
        <v>82</v>
      </c>
      <c r="AW3693" s="13" t="s">
        <v>33</v>
      </c>
      <c r="AX3693" s="13" t="s">
        <v>72</v>
      </c>
      <c r="AY3693" s="244" t="s">
        <v>180</v>
      </c>
    </row>
    <row r="3694" s="14" customFormat="1">
      <c r="A3694" s="14"/>
      <c r="B3694" s="245"/>
      <c r="C3694" s="246"/>
      <c r="D3694" s="235" t="s">
        <v>191</v>
      </c>
      <c r="E3694" s="247" t="s">
        <v>19</v>
      </c>
      <c r="F3694" s="248" t="s">
        <v>2305</v>
      </c>
      <c r="G3694" s="246"/>
      <c r="H3694" s="247" t="s">
        <v>19</v>
      </c>
      <c r="I3694" s="249"/>
      <c r="J3694" s="246"/>
      <c r="K3694" s="246"/>
      <c r="L3694" s="250"/>
      <c r="M3694" s="251"/>
      <c r="N3694" s="252"/>
      <c r="O3694" s="252"/>
      <c r="P3694" s="252"/>
      <c r="Q3694" s="252"/>
      <c r="R3694" s="252"/>
      <c r="S3694" s="252"/>
      <c r="T3694" s="253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4" t="s">
        <v>191</v>
      </c>
      <c r="AU3694" s="254" t="s">
        <v>82</v>
      </c>
      <c r="AV3694" s="14" t="s">
        <v>80</v>
      </c>
      <c r="AW3694" s="14" t="s">
        <v>33</v>
      </c>
      <c r="AX3694" s="14" t="s">
        <v>72</v>
      </c>
      <c r="AY3694" s="254" t="s">
        <v>180</v>
      </c>
    </row>
    <row r="3695" s="13" customFormat="1">
      <c r="A3695" s="13"/>
      <c r="B3695" s="233"/>
      <c r="C3695" s="234"/>
      <c r="D3695" s="235" t="s">
        <v>191</v>
      </c>
      <c r="E3695" s="236" t="s">
        <v>19</v>
      </c>
      <c r="F3695" s="237" t="s">
        <v>3426</v>
      </c>
      <c r="G3695" s="234"/>
      <c r="H3695" s="238">
        <v>38.490000000000002</v>
      </c>
      <c r="I3695" s="239"/>
      <c r="J3695" s="234"/>
      <c r="K3695" s="234"/>
      <c r="L3695" s="240"/>
      <c r="M3695" s="241"/>
      <c r="N3695" s="242"/>
      <c r="O3695" s="242"/>
      <c r="P3695" s="242"/>
      <c r="Q3695" s="242"/>
      <c r="R3695" s="242"/>
      <c r="S3695" s="242"/>
      <c r="T3695" s="24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4" t="s">
        <v>191</v>
      </c>
      <c r="AU3695" s="244" t="s">
        <v>82</v>
      </c>
      <c r="AV3695" s="13" t="s">
        <v>82</v>
      </c>
      <c r="AW3695" s="13" t="s">
        <v>33</v>
      </c>
      <c r="AX3695" s="13" t="s">
        <v>72</v>
      </c>
      <c r="AY3695" s="244" t="s">
        <v>180</v>
      </c>
    </row>
    <row r="3696" s="13" customFormat="1">
      <c r="A3696" s="13"/>
      <c r="B3696" s="233"/>
      <c r="C3696" s="234"/>
      <c r="D3696" s="235" t="s">
        <v>191</v>
      </c>
      <c r="E3696" s="236" t="s">
        <v>19</v>
      </c>
      <c r="F3696" s="237" t="s">
        <v>3427</v>
      </c>
      <c r="G3696" s="234"/>
      <c r="H3696" s="238">
        <v>26.43</v>
      </c>
      <c r="I3696" s="239"/>
      <c r="J3696" s="234"/>
      <c r="K3696" s="234"/>
      <c r="L3696" s="240"/>
      <c r="M3696" s="241"/>
      <c r="N3696" s="242"/>
      <c r="O3696" s="242"/>
      <c r="P3696" s="242"/>
      <c r="Q3696" s="242"/>
      <c r="R3696" s="242"/>
      <c r="S3696" s="242"/>
      <c r="T3696" s="24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4" t="s">
        <v>191</v>
      </c>
      <c r="AU3696" s="244" t="s">
        <v>82</v>
      </c>
      <c r="AV3696" s="13" t="s">
        <v>82</v>
      </c>
      <c r="AW3696" s="13" t="s">
        <v>33</v>
      </c>
      <c r="AX3696" s="13" t="s">
        <v>72</v>
      </c>
      <c r="AY3696" s="244" t="s">
        <v>180</v>
      </c>
    </row>
    <row r="3697" s="13" customFormat="1">
      <c r="A3697" s="13"/>
      <c r="B3697" s="233"/>
      <c r="C3697" s="234"/>
      <c r="D3697" s="235" t="s">
        <v>191</v>
      </c>
      <c r="E3697" s="236" t="s">
        <v>19</v>
      </c>
      <c r="F3697" s="237" t="s">
        <v>4346</v>
      </c>
      <c r="G3697" s="234"/>
      <c r="H3697" s="238">
        <v>-6.5999999999999996</v>
      </c>
      <c r="I3697" s="239"/>
      <c r="J3697" s="234"/>
      <c r="K3697" s="234"/>
      <c r="L3697" s="240"/>
      <c r="M3697" s="241"/>
      <c r="N3697" s="242"/>
      <c r="O3697" s="242"/>
      <c r="P3697" s="242"/>
      <c r="Q3697" s="242"/>
      <c r="R3697" s="242"/>
      <c r="S3697" s="242"/>
      <c r="T3697" s="243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4" t="s">
        <v>191</v>
      </c>
      <c r="AU3697" s="244" t="s">
        <v>82</v>
      </c>
      <c r="AV3697" s="13" t="s">
        <v>82</v>
      </c>
      <c r="AW3697" s="13" t="s">
        <v>33</v>
      </c>
      <c r="AX3697" s="13" t="s">
        <v>72</v>
      </c>
      <c r="AY3697" s="244" t="s">
        <v>180</v>
      </c>
    </row>
    <row r="3698" s="14" customFormat="1">
      <c r="A3698" s="14"/>
      <c r="B3698" s="245"/>
      <c r="C3698" s="246"/>
      <c r="D3698" s="235" t="s">
        <v>191</v>
      </c>
      <c r="E3698" s="247" t="s">
        <v>19</v>
      </c>
      <c r="F3698" s="248" t="s">
        <v>4347</v>
      </c>
      <c r="G3698" s="246"/>
      <c r="H3698" s="247" t="s">
        <v>19</v>
      </c>
      <c r="I3698" s="249"/>
      <c r="J3698" s="246"/>
      <c r="K3698" s="246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191</v>
      </c>
      <c r="AU3698" s="254" t="s">
        <v>82</v>
      </c>
      <c r="AV3698" s="14" t="s">
        <v>80</v>
      </c>
      <c r="AW3698" s="14" t="s">
        <v>33</v>
      </c>
      <c r="AX3698" s="14" t="s">
        <v>72</v>
      </c>
      <c r="AY3698" s="254" t="s">
        <v>180</v>
      </c>
    </row>
    <row r="3699" s="13" customFormat="1">
      <c r="A3699" s="13"/>
      <c r="B3699" s="233"/>
      <c r="C3699" s="234"/>
      <c r="D3699" s="235" t="s">
        <v>191</v>
      </c>
      <c r="E3699" s="236" t="s">
        <v>19</v>
      </c>
      <c r="F3699" s="237" t="s">
        <v>3429</v>
      </c>
      <c r="G3699" s="234"/>
      <c r="H3699" s="238">
        <v>38.649999999999999</v>
      </c>
      <c r="I3699" s="239"/>
      <c r="J3699" s="234"/>
      <c r="K3699" s="234"/>
      <c r="L3699" s="240"/>
      <c r="M3699" s="241"/>
      <c r="N3699" s="242"/>
      <c r="O3699" s="242"/>
      <c r="P3699" s="242"/>
      <c r="Q3699" s="242"/>
      <c r="R3699" s="242"/>
      <c r="S3699" s="242"/>
      <c r="T3699" s="24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4" t="s">
        <v>191</v>
      </c>
      <c r="AU3699" s="244" t="s">
        <v>82</v>
      </c>
      <c r="AV3699" s="13" t="s">
        <v>82</v>
      </c>
      <c r="AW3699" s="13" t="s">
        <v>33</v>
      </c>
      <c r="AX3699" s="13" t="s">
        <v>72</v>
      </c>
      <c r="AY3699" s="244" t="s">
        <v>180</v>
      </c>
    </row>
    <row r="3700" s="13" customFormat="1">
      <c r="A3700" s="13"/>
      <c r="B3700" s="233"/>
      <c r="C3700" s="234"/>
      <c r="D3700" s="235" t="s">
        <v>191</v>
      </c>
      <c r="E3700" s="236" t="s">
        <v>19</v>
      </c>
      <c r="F3700" s="237" t="s">
        <v>3430</v>
      </c>
      <c r="G3700" s="234"/>
      <c r="H3700" s="238">
        <v>3.645</v>
      </c>
      <c r="I3700" s="239"/>
      <c r="J3700" s="234"/>
      <c r="K3700" s="234"/>
      <c r="L3700" s="240"/>
      <c r="M3700" s="241"/>
      <c r="N3700" s="242"/>
      <c r="O3700" s="242"/>
      <c r="P3700" s="242"/>
      <c r="Q3700" s="242"/>
      <c r="R3700" s="242"/>
      <c r="S3700" s="242"/>
      <c r="T3700" s="243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44" t="s">
        <v>191</v>
      </c>
      <c r="AU3700" s="244" t="s">
        <v>82</v>
      </c>
      <c r="AV3700" s="13" t="s">
        <v>82</v>
      </c>
      <c r="AW3700" s="13" t="s">
        <v>33</v>
      </c>
      <c r="AX3700" s="13" t="s">
        <v>72</v>
      </c>
      <c r="AY3700" s="244" t="s">
        <v>180</v>
      </c>
    </row>
    <row r="3701" s="13" customFormat="1">
      <c r="A3701" s="13"/>
      <c r="B3701" s="233"/>
      <c r="C3701" s="234"/>
      <c r="D3701" s="235" t="s">
        <v>191</v>
      </c>
      <c r="E3701" s="236" t="s">
        <v>19</v>
      </c>
      <c r="F3701" s="237" t="s">
        <v>4337</v>
      </c>
      <c r="G3701" s="234"/>
      <c r="H3701" s="238">
        <v>-2.3999999999999999</v>
      </c>
      <c r="I3701" s="239"/>
      <c r="J3701" s="234"/>
      <c r="K3701" s="234"/>
      <c r="L3701" s="240"/>
      <c r="M3701" s="241"/>
      <c r="N3701" s="242"/>
      <c r="O3701" s="242"/>
      <c r="P3701" s="242"/>
      <c r="Q3701" s="242"/>
      <c r="R3701" s="242"/>
      <c r="S3701" s="242"/>
      <c r="T3701" s="24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4" t="s">
        <v>191</v>
      </c>
      <c r="AU3701" s="244" t="s">
        <v>82</v>
      </c>
      <c r="AV3701" s="13" t="s">
        <v>82</v>
      </c>
      <c r="AW3701" s="13" t="s">
        <v>33</v>
      </c>
      <c r="AX3701" s="13" t="s">
        <v>72</v>
      </c>
      <c r="AY3701" s="244" t="s">
        <v>180</v>
      </c>
    </row>
    <row r="3702" s="14" customFormat="1">
      <c r="A3702" s="14"/>
      <c r="B3702" s="245"/>
      <c r="C3702" s="246"/>
      <c r="D3702" s="235" t="s">
        <v>191</v>
      </c>
      <c r="E3702" s="247" t="s">
        <v>19</v>
      </c>
      <c r="F3702" s="248" t="s">
        <v>2315</v>
      </c>
      <c r="G3702" s="246"/>
      <c r="H3702" s="247" t="s">
        <v>19</v>
      </c>
      <c r="I3702" s="249"/>
      <c r="J3702" s="246"/>
      <c r="K3702" s="246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191</v>
      </c>
      <c r="AU3702" s="254" t="s">
        <v>82</v>
      </c>
      <c r="AV3702" s="14" t="s">
        <v>80</v>
      </c>
      <c r="AW3702" s="14" t="s">
        <v>33</v>
      </c>
      <c r="AX3702" s="14" t="s">
        <v>72</v>
      </c>
      <c r="AY3702" s="254" t="s">
        <v>180</v>
      </c>
    </row>
    <row r="3703" s="13" customFormat="1">
      <c r="A3703" s="13"/>
      <c r="B3703" s="233"/>
      <c r="C3703" s="234"/>
      <c r="D3703" s="235" t="s">
        <v>191</v>
      </c>
      <c r="E3703" s="236" t="s">
        <v>19</v>
      </c>
      <c r="F3703" s="237" t="s">
        <v>3431</v>
      </c>
      <c r="G3703" s="234"/>
      <c r="H3703" s="238">
        <v>41.984999999999999</v>
      </c>
      <c r="I3703" s="239"/>
      <c r="J3703" s="234"/>
      <c r="K3703" s="234"/>
      <c r="L3703" s="240"/>
      <c r="M3703" s="241"/>
      <c r="N3703" s="242"/>
      <c r="O3703" s="242"/>
      <c r="P3703" s="242"/>
      <c r="Q3703" s="242"/>
      <c r="R3703" s="242"/>
      <c r="S3703" s="242"/>
      <c r="T3703" s="24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4" t="s">
        <v>191</v>
      </c>
      <c r="AU3703" s="244" t="s">
        <v>82</v>
      </c>
      <c r="AV3703" s="13" t="s">
        <v>82</v>
      </c>
      <c r="AW3703" s="13" t="s">
        <v>33</v>
      </c>
      <c r="AX3703" s="13" t="s">
        <v>72</v>
      </c>
      <c r="AY3703" s="244" t="s">
        <v>180</v>
      </c>
    </row>
    <row r="3704" s="14" customFormat="1">
      <c r="A3704" s="14"/>
      <c r="B3704" s="245"/>
      <c r="C3704" s="246"/>
      <c r="D3704" s="235" t="s">
        <v>191</v>
      </c>
      <c r="E3704" s="247" t="s">
        <v>19</v>
      </c>
      <c r="F3704" s="248" t="s">
        <v>1656</v>
      </c>
      <c r="G3704" s="246"/>
      <c r="H3704" s="247" t="s">
        <v>19</v>
      </c>
      <c r="I3704" s="249"/>
      <c r="J3704" s="246"/>
      <c r="K3704" s="246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191</v>
      </c>
      <c r="AU3704" s="254" t="s">
        <v>82</v>
      </c>
      <c r="AV3704" s="14" t="s">
        <v>80</v>
      </c>
      <c r="AW3704" s="14" t="s">
        <v>33</v>
      </c>
      <c r="AX3704" s="14" t="s">
        <v>72</v>
      </c>
      <c r="AY3704" s="254" t="s">
        <v>180</v>
      </c>
    </row>
    <row r="3705" s="13" customFormat="1">
      <c r="A3705" s="13"/>
      <c r="B3705" s="233"/>
      <c r="C3705" s="234"/>
      <c r="D3705" s="235" t="s">
        <v>191</v>
      </c>
      <c r="E3705" s="236" t="s">
        <v>19</v>
      </c>
      <c r="F3705" s="237" t="s">
        <v>3432</v>
      </c>
      <c r="G3705" s="234"/>
      <c r="H3705" s="238">
        <v>10.199999999999999</v>
      </c>
      <c r="I3705" s="239"/>
      <c r="J3705" s="234"/>
      <c r="K3705" s="234"/>
      <c r="L3705" s="240"/>
      <c r="M3705" s="241"/>
      <c r="N3705" s="242"/>
      <c r="O3705" s="242"/>
      <c r="P3705" s="242"/>
      <c r="Q3705" s="242"/>
      <c r="R3705" s="242"/>
      <c r="S3705" s="242"/>
      <c r="T3705" s="24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4" t="s">
        <v>191</v>
      </c>
      <c r="AU3705" s="244" t="s">
        <v>82</v>
      </c>
      <c r="AV3705" s="13" t="s">
        <v>82</v>
      </c>
      <c r="AW3705" s="13" t="s">
        <v>33</v>
      </c>
      <c r="AX3705" s="13" t="s">
        <v>72</v>
      </c>
      <c r="AY3705" s="244" t="s">
        <v>180</v>
      </c>
    </row>
    <row r="3706" s="13" customFormat="1">
      <c r="A3706" s="13"/>
      <c r="B3706" s="233"/>
      <c r="C3706" s="234"/>
      <c r="D3706" s="235" t="s">
        <v>191</v>
      </c>
      <c r="E3706" s="236" t="s">
        <v>19</v>
      </c>
      <c r="F3706" s="237" t="s">
        <v>4348</v>
      </c>
      <c r="G3706" s="234"/>
      <c r="H3706" s="238">
        <v>-3.5</v>
      </c>
      <c r="I3706" s="239"/>
      <c r="J3706" s="234"/>
      <c r="K3706" s="234"/>
      <c r="L3706" s="240"/>
      <c r="M3706" s="241"/>
      <c r="N3706" s="242"/>
      <c r="O3706" s="242"/>
      <c r="P3706" s="242"/>
      <c r="Q3706" s="242"/>
      <c r="R3706" s="242"/>
      <c r="S3706" s="242"/>
      <c r="T3706" s="243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44" t="s">
        <v>191</v>
      </c>
      <c r="AU3706" s="244" t="s">
        <v>82</v>
      </c>
      <c r="AV3706" s="13" t="s">
        <v>82</v>
      </c>
      <c r="AW3706" s="13" t="s">
        <v>33</v>
      </c>
      <c r="AX3706" s="13" t="s">
        <v>72</v>
      </c>
      <c r="AY3706" s="244" t="s">
        <v>180</v>
      </c>
    </row>
    <row r="3707" s="14" customFormat="1">
      <c r="A3707" s="14"/>
      <c r="B3707" s="245"/>
      <c r="C3707" s="246"/>
      <c r="D3707" s="235" t="s">
        <v>191</v>
      </c>
      <c r="E3707" s="247" t="s">
        <v>19</v>
      </c>
      <c r="F3707" s="248" t="s">
        <v>4349</v>
      </c>
      <c r="G3707" s="246"/>
      <c r="H3707" s="247" t="s">
        <v>19</v>
      </c>
      <c r="I3707" s="249"/>
      <c r="J3707" s="246"/>
      <c r="K3707" s="246"/>
      <c r="L3707" s="250"/>
      <c r="M3707" s="251"/>
      <c r="N3707" s="252"/>
      <c r="O3707" s="252"/>
      <c r="P3707" s="252"/>
      <c r="Q3707" s="252"/>
      <c r="R3707" s="252"/>
      <c r="S3707" s="252"/>
      <c r="T3707" s="253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T3707" s="254" t="s">
        <v>191</v>
      </c>
      <c r="AU3707" s="254" t="s">
        <v>82</v>
      </c>
      <c r="AV3707" s="14" t="s">
        <v>80</v>
      </c>
      <c r="AW3707" s="14" t="s">
        <v>33</v>
      </c>
      <c r="AX3707" s="14" t="s">
        <v>72</v>
      </c>
      <c r="AY3707" s="254" t="s">
        <v>180</v>
      </c>
    </row>
    <row r="3708" s="13" customFormat="1">
      <c r="A3708" s="13"/>
      <c r="B3708" s="233"/>
      <c r="C3708" s="234"/>
      <c r="D3708" s="235" t="s">
        <v>191</v>
      </c>
      <c r="E3708" s="236" t="s">
        <v>19</v>
      </c>
      <c r="F3708" s="237" t="s">
        <v>4350</v>
      </c>
      <c r="G3708" s="234"/>
      <c r="H3708" s="238">
        <v>4.5099999999999998</v>
      </c>
      <c r="I3708" s="239"/>
      <c r="J3708" s="234"/>
      <c r="K3708" s="234"/>
      <c r="L3708" s="240"/>
      <c r="M3708" s="241"/>
      <c r="N3708" s="242"/>
      <c r="O3708" s="242"/>
      <c r="P3708" s="242"/>
      <c r="Q3708" s="242"/>
      <c r="R3708" s="242"/>
      <c r="S3708" s="242"/>
      <c r="T3708" s="24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4" t="s">
        <v>191</v>
      </c>
      <c r="AU3708" s="244" t="s">
        <v>82</v>
      </c>
      <c r="AV3708" s="13" t="s">
        <v>82</v>
      </c>
      <c r="AW3708" s="13" t="s">
        <v>33</v>
      </c>
      <c r="AX3708" s="13" t="s">
        <v>72</v>
      </c>
      <c r="AY3708" s="244" t="s">
        <v>180</v>
      </c>
    </row>
    <row r="3709" s="13" customFormat="1">
      <c r="A3709" s="13"/>
      <c r="B3709" s="233"/>
      <c r="C3709" s="234"/>
      <c r="D3709" s="235" t="s">
        <v>191</v>
      </c>
      <c r="E3709" s="236" t="s">
        <v>19</v>
      </c>
      <c r="F3709" s="237" t="s">
        <v>4344</v>
      </c>
      <c r="G3709" s="234"/>
      <c r="H3709" s="238">
        <v>-2.2999999999999998</v>
      </c>
      <c r="I3709" s="239"/>
      <c r="J3709" s="234"/>
      <c r="K3709" s="234"/>
      <c r="L3709" s="240"/>
      <c r="M3709" s="241"/>
      <c r="N3709" s="242"/>
      <c r="O3709" s="242"/>
      <c r="P3709" s="242"/>
      <c r="Q3709" s="242"/>
      <c r="R3709" s="242"/>
      <c r="S3709" s="242"/>
      <c r="T3709" s="24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4" t="s">
        <v>191</v>
      </c>
      <c r="AU3709" s="244" t="s">
        <v>82</v>
      </c>
      <c r="AV3709" s="13" t="s">
        <v>82</v>
      </c>
      <c r="AW3709" s="13" t="s">
        <v>33</v>
      </c>
      <c r="AX3709" s="13" t="s">
        <v>72</v>
      </c>
      <c r="AY3709" s="244" t="s">
        <v>180</v>
      </c>
    </row>
    <row r="3710" s="16" customFormat="1">
      <c r="A3710" s="16"/>
      <c r="B3710" s="266"/>
      <c r="C3710" s="267"/>
      <c r="D3710" s="235" t="s">
        <v>191</v>
      </c>
      <c r="E3710" s="268" t="s">
        <v>19</v>
      </c>
      <c r="F3710" s="269" t="s">
        <v>436</v>
      </c>
      <c r="G3710" s="267"/>
      <c r="H3710" s="270">
        <v>468.53999999999991</v>
      </c>
      <c r="I3710" s="271"/>
      <c r="J3710" s="267"/>
      <c r="K3710" s="267"/>
      <c r="L3710" s="272"/>
      <c r="M3710" s="273"/>
      <c r="N3710" s="274"/>
      <c r="O3710" s="274"/>
      <c r="P3710" s="274"/>
      <c r="Q3710" s="274"/>
      <c r="R3710" s="274"/>
      <c r="S3710" s="274"/>
      <c r="T3710" s="275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T3710" s="276" t="s">
        <v>191</v>
      </c>
      <c r="AU3710" s="276" t="s">
        <v>82</v>
      </c>
      <c r="AV3710" s="16" t="s">
        <v>100</v>
      </c>
      <c r="AW3710" s="16" t="s">
        <v>33</v>
      </c>
      <c r="AX3710" s="16" t="s">
        <v>72</v>
      </c>
      <c r="AY3710" s="276" t="s">
        <v>180</v>
      </c>
    </row>
    <row r="3711" s="15" customFormat="1">
      <c r="A3711" s="15"/>
      <c r="B3711" s="255"/>
      <c r="C3711" s="256"/>
      <c r="D3711" s="235" t="s">
        <v>191</v>
      </c>
      <c r="E3711" s="257" t="s">
        <v>19</v>
      </c>
      <c r="F3711" s="258" t="s">
        <v>327</v>
      </c>
      <c r="G3711" s="256"/>
      <c r="H3711" s="259">
        <v>726.52300000000014</v>
      </c>
      <c r="I3711" s="260"/>
      <c r="J3711" s="256"/>
      <c r="K3711" s="256"/>
      <c r="L3711" s="261"/>
      <c r="M3711" s="262"/>
      <c r="N3711" s="263"/>
      <c r="O3711" s="263"/>
      <c r="P3711" s="263"/>
      <c r="Q3711" s="263"/>
      <c r="R3711" s="263"/>
      <c r="S3711" s="263"/>
      <c r="T3711" s="264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  <c r="AE3711" s="15"/>
      <c r="AT3711" s="265" t="s">
        <v>191</v>
      </c>
      <c r="AU3711" s="265" t="s">
        <v>82</v>
      </c>
      <c r="AV3711" s="15" t="s">
        <v>187</v>
      </c>
      <c r="AW3711" s="15" t="s">
        <v>33</v>
      </c>
      <c r="AX3711" s="15" t="s">
        <v>80</v>
      </c>
      <c r="AY3711" s="265" t="s">
        <v>180</v>
      </c>
    </row>
    <row r="3712" s="2" customFormat="1" ht="16.5" customHeight="1">
      <c r="A3712" s="40"/>
      <c r="B3712" s="41"/>
      <c r="C3712" s="215" t="s">
        <v>4351</v>
      </c>
      <c r="D3712" s="215" t="s">
        <v>182</v>
      </c>
      <c r="E3712" s="216" t="s">
        <v>4352</v>
      </c>
      <c r="F3712" s="217" t="s">
        <v>4353</v>
      </c>
      <c r="G3712" s="218" t="s">
        <v>185</v>
      </c>
      <c r="H3712" s="219">
        <v>874.73000000000002</v>
      </c>
      <c r="I3712" s="220"/>
      <c r="J3712" s="221">
        <f>ROUND(I3712*H3712,2)</f>
        <v>0</v>
      </c>
      <c r="K3712" s="217" t="s">
        <v>186</v>
      </c>
      <c r="L3712" s="46"/>
      <c r="M3712" s="222" t="s">
        <v>19</v>
      </c>
      <c r="N3712" s="223" t="s">
        <v>43</v>
      </c>
      <c r="O3712" s="86"/>
      <c r="P3712" s="224">
        <f>O3712*H3712</f>
        <v>0</v>
      </c>
      <c r="Q3712" s="224">
        <v>0</v>
      </c>
      <c r="R3712" s="224">
        <f>Q3712*H3712</f>
        <v>0</v>
      </c>
      <c r="S3712" s="224">
        <v>0</v>
      </c>
      <c r="T3712" s="225">
        <f>S3712*H3712</f>
        <v>0</v>
      </c>
      <c r="U3712" s="40"/>
      <c r="V3712" s="40"/>
      <c r="W3712" s="40"/>
      <c r="X3712" s="40"/>
      <c r="Y3712" s="40"/>
      <c r="Z3712" s="40"/>
      <c r="AA3712" s="40"/>
      <c r="AB3712" s="40"/>
      <c r="AC3712" s="40"/>
      <c r="AD3712" s="40"/>
      <c r="AE3712" s="40"/>
      <c r="AR3712" s="226" t="s">
        <v>270</v>
      </c>
      <c r="AT3712" s="226" t="s">
        <v>182</v>
      </c>
      <c r="AU3712" s="226" t="s">
        <v>82</v>
      </c>
      <c r="AY3712" s="19" t="s">
        <v>180</v>
      </c>
      <c r="BE3712" s="227">
        <f>IF(N3712="základní",J3712,0)</f>
        <v>0</v>
      </c>
      <c r="BF3712" s="227">
        <f>IF(N3712="snížená",J3712,0)</f>
        <v>0</v>
      </c>
      <c r="BG3712" s="227">
        <f>IF(N3712="zákl. přenesená",J3712,0)</f>
        <v>0</v>
      </c>
      <c r="BH3712" s="227">
        <f>IF(N3712="sníž. přenesená",J3712,0)</f>
        <v>0</v>
      </c>
      <c r="BI3712" s="227">
        <f>IF(N3712="nulová",J3712,0)</f>
        <v>0</v>
      </c>
      <c r="BJ3712" s="19" t="s">
        <v>80</v>
      </c>
      <c r="BK3712" s="227">
        <f>ROUND(I3712*H3712,2)</f>
        <v>0</v>
      </c>
      <c r="BL3712" s="19" t="s">
        <v>270</v>
      </c>
      <c r="BM3712" s="226" t="s">
        <v>4354</v>
      </c>
    </row>
    <row r="3713" s="2" customFormat="1">
      <c r="A3713" s="40"/>
      <c r="B3713" s="41"/>
      <c r="C3713" s="42"/>
      <c r="D3713" s="228" t="s">
        <v>189</v>
      </c>
      <c r="E3713" s="42"/>
      <c r="F3713" s="229" t="s">
        <v>4355</v>
      </c>
      <c r="G3713" s="42"/>
      <c r="H3713" s="42"/>
      <c r="I3713" s="230"/>
      <c r="J3713" s="42"/>
      <c r="K3713" s="42"/>
      <c r="L3713" s="46"/>
      <c r="M3713" s="231"/>
      <c r="N3713" s="232"/>
      <c r="O3713" s="86"/>
      <c r="P3713" s="86"/>
      <c r="Q3713" s="86"/>
      <c r="R3713" s="86"/>
      <c r="S3713" s="86"/>
      <c r="T3713" s="87"/>
      <c r="U3713" s="40"/>
      <c r="V3713" s="40"/>
      <c r="W3713" s="40"/>
      <c r="X3713" s="40"/>
      <c r="Y3713" s="40"/>
      <c r="Z3713" s="40"/>
      <c r="AA3713" s="40"/>
      <c r="AB3713" s="40"/>
      <c r="AC3713" s="40"/>
      <c r="AD3713" s="40"/>
      <c r="AE3713" s="40"/>
      <c r="AT3713" s="19" t="s">
        <v>189</v>
      </c>
      <c r="AU3713" s="19" t="s">
        <v>82</v>
      </c>
    </row>
    <row r="3714" s="14" customFormat="1">
      <c r="A3714" s="14"/>
      <c r="B3714" s="245"/>
      <c r="C3714" s="246"/>
      <c r="D3714" s="235" t="s">
        <v>191</v>
      </c>
      <c r="E3714" s="247" t="s">
        <v>19</v>
      </c>
      <c r="F3714" s="248" t="s">
        <v>1127</v>
      </c>
      <c r="G3714" s="246"/>
      <c r="H3714" s="247" t="s">
        <v>19</v>
      </c>
      <c r="I3714" s="249"/>
      <c r="J3714" s="246"/>
      <c r="K3714" s="246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191</v>
      </c>
      <c r="AU3714" s="254" t="s">
        <v>82</v>
      </c>
      <c r="AV3714" s="14" t="s">
        <v>80</v>
      </c>
      <c r="AW3714" s="14" t="s">
        <v>33</v>
      </c>
      <c r="AX3714" s="14" t="s">
        <v>72</v>
      </c>
      <c r="AY3714" s="254" t="s">
        <v>180</v>
      </c>
    </row>
    <row r="3715" s="14" customFormat="1">
      <c r="A3715" s="14"/>
      <c r="B3715" s="245"/>
      <c r="C3715" s="246"/>
      <c r="D3715" s="235" t="s">
        <v>191</v>
      </c>
      <c r="E3715" s="247" t="s">
        <v>19</v>
      </c>
      <c r="F3715" s="248" t="s">
        <v>2718</v>
      </c>
      <c r="G3715" s="246"/>
      <c r="H3715" s="247" t="s">
        <v>19</v>
      </c>
      <c r="I3715" s="249"/>
      <c r="J3715" s="246"/>
      <c r="K3715" s="246"/>
      <c r="L3715" s="250"/>
      <c r="M3715" s="251"/>
      <c r="N3715" s="252"/>
      <c r="O3715" s="252"/>
      <c r="P3715" s="252"/>
      <c r="Q3715" s="252"/>
      <c r="R3715" s="252"/>
      <c r="S3715" s="252"/>
      <c r="T3715" s="253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54" t="s">
        <v>191</v>
      </c>
      <c r="AU3715" s="254" t="s">
        <v>82</v>
      </c>
      <c r="AV3715" s="14" t="s">
        <v>80</v>
      </c>
      <c r="AW3715" s="14" t="s">
        <v>33</v>
      </c>
      <c r="AX3715" s="14" t="s">
        <v>72</v>
      </c>
      <c r="AY3715" s="254" t="s">
        <v>180</v>
      </c>
    </row>
    <row r="3716" s="13" customFormat="1">
      <c r="A3716" s="13"/>
      <c r="B3716" s="233"/>
      <c r="C3716" s="234"/>
      <c r="D3716" s="235" t="s">
        <v>191</v>
      </c>
      <c r="E3716" s="236" t="s">
        <v>19</v>
      </c>
      <c r="F3716" s="237" t="s">
        <v>2719</v>
      </c>
      <c r="G3716" s="234"/>
      <c r="H3716" s="238">
        <v>88.439999999999998</v>
      </c>
      <c r="I3716" s="239"/>
      <c r="J3716" s="234"/>
      <c r="K3716" s="234"/>
      <c r="L3716" s="240"/>
      <c r="M3716" s="241"/>
      <c r="N3716" s="242"/>
      <c r="O3716" s="242"/>
      <c r="P3716" s="242"/>
      <c r="Q3716" s="242"/>
      <c r="R3716" s="242"/>
      <c r="S3716" s="242"/>
      <c r="T3716" s="243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T3716" s="244" t="s">
        <v>191</v>
      </c>
      <c r="AU3716" s="244" t="s">
        <v>82</v>
      </c>
      <c r="AV3716" s="13" t="s">
        <v>82</v>
      </c>
      <c r="AW3716" s="13" t="s">
        <v>33</v>
      </c>
      <c r="AX3716" s="13" t="s">
        <v>72</v>
      </c>
      <c r="AY3716" s="244" t="s">
        <v>180</v>
      </c>
    </row>
    <row r="3717" s="14" customFormat="1">
      <c r="A3717" s="14"/>
      <c r="B3717" s="245"/>
      <c r="C3717" s="246"/>
      <c r="D3717" s="235" t="s">
        <v>191</v>
      </c>
      <c r="E3717" s="247" t="s">
        <v>19</v>
      </c>
      <c r="F3717" s="248" t="s">
        <v>2720</v>
      </c>
      <c r="G3717" s="246"/>
      <c r="H3717" s="247" t="s">
        <v>19</v>
      </c>
      <c r="I3717" s="249"/>
      <c r="J3717" s="246"/>
      <c r="K3717" s="246"/>
      <c r="L3717" s="250"/>
      <c r="M3717" s="251"/>
      <c r="N3717" s="252"/>
      <c r="O3717" s="252"/>
      <c r="P3717" s="252"/>
      <c r="Q3717" s="252"/>
      <c r="R3717" s="252"/>
      <c r="S3717" s="252"/>
      <c r="T3717" s="253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T3717" s="254" t="s">
        <v>191</v>
      </c>
      <c r="AU3717" s="254" t="s">
        <v>82</v>
      </c>
      <c r="AV3717" s="14" t="s">
        <v>80</v>
      </c>
      <c r="AW3717" s="14" t="s">
        <v>33</v>
      </c>
      <c r="AX3717" s="14" t="s">
        <v>72</v>
      </c>
      <c r="AY3717" s="254" t="s">
        <v>180</v>
      </c>
    </row>
    <row r="3718" s="13" customFormat="1">
      <c r="A3718" s="13"/>
      <c r="B3718" s="233"/>
      <c r="C3718" s="234"/>
      <c r="D3718" s="235" t="s">
        <v>191</v>
      </c>
      <c r="E3718" s="236" t="s">
        <v>19</v>
      </c>
      <c r="F3718" s="237" t="s">
        <v>2721</v>
      </c>
      <c r="G3718" s="234"/>
      <c r="H3718" s="238">
        <v>14.869999999999999</v>
      </c>
      <c r="I3718" s="239"/>
      <c r="J3718" s="234"/>
      <c r="K3718" s="234"/>
      <c r="L3718" s="240"/>
      <c r="M3718" s="241"/>
      <c r="N3718" s="242"/>
      <c r="O3718" s="242"/>
      <c r="P3718" s="242"/>
      <c r="Q3718" s="242"/>
      <c r="R3718" s="242"/>
      <c r="S3718" s="242"/>
      <c r="T3718" s="243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44" t="s">
        <v>191</v>
      </c>
      <c r="AU3718" s="244" t="s">
        <v>82</v>
      </c>
      <c r="AV3718" s="13" t="s">
        <v>82</v>
      </c>
      <c r="AW3718" s="13" t="s">
        <v>33</v>
      </c>
      <c r="AX3718" s="13" t="s">
        <v>72</v>
      </c>
      <c r="AY3718" s="244" t="s">
        <v>180</v>
      </c>
    </row>
    <row r="3719" s="14" customFormat="1">
      <c r="A3719" s="14"/>
      <c r="B3719" s="245"/>
      <c r="C3719" s="246"/>
      <c r="D3719" s="235" t="s">
        <v>191</v>
      </c>
      <c r="E3719" s="247" t="s">
        <v>19</v>
      </c>
      <c r="F3719" s="248" t="s">
        <v>1597</v>
      </c>
      <c r="G3719" s="246"/>
      <c r="H3719" s="247" t="s">
        <v>19</v>
      </c>
      <c r="I3719" s="249"/>
      <c r="J3719" s="246"/>
      <c r="K3719" s="246"/>
      <c r="L3719" s="250"/>
      <c r="M3719" s="251"/>
      <c r="N3719" s="252"/>
      <c r="O3719" s="252"/>
      <c r="P3719" s="252"/>
      <c r="Q3719" s="252"/>
      <c r="R3719" s="252"/>
      <c r="S3719" s="252"/>
      <c r="T3719" s="253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4" t="s">
        <v>191</v>
      </c>
      <c r="AU3719" s="254" t="s">
        <v>82</v>
      </c>
      <c r="AV3719" s="14" t="s">
        <v>80</v>
      </c>
      <c r="AW3719" s="14" t="s">
        <v>33</v>
      </c>
      <c r="AX3719" s="14" t="s">
        <v>72</v>
      </c>
      <c r="AY3719" s="254" t="s">
        <v>180</v>
      </c>
    </row>
    <row r="3720" s="14" customFormat="1">
      <c r="A3720" s="14"/>
      <c r="B3720" s="245"/>
      <c r="C3720" s="246"/>
      <c r="D3720" s="235" t="s">
        <v>191</v>
      </c>
      <c r="E3720" s="247" t="s">
        <v>19</v>
      </c>
      <c r="F3720" s="248" t="s">
        <v>2722</v>
      </c>
      <c r="G3720" s="246"/>
      <c r="H3720" s="247" t="s">
        <v>19</v>
      </c>
      <c r="I3720" s="249"/>
      <c r="J3720" s="246"/>
      <c r="K3720" s="246"/>
      <c r="L3720" s="250"/>
      <c r="M3720" s="251"/>
      <c r="N3720" s="252"/>
      <c r="O3720" s="252"/>
      <c r="P3720" s="252"/>
      <c r="Q3720" s="252"/>
      <c r="R3720" s="252"/>
      <c r="S3720" s="252"/>
      <c r="T3720" s="253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54" t="s">
        <v>191</v>
      </c>
      <c r="AU3720" s="254" t="s">
        <v>82</v>
      </c>
      <c r="AV3720" s="14" t="s">
        <v>80</v>
      </c>
      <c r="AW3720" s="14" t="s">
        <v>33</v>
      </c>
      <c r="AX3720" s="14" t="s">
        <v>72</v>
      </c>
      <c r="AY3720" s="254" t="s">
        <v>180</v>
      </c>
    </row>
    <row r="3721" s="13" customFormat="1">
      <c r="A3721" s="13"/>
      <c r="B3721" s="233"/>
      <c r="C3721" s="234"/>
      <c r="D3721" s="235" t="s">
        <v>191</v>
      </c>
      <c r="E3721" s="236" t="s">
        <v>19</v>
      </c>
      <c r="F3721" s="237" t="s">
        <v>2723</v>
      </c>
      <c r="G3721" s="234"/>
      <c r="H3721" s="238">
        <v>129.94</v>
      </c>
      <c r="I3721" s="239"/>
      <c r="J3721" s="234"/>
      <c r="K3721" s="234"/>
      <c r="L3721" s="240"/>
      <c r="M3721" s="241"/>
      <c r="N3721" s="242"/>
      <c r="O3721" s="242"/>
      <c r="P3721" s="242"/>
      <c r="Q3721" s="242"/>
      <c r="R3721" s="242"/>
      <c r="S3721" s="242"/>
      <c r="T3721" s="243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44" t="s">
        <v>191</v>
      </c>
      <c r="AU3721" s="244" t="s">
        <v>82</v>
      </c>
      <c r="AV3721" s="13" t="s">
        <v>82</v>
      </c>
      <c r="AW3721" s="13" t="s">
        <v>33</v>
      </c>
      <c r="AX3721" s="13" t="s">
        <v>72</v>
      </c>
      <c r="AY3721" s="244" t="s">
        <v>180</v>
      </c>
    </row>
    <row r="3722" s="16" customFormat="1">
      <c r="A3722" s="16"/>
      <c r="B3722" s="266"/>
      <c r="C3722" s="267"/>
      <c r="D3722" s="235" t="s">
        <v>191</v>
      </c>
      <c r="E3722" s="268" t="s">
        <v>19</v>
      </c>
      <c r="F3722" s="269" t="s">
        <v>436</v>
      </c>
      <c r="G3722" s="267"/>
      <c r="H3722" s="270">
        <v>233.25</v>
      </c>
      <c r="I3722" s="271"/>
      <c r="J3722" s="267"/>
      <c r="K3722" s="267"/>
      <c r="L3722" s="272"/>
      <c r="M3722" s="273"/>
      <c r="N3722" s="274"/>
      <c r="O3722" s="274"/>
      <c r="P3722" s="274"/>
      <c r="Q3722" s="274"/>
      <c r="R3722" s="274"/>
      <c r="S3722" s="274"/>
      <c r="T3722" s="275"/>
      <c r="U3722" s="16"/>
      <c r="V3722" s="16"/>
      <c r="W3722" s="16"/>
      <c r="X3722" s="16"/>
      <c r="Y3722" s="16"/>
      <c r="Z3722" s="16"/>
      <c r="AA3722" s="16"/>
      <c r="AB3722" s="16"/>
      <c r="AC3722" s="16"/>
      <c r="AD3722" s="16"/>
      <c r="AE3722" s="16"/>
      <c r="AT3722" s="276" t="s">
        <v>191</v>
      </c>
      <c r="AU3722" s="276" t="s">
        <v>82</v>
      </c>
      <c r="AV3722" s="16" t="s">
        <v>100</v>
      </c>
      <c r="AW3722" s="16" t="s">
        <v>33</v>
      </c>
      <c r="AX3722" s="16" t="s">
        <v>72</v>
      </c>
      <c r="AY3722" s="276" t="s">
        <v>180</v>
      </c>
    </row>
    <row r="3723" s="14" customFormat="1">
      <c r="A3723" s="14"/>
      <c r="B3723" s="245"/>
      <c r="C3723" s="246"/>
      <c r="D3723" s="235" t="s">
        <v>191</v>
      </c>
      <c r="E3723" s="247" t="s">
        <v>19</v>
      </c>
      <c r="F3723" s="248" t="s">
        <v>1637</v>
      </c>
      <c r="G3723" s="246"/>
      <c r="H3723" s="247" t="s">
        <v>19</v>
      </c>
      <c r="I3723" s="249"/>
      <c r="J3723" s="246"/>
      <c r="K3723" s="246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191</v>
      </c>
      <c r="AU3723" s="254" t="s">
        <v>82</v>
      </c>
      <c r="AV3723" s="14" t="s">
        <v>80</v>
      </c>
      <c r="AW3723" s="14" t="s">
        <v>33</v>
      </c>
      <c r="AX3723" s="14" t="s">
        <v>72</v>
      </c>
      <c r="AY3723" s="254" t="s">
        <v>180</v>
      </c>
    </row>
    <row r="3724" s="14" customFormat="1">
      <c r="A3724" s="14"/>
      <c r="B3724" s="245"/>
      <c r="C3724" s="246"/>
      <c r="D3724" s="235" t="s">
        <v>191</v>
      </c>
      <c r="E3724" s="247" t="s">
        <v>19</v>
      </c>
      <c r="F3724" s="248" t="s">
        <v>2726</v>
      </c>
      <c r="G3724" s="246"/>
      <c r="H3724" s="247" t="s">
        <v>19</v>
      </c>
      <c r="I3724" s="249"/>
      <c r="J3724" s="246"/>
      <c r="K3724" s="246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191</v>
      </c>
      <c r="AU3724" s="254" t="s">
        <v>82</v>
      </c>
      <c r="AV3724" s="14" t="s">
        <v>80</v>
      </c>
      <c r="AW3724" s="14" t="s">
        <v>33</v>
      </c>
      <c r="AX3724" s="14" t="s">
        <v>72</v>
      </c>
      <c r="AY3724" s="254" t="s">
        <v>180</v>
      </c>
    </row>
    <row r="3725" s="13" customFormat="1">
      <c r="A3725" s="13"/>
      <c r="B3725" s="233"/>
      <c r="C3725" s="234"/>
      <c r="D3725" s="235" t="s">
        <v>191</v>
      </c>
      <c r="E3725" s="236" t="s">
        <v>19</v>
      </c>
      <c r="F3725" s="237" t="s">
        <v>2727</v>
      </c>
      <c r="G3725" s="234"/>
      <c r="H3725" s="238">
        <v>138.75</v>
      </c>
      <c r="I3725" s="239"/>
      <c r="J3725" s="234"/>
      <c r="K3725" s="234"/>
      <c r="L3725" s="240"/>
      <c r="M3725" s="241"/>
      <c r="N3725" s="242"/>
      <c r="O3725" s="242"/>
      <c r="P3725" s="242"/>
      <c r="Q3725" s="242"/>
      <c r="R3725" s="242"/>
      <c r="S3725" s="242"/>
      <c r="T3725" s="243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4" t="s">
        <v>191</v>
      </c>
      <c r="AU3725" s="244" t="s">
        <v>82</v>
      </c>
      <c r="AV3725" s="13" t="s">
        <v>82</v>
      </c>
      <c r="AW3725" s="13" t="s">
        <v>33</v>
      </c>
      <c r="AX3725" s="13" t="s">
        <v>72</v>
      </c>
      <c r="AY3725" s="244" t="s">
        <v>180</v>
      </c>
    </row>
    <row r="3726" s="14" customFormat="1">
      <c r="A3726" s="14"/>
      <c r="B3726" s="245"/>
      <c r="C3726" s="246"/>
      <c r="D3726" s="235" t="s">
        <v>191</v>
      </c>
      <c r="E3726" s="247" t="s">
        <v>19</v>
      </c>
      <c r="F3726" s="248" t="s">
        <v>2728</v>
      </c>
      <c r="G3726" s="246"/>
      <c r="H3726" s="247" t="s">
        <v>19</v>
      </c>
      <c r="I3726" s="249"/>
      <c r="J3726" s="246"/>
      <c r="K3726" s="246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191</v>
      </c>
      <c r="AU3726" s="254" t="s">
        <v>82</v>
      </c>
      <c r="AV3726" s="14" t="s">
        <v>80</v>
      </c>
      <c r="AW3726" s="14" t="s">
        <v>33</v>
      </c>
      <c r="AX3726" s="14" t="s">
        <v>72</v>
      </c>
      <c r="AY3726" s="254" t="s">
        <v>180</v>
      </c>
    </row>
    <row r="3727" s="13" customFormat="1">
      <c r="A3727" s="13"/>
      <c r="B3727" s="233"/>
      <c r="C3727" s="234"/>
      <c r="D3727" s="235" t="s">
        <v>191</v>
      </c>
      <c r="E3727" s="236" t="s">
        <v>19</v>
      </c>
      <c r="F3727" s="237" t="s">
        <v>2729</v>
      </c>
      <c r="G3727" s="234"/>
      <c r="H3727" s="238">
        <v>31.390000000000001</v>
      </c>
      <c r="I3727" s="239"/>
      <c r="J3727" s="234"/>
      <c r="K3727" s="234"/>
      <c r="L3727" s="240"/>
      <c r="M3727" s="241"/>
      <c r="N3727" s="242"/>
      <c r="O3727" s="242"/>
      <c r="P3727" s="242"/>
      <c r="Q3727" s="242"/>
      <c r="R3727" s="242"/>
      <c r="S3727" s="242"/>
      <c r="T3727" s="243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4" t="s">
        <v>191</v>
      </c>
      <c r="AU3727" s="244" t="s">
        <v>82</v>
      </c>
      <c r="AV3727" s="13" t="s">
        <v>82</v>
      </c>
      <c r="AW3727" s="13" t="s">
        <v>33</v>
      </c>
      <c r="AX3727" s="13" t="s">
        <v>72</v>
      </c>
      <c r="AY3727" s="244" t="s">
        <v>180</v>
      </c>
    </row>
    <row r="3728" s="14" customFormat="1">
      <c r="A3728" s="14"/>
      <c r="B3728" s="245"/>
      <c r="C3728" s="246"/>
      <c r="D3728" s="235" t="s">
        <v>191</v>
      </c>
      <c r="E3728" s="247" t="s">
        <v>19</v>
      </c>
      <c r="F3728" s="248" t="s">
        <v>2730</v>
      </c>
      <c r="G3728" s="246"/>
      <c r="H3728" s="247" t="s">
        <v>19</v>
      </c>
      <c r="I3728" s="249"/>
      <c r="J3728" s="246"/>
      <c r="K3728" s="246"/>
      <c r="L3728" s="250"/>
      <c r="M3728" s="251"/>
      <c r="N3728" s="252"/>
      <c r="O3728" s="252"/>
      <c r="P3728" s="252"/>
      <c r="Q3728" s="252"/>
      <c r="R3728" s="252"/>
      <c r="S3728" s="252"/>
      <c r="T3728" s="253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54" t="s">
        <v>191</v>
      </c>
      <c r="AU3728" s="254" t="s">
        <v>82</v>
      </c>
      <c r="AV3728" s="14" t="s">
        <v>80</v>
      </c>
      <c r="AW3728" s="14" t="s">
        <v>33</v>
      </c>
      <c r="AX3728" s="14" t="s">
        <v>72</v>
      </c>
      <c r="AY3728" s="254" t="s">
        <v>180</v>
      </c>
    </row>
    <row r="3729" s="13" customFormat="1">
      <c r="A3729" s="13"/>
      <c r="B3729" s="233"/>
      <c r="C3729" s="234"/>
      <c r="D3729" s="235" t="s">
        <v>191</v>
      </c>
      <c r="E3729" s="236" t="s">
        <v>19</v>
      </c>
      <c r="F3729" s="237" t="s">
        <v>2731</v>
      </c>
      <c r="G3729" s="234"/>
      <c r="H3729" s="238">
        <v>18.280000000000001</v>
      </c>
      <c r="I3729" s="239"/>
      <c r="J3729" s="234"/>
      <c r="K3729" s="234"/>
      <c r="L3729" s="240"/>
      <c r="M3729" s="241"/>
      <c r="N3729" s="242"/>
      <c r="O3729" s="242"/>
      <c r="P3729" s="242"/>
      <c r="Q3729" s="242"/>
      <c r="R3729" s="242"/>
      <c r="S3729" s="242"/>
      <c r="T3729" s="24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4" t="s">
        <v>191</v>
      </c>
      <c r="AU3729" s="244" t="s">
        <v>82</v>
      </c>
      <c r="AV3729" s="13" t="s">
        <v>82</v>
      </c>
      <c r="AW3729" s="13" t="s">
        <v>33</v>
      </c>
      <c r="AX3729" s="13" t="s">
        <v>72</v>
      </c>
      <c r="AY3729" s="244" t="s">
        <v>180</v>
      </c>
    </row>
    <row r="3730" s="14" customFormat="1">
      <c r="A3730" s="14"/>
      <c r="B3730" s="245"/>
      <c r="C3730" s="246"/>
      <c r="D3730" s="235" t="s">
        <v>191</v>
      </c>
      <c r="E3730" s="247" t="s">
        <v>19</v>
      </c>
      <c r="F3730" s="248" t="s">
        <v>1641</v>
      </c>
      <c r="G3730" s="246"/>
      <c r="H3730" s="247" t="s">
        <v>19</v>
      </c>
      <c r="I3730" s="249"/>
      <c r="J3730" s="246"/>
      <c r="K3730" s="246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191</v>
      </c>
      <c r="AU3730" s="254" t="s">
        <v>82</v>
      </c>
      <c r="AV3730" s="14" t="s">
        <v>80</v>
      </c>
      <c r="AW3730" s="14" t="s">
        <v>33</v>
      </c>
      <c r="AX3730" s="14" t="s">
        <v>72</v>
      </c>
      <c r="AY3730" s="254" t="s">
        <v>180</v>
      </c>
    </row>
    <row r="3731" s="14" customFormat="1">
      <c r="A3731" s="14"/>
      <c r="B3731" s="245"/>
      <c r="C3731" s="246"/>
      <c r="D3731" s="235" t="s">
        <v>191</v>
      </c>
      <c r="E3731" s="247" t="s">
        <v>19</v>
      </c>
      <c r="F3731" s="248" t="s">
        <v>2732</v>
      </c>
      <c r="G3731" s="246"/>
      <c r="H3731" s="247" t="s">
        <v>19</v>
      </c>
      <c r="I3731" s="249"/>
      <c r="J3731" s="246"/>
      <c r="K3731" s="246"/>
      <c r="L3731" s="250"/>
      <c r="M3731" s="251"/>
      <c r="N3731" s="252"/>
      <c r="O3731" s="252"/>
      <c r="P3731" s="252"/>
      <c r="Q3731" s="252"/>
      <c r="R3731" s="252"/>
      <c r="S3731" s="252"/>
      <c r="T3731" s="253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54" t="s">
        <v>191</v>
      </c>
      <c r="AU3731" s="254" t="s">
        <v>82</v>
      </c>
      <c r="AV3731" s="14" t="s">
        <v>80</v>
      </c>
      <c r="AW3731" s="14" t="s">
        <v>33</v>
      </c>
      <c r="AX3731" s="14" t="s">
        <v>72</v>
      </c>
      <c r="AY3731" s="254" t="s">
        <v>180</v>
      </c>
    </row>
    <row r="3732" s="13" customFormat="1">
      <c r="A3732" s="13"/>
      <c r="B3732" s="233"/>
      <c r="C3732" s="234"/>
      <c r="D3732" s="235" t="s">
        <v>191</v>
      </c>
      <c r="E3732" s="236" t="s">
        <v>19</v>
      </c>
      <c r="F3732" s="237" t="s">
        <v>2733</v>
      </c>
      <c r="G3732" s="234"/>
      <c r="H3732" s="238">
        <v>71.430000000000007</v>
      </c>
      <c r="I3732" s="239"/>
      <c r="J3732" s="234"/>
      <c r="K3732" s="234"/>
      <c r="L3732" s="240"/>
      <c r="M3732" s="241"/>
      <c r="N3732" s="242"/>
      <c r="O3732" s="242"/>
      <c r="P3732" s="242"/>
      <c r="Q3732" s="242"/>
      <c r="R3732" s="242"/>
      <c r="S3732" s="242"/>
      <c r="T3732" s="243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44" t="s">
        <v>191</v>
      </c>
      <c r="AU3732" s="244" t="s">
        <v>82</v>
      </c>
      <c r="AV3732" s="13" t="s">
        <v>82</v>
      </c>
      <c r="AW3732" s="13" t="s">
        <v>33</v>
      </c>
      <c r="AX3732" s="13" t="s">
        <v>72</v>
      </c>
      <c r="AY3732" s="244" t="s">
        <v>180</v>
      </c>
    </row>
    <row r="3733" s="14" customFormat="1">
      <c r="A3733" s="14"/>
      <c r="B3733" s="245"/>
      <c r="C3733" s="246"/>
      <c r="D3733" s="235" t="s">
        <v>191</v>
      </c>
      <c r="E3733" s="247" t="s">
        <v>19</v>
      </c>
      <c r="F3733" s="248" t="s">
        <v>2734</v>
      </c>
      <c r="G3733" s="246"/>
      <c r="H3733" s="247" t="s">
        <v>19</v>
      </c>
      <c r="I3733" s="249"/>
      <c r="J3733" s="246"/>
      <c r="K3733" s="246"/>
      <c r="L3733" s="250"/>
      <c r="M3733" s="251"/>
      <c r="N3733" s="252"/>
      <c r="O3733" s="252"/>
      <c r="P3733" s="252"/>
      <c r="Q3733" s="252"/>
      <c r="R3733" s="252"/>
      <c r="S3733" s="252"/>
      <c r="T3733" s="253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T3733" s="254" t="s">
        <v>191</v>
      </c>
      <c r="AU3733" s="254" t="s">
        <v>82</v>
      </c>
      <c r="AV3733" s="14" t="s">
        <v>80</v>
      </c>
      <c r="AW3733" s="14" t="s">
        <v>33</v>
      </c>
      <c r="AX3733" s="14" t="s">
        <v>72</v>
      </c>
      <c r="AY3733" s="254" t="s">
        <v>180</v>
      </c>
    </row>
    <row r="3734" s="13" customFormat="1">
      <c r="A3734" s="13"/>
      <c r="B3734" s="233"/>
      <c r="C3734" s="234"/>
      <c r="D3734" s="235" t="s">
        <v>191</v>
      </c>
      <c r="E3734" s="236" t="s">
        <v>19</v>
      </c>
      <c r="F3734" s="237" t="s">
        <v>2735</v>
      </c>
      <c r="G3734" s="234"/>
      <c r="H3734" s="238">
        <v>65.030000000000001</v>
      </c>
      <c r="I3734" s="239"/>
      <c r="J3734" s="234"/>
      <c r="K3734" s="234"/>
      <c r="L3734" s="240"/>
      <c r="M3734" s="241"/>
      <c r="N3734" s="242"/>
      <c r="O3734" s="242"/>
      <c r="P3734" s="242"/>
      <c r="Q3734" s="242"/>
      <c r="R3734" s="242"/>
      <c r="S3734" s="242"/>
      <c r="T3734" s="243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4" t="s">
        <v>191</v>
      </c>
      <c r="AU3734" s="244" t="s">
        <v>82</v>
      </c>
      <c r="AV3734" s="13" t="s">
        <v>82</v>
      </c>
      <c r="AW3734" s="13" t="s">
        <v>33</v>
      </c>
      <c r="AX3734" s="13" t="s">
        <v>72</v>
      </c>
      <c r="AY3734" s="244" t="s">
        <v>180</v>
      </c>
    </row>
    <row r="3735" s="14" customFormat="1">
      <c r="A3735" s="14"/>
      <c r="B3735" s="245"/>
      <c r="C3735" s="246"/>
      <c r="D3735" s="235" t="s">
        <v>191</v>
      </c>
      <c r="E3735" s="247" t="s">
        <v>19</v>
      </c>
      <c r="F3735" s="248" t="s">
        <v>2736</v>
      </c>
      <c r="G3735" s="246"/>
      <c r="H3735" s="247" t="s">
        <v>19</v>
      </c>
      <c r="I3735" s="249"/>
      <c r="J3735" s="246"/>
      <c r="K3735" s="246"/>
      <c r="L3735" s="250"/>
      <c r="M3735" s="251"/>
      <c r="N3735" s="252"/>
      <c r="O3735" s="252"/>
      <c r="P3735" s="252"/>
      <c r="Q3735" s="252"/>
      <c r="R3735" s="252"/>
      <c r="S3735" s="252"/>
      <c r="T3735" s="253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T3735" s="254" t="s">
        <v>191</v>
      </c>
      <c r="AU3735" s="254" t="s">
        <v>82</v>
      </c>
      <c r="AV3735" s="14" t="s">
        <v>80</v>
      </c>
      <c r="AW3735" s="14" t="s">
        <v>33</v>
      </c>
      <c r="AX3735" s="14" t="s">
        <v>72</v>
      </c>
      <c r="AY3735" s="254" t="s">
        <v>180</v>
      </c>
    </row>
    <row r="3736" s="13" customFormat="1">
      <c r="A3736" s="13"/>
      <c r="B3736" s="233"/>
      <c r="C3736" s="234"/>
      <c r="D3736" s="235" t="s">
        <v>191</v>
      </c>
      <c r="E3736" s="236" t="s">
        <v>19</v>
      </c>
      <c r="F3736" s="237" t="s">
        <v>2737</v>
      </c>
      <c r="G3736" s="234"/>
      <c r="H3736" s="238">
        <v>15.890000000000001</v>
      </c>
      <c r="I3736" s="239"/>
      <c r="J3736" s="234"/>
      <c r="K3736" s="234"/>
      <c r="L3736" s="240"/>
      <c r="M3736" s="241"/>
      <c r="N3736" s="242"/>
      <c r="O3736" s="242"/>
      <c r="P3736" s="242"/>
      <c r="Q3736" s="242"/>
      <c r="R3736" s="242"/>
      <c r="S3736" s="242"/>
      <c r="T3736" s="243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4" t="s">
        <v>191</v>
      </c>
      <c r="AU3736" s="244" t="s">
        <v>82</v>
      </c>
      <c r="AV3736" s="13" t="s">
        <v>82</v>
      </c>
      <c r="AW3736" s="13" t="s">
        <v>33</v>
      </c>
      <c r="AX3736" s="13" t="s">
        <v>72</v>
      </c>
      <c r="AY3736" s="244" t="s">
        <v>180</v>
      </c>
    </row>
    <row r="3737" s="14" customFormat="1">
      <c r="A3737" s="14"/>
      <c r="B3737" s="245"/>
      <c r="C3737" s="246"/>
      <c r="D3737" s="235" t="s">
        <v>191</v>
      </c>
      <c r="E3737" s="247" t="s">
        <v>19</v>
      </c>
      <c r="F3737" s="248" t="s">
        <v>2738</v>
      </c>
      <c r="G3737" s="246"/>
      <c r="H3737" s="247" t="s">
        <v>19</v>
      </c>
      <c r="I3737" s="249"/>
      <c r="J3737" s="246"/>
      <c r="K3737" s="246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191</v>
      </c>
      <c r="AU3737" s="254" t="s">
        <v>82</v>
      </c>
      <c r="AV3737" s="14" t="s">
        <v>80</v>
      </c>
      <c r="AW3737" s="14" t="s">
        <v>33</v>
      </c>
      <c r="AX3737" s="14" t="s">
        <v>72</v>
      </c>
      <c r="AY3737" s="254" t="s">
        <v>180</v>
      </c>
    </row>
    <row r="3738" s="13" customFormat="1">
      <c r="A3738" s="13"/>
      <c r="B3738" s="233"/>
      <c r="C3738" s="234"/>
      <c r="D3738" s="235" t="s">
        <v>191</v>
      </c>
      <c r="E3738" s="236" t="s">
        <v>19</v>
      </c>
      <c r="F3738" s="237" t="s">
        <v>2739</v>
      </c>
      <c r="G3738" s="234"/>
      <c r="H3738" s="238">
        <v>28.66</v>
      </c>
      <c r="I3738" s="239"/>
      <c r="J3738" s="234"/>
      <c r="K3738" s="234"/>
      <c r="L3738" s="240"/>
      <c r="M3738" s="241"/>
      <c r="N3738" s="242"/>
      <c r="O3738" s="242"/>
      <c r="P3738" s="242"/>
      <c r="Q3738" s="242"/>
      <c r="R3738" s="242"/>
      <c r="S3738" s="242"/>
      <c r="T3738" s="243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4" t="s">
        <v>191</v>
      </c>
      <c r="AU3738" s="244" t="s">
        <v>82</v>
      </c>
      <c r="AV3738" s="13" t="s">
        <v>82</v>
      </c>
      <c r="AW3738" s="13" t="s">
        <v>33</v>
      </c>
      <c r="AX3738" s="13" t="s">
        <v>72</v>
      </c>
      <c r="AY3738" s="244" t="s">
        <v>180</v>
      </c>
    </row>
    <row r="3739" s="14" customFormat="1">
      <c r="A3739" s="14"/>
      <c r="B3739" s="245"/>
      <c r="C3739" s="246"/>
      <c r="D3739" s="235" t="s">
        <v>191</v>
      </c>
      <c r="E3739" s="247" t="s">
        <v>19</v>
      </c>
      <c r="F3739" s="248" t="s">
        <v>2302</v>
      </c>
      <c r="G3739" s="246"/>
      <c r="H3739" s="247" t="s">
        <v>19</v>
      </c>
      <c r="I3739" s="249"/>
      <c r="J3739" s="246"/>
      <c r="K3739" s="246"/>
      <c r="L3739" s="250"/>
      <c r="M3739" s="251"/>
      <c r="N3739" s="252"/>
      <c r="O3739" s="252"/>
      <c r="P3739" s="252"/>
      <c r="Q3739" s="252"/>
      <c r="R3739" s="252"/>
      <c r="S3739" s="252"/>
      <c r="T3739" s="253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T3739" s="254" t="s">
        <v>191</v>
      </c>
      <c r="AU3739" s="254" t="s">
        <v>82</v>
      </c>
      <c r="AV3739" s="14" t="s">
        <v>80</v>
      </c>
      <c r="AW3739" s="14" t="s">
        <v>33</v>
      </c>
      <c r="AX3739" s="14" t="s">
        <v>72</v>
      </c>
      <c r="AY3739" s="254" t="s">
        <v>180</v>
      </c>
    </row>
    <row r="3740" s="14" customFormat="1">
      <c r="A3740" s="14"/>
      <c r="B3740" s="245"/>
      <c r="C3740" s="246"/>
      <c r="D3740" s="235" t="s">
        <v>191</v>
      </c>
      <c r="E3740" s="247" t="s">
        <v>19</v>
      </c>
      <c r="F3740" s="248" t="s">
        <v>2740</v>
      </c>
      <c r="G3740" s="246"/>
      <c r="H3740" s="247" t="s">
        <v>19</v>
      </c>
      <c r="I3740" s="249"/>
      <c r="J3740" s="246"/>
      <c r="K3740" s="246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191</v>
      </c>
      <c r="AU3740" s="254" t="s">
        <v>82</v>
      </c>
      <c r="AV3740" s="14" t="s">
        <v>80</v>
      </c>
      <c r="AW3740" s="14" t="s">
        <v>33</v>
      </c>
      <c r="AX3740" s="14" t="s">
        <v>72</v>
      </c>
      <c r="AY3740" s="254" t="s">
        <v>180</v>
      </c>
    </row>
    <row r="3741" s="13" customFormat="1">
      <c r="A3741" s="13"/>
      <c r="B3741" s="233"/>
      <c r="C3741" s="234"/>
      <c r="D3741" s="235" t="s">
        <v>191</v>
      </c>
      <c r="E3741" s="236" t="s">
        <v>19</v>
      </c>
      <c r="F3741" s="237" t="s">
        <v>2741</v>
      </c>
      <c r="G3741" s="234"/>
      <c r="H3741" s="238">
        <v>272.05000000000001</v>
      </c>
      <c r="I3741" s="239"/>
      <c r="J3741" s="234"/>
      <c r="K3741" s="234"/>
      <c r="L3741" s="240"/>
      <c r="M3741" s="241"/>
      <c r="N3741" s="242"/>
      <c r="O3741" s="242"/>
      <c r="P3741" s="242"/>
      <c r="Q3741" s="242"/>
      <c r="R3741" s="242"/>
      <c r="S3741" s="242"/>
      <c r="T3741" s="243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4" t="s">
        <v>191</v>
      </c>
      <c r="AU3741" s="244" t="s">
        <v>82</v>
      </c>
      <c r="AV3741" s="13" t="s">
        <v>82</v>
      </c>
      <c r="AW3741" s="13" t="s">
        <v>33</v>
      </c>
      <c r="AX3741" s="13" t="s">
        <v>72</v>
      </c>
      <c r="AY3741" s="244" t="s">
        <v>180</v>
      </c>
    </row>
    <row r="3742" s="16" customFormat="1">
      <c r="A3742" s="16"/>
      <c r="B3742" s="266"/>
      <c r="C3742" s="267"/>
      <c r="D3742" s="235" t="s">
        <v>191</v>
      </c>
      <c r="E3742" s="268" t="s">
        <v>19</v>
      </c>
      <c r="F3742" s="269" t="s">
        <v>436</v>
      </c>
      <c r="G3742" s="267"/>
      <c r="H3742" s="270">
        <v>641.48000000000002</v>
      </c>
      <c r="I3742" s="271"/>
      <c r="J3742" s="267"/>
      <c r="K3742" s="267"/>
      <c r="L3742" s="272"/>
      <c r="M3742" s="273"/>
      <c r="N3742" s="274"/>
      <c r="O3742" s="274"/>
      <c r="P3742" s="274"/>
      <c r="Q3742" s="274"/>
      <c r="R3742" s="274"/>
      <c r="S3742" s="274"/>
      <c r="T3742" s="275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T3742" s="276" t="s">
        <v>191</v>
      </c>
      <c r="AU3742" s="276" t="s">
        <v>82</v>
      </c>
      <c r="AV3742" s="16" t="s">
        <v>100</v>
      </c>
      <c r="AW3742" s="16" t="s">
        <v>33</v>
      </c>
      <c r="AX3742" s="16" t="s">
        <v>72</v>
      </c>
      <c r="AY3742" s="276" t="s">
        <v>180</v>
      </c>
    </row>
    <row r="3743" s="15" customFormat="1">
      <c r="A3743" s="15"/>
      <c r="B3743" s="255"/>
      <c r="C3743" s="256"/>
      <c r="D3743" s="235" t="s">
        <v>191</v>
      </c>
      <c r="E3743" s="257" t="s">
        <v>19</v>
      </c>
      <c r="F3743" s="258" t="s">
        <v>327</v>
      </c>
      <c r="G3743" s="256"/>
      <c r="H3743" s="259">
        <v>874.73000000000002</v>
      </c>
      <c r="I3743" s="260"/>
      <c r="J3743" s="256"/>
      <c r="K3743" s="256"/>
      <c r="L3743" s="261"/>
      <c r="M3743" s="262"/>
      <c r="N3743" s="263"/>
      <c r="O3743" s="263"/>
      <c r="P3743" s="263"/>
      <c r="Q3743" s="263"/>
      <c r="R3743" s="263"/>
      <c r="S3743" s="263"/>
      <c r="T3743" s="264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65" t="s">
        <v>191</v>
      </c>
      <c r="AU3743" s="265" t="s">
        <v>82</v>
      </c>
      <c r="AV3743" s="15" t="s">
        <v>187</v>
      </c>
      <c r="AW3743" s="15" t="s">
        <v>33</v>
      </c>
      <c r="AX3743" s="15" t="s">
        <v>80</v>
      </c>
      <c r="AY3743" s="265" t="s">
        <v>180</v>
      </c>
    </row>
    <row r="3744" s="2" customFormat="1" ht="16.5" customHeight="1">
      <c r="A3744" s="40"/>
      <c r="B3744" s="41"/>
      <c r="C3744" s="215" t="s">
        <v>4356</v>
      </c>
      <c r="D3744" s="215" t="s">
        <v>182</v>
      </c>
      <c r="E3744" s="216" t="s">
        <v>4357</v>
      </c>
      <c r="F3744" s="217" t="s">
        <v>4358</v>
      </c>
      <c r="G3744" s="218" t="s">
        <v>185</v>
      </c>
      <c r="H3744" s="219">
        <v>874.73000000000002</v>
      </c>
      <c r="I3744" s="220"/>
      <c r="J3744" s="221">
        <f>ROUND(I3744*H3744,2)</f>
        <v>0</v>
      </c>
      <c r="K3744" s="217" t="s">
        <v>186</v>
      </c>
      <c r="L3744" s="46"/>
      <c r="M3744" s="222" t="s">
        <v>19</v>
      </c>
      <c r="N3744" s="223" t="s">
        <v>43</v>
      </c>
      <c r="O3744" s="86"/>
      <c r="P3744" s="224">
        <f>O3744*H3744</f>
        <v>0</v>
      </c>
      <c r="Q3744" s="224">
        <v>0.00029999999999999997</v>
      </c>
      <c r="R3744" s="224">
        <f>Q3744*H3744</f>
        <v>0.26241899999999996</v>
      </c>
      <c r="S3744" s="224">
        <v>0</v>
      </c>
      <c r="T3744" s="225">
        <f>S3744*H3744</f>
        <v>0</v>
      </c>
      <c r="U3744" s="40"/>
      <c r="V3744" s="40"/>
      <c r="W3744" s="40"/>
      <c r="X3744" s="40"/>
      <c r="Y3744" s="40"/>
      <c r="Z3744" s="40"/>
      <c r="AA3744" s="40"/>
      <c r="AB3744" s="40"/>
      <c r="AC3744" s="40"/>
      <c r="AD3744" s="40"/>
      <c r="AE3744" s="40"/>
      <c r="AR3744" s="226" t="s">
        <v>270</v>
      </c>
      <c r="AT3744" s="226" t="s">
        <v>182</v>
      </c>
      <c r="AU3744" s="226" t="s">
        <v>82</v>
      </c>
      <c r="AY3744" s="19" t="s">
        <v>180</v>
      </c>
      <c r="BE3744" s="227">
        <f>IF(N3744="základní",J3744,0)</f>
        <v>0</v>
      </c>
      <c r="BF3744" s="227">
        <f>IF(N3744="snížená",J3744,0)</f>
        <v>0</v>
      </c>
      <c r="BG3744" s="227">
        <f>IF(N3744="zákl. přenesená",J3744,0)</f>
        <v>0</v>
      </c>
      <c r="BH3744" s="227">
        <f>IF(N3744="sníž. přenesená",J3744,0)</f>
        <v>0</v>
      </c>
      <c r="BI3744" s="227">
        <f>IF(N3744="nulová",J3744,0)</f>
        <v>0</v>
      </c>
      <c r="BJ3744" s="19" t="s">
        <v>80</v>
      </c>
      <c r="BK3744" s="227">
        <f>ROUND(I3744*H3744,2)</f>
        <v>0</v>
      </c>
      <c r="BL3744" s="19" t="s">
        <v>270</v>
      </c>
      <c r="BM3744" s="226" t="s">
        <v>4359</v>
      </c>
    </row>
    <row r="3745" s="2" customFormat="1">
      <c r="A3745" s="40"/>
      <c r="B3745" s="41"/>
      <c r="C3745" s="42"/>
      <c r="D3745" s="228" t="s">
        <v>189</v>
      </c>
      <c r="E3745" s="42"/>
      <c r="F3745" s="229" t="s">
        <v>4360</v>
      </c>
      <c r="G3745" s="42"/>
      <c r="H3745" s="42"/>
      <c r="I3745" s="230"/>
      <c r="J3745" s="42"/>
      <c r="K3745" s="42"/>
      <c r="L3745" s="46"/>
      <c r="M3745" s="231"/>
      <c r="N3745" s="232"/>
      <c r="O3745" s="86"/>
      <c r="P3745" s="86"/>
      <c r="Q3745" s="86"/>
      <c r="R3745" s="86"/>
      <c r="S3745" s="86"/>
      <c r="T3745" s="87"/>
      <c r="U3745" s="40"/>
      <c r="V3745" s="40"/>
      <c r="W3745" s="40"/>
      <c r="X3745" s="40"/>
      <c r="Y3745" s="40"/>
      <c r="Z3745" s="40"/>
      <c r="AA3745" s="40"/>
      <c r="AB3745" s="40"/>
      <c r="AC3745" s="40"/>
      <c r="AD3745" s="40"/>
      <c r="AE3745" s="40"/>
      <c r="AT3745" s="19" t="s">
        <v>189</v>
      </c>
      <c r="AU3745" s="19" t="s">
        <v>82</v>
      </c>
    </row>
    <row r="3746" s="2" customFormat="1" ht="16.5" customHeight="1">
      <c r="A3746" s="40"/>
      <c r="B3746" s="41"/>
      <c r="C3746" s="215" t="s">
        <v>4361</v>
      </c>
      <c r="D3746" s="215" t="s">
        <v>182</v>
      </c>
      <c r="E3746" s="216" t="s">
        <v>4362</v>
      </c>
      <c r="F3746" s="217" t="s">
        <v>4363</v>
      </c>
      <c r="G3746" s="218" t="s">
        <v>227</v>
      </c>
      <c r="H3746" s="219">
        <v>39.399999999999999</v>
      </c>
      <c r="I3746" s="220"/>
      <c r="J3746" s="221">
        <f>ROUND(I3746*H3746,2)</f>
        <v>0</v>
      </c>
      <c r="K3746" s="217" t="s">
        <v>186</v>
      </c>
      <c r="L3746" s="46"/>
      <c r="M3746" s="222" t="s">
        <v>19</v>
      </c>
      <c r="N3746" s="223" t="s">
        <v>43</v>
      </c>
      <c r="O3746" s="86"/>
      <c r="P3746" s="224">
        <f>O3746*H3746</f>
        <v>0</v>
      </c>
      <c r="Q3746" s="224">
        <v>0</v>
      </c>
      <c r="R3746" s="224">
        <f>Q3746*H3746</f>
        <v>0</v>
      </c>
      <c r="S3746" s="224">
        <v>0</v>
      </c>
      <c r="T3746" s="225">
        <f>S3746*H3746</f>
        <v>0</v>
      </c>
      <c r="U3746" s="40"/>
      <c r="V3746" s="40"/>
      <c r="W3746" s="40"/>
      <c r="X3746" s="40"/>
      <c r="Y3746" s="40"/>
      <c r="Z3746" s="40"/>
      <c r="AA3746" s="40"/>
      <c r="AB3746" s="40"/>
      <c r="AC3746" s="40"/>
      <c r="AD3746" s="40"/>
      <c r="AE3746" s="40"/>
      <c r="AR3746" s="226" t="s">
        <v>270</v>
      </c>
      <c r="AT3746" s="226" t="s">
        <v>182</v>
      </c>
      <c r="AU3746" s="226" t="s">
        <v>82</v>
      </c>
      <c r="AY3746" s="19" t="s">
        <v>180</v>
      </c>
      <c r="BE3746" s="227">
        <f>IF(N3746="základní",J3746,0)</f>
        <v>0</v>
      </c>
      <c r="BF3746" s="227">
        <f>IF(N3746="snížená",J3746,0)</f>
        <v>0</v>
      </c>
      <c r="BG3746" s="227">
        <f>IF(N3746="zákl. přenesená",J3746,0)</f>
        <v>0</v>
      </c>
      <c r="BH3746" s="227">
        <f>IF(N3746="sníž. přenesená",J3746,0)</f>
        <v>0</v>
      </c>
      <c r="BI3746" s="227">
        <f>IF(N3746="nulová",J3746,0)</f>
        <v>0</v>
      </c>
      <c r="BJ3746" s="19" t="s">
        <v>80</v>
      </c>
      <c r="BK3746" s="227">
        <f>ROUND(I3746*H3746,2)</f>
        <v>0</v>
      </c>
      <c r="BL3746" s="19" t="s">
        <v>270</v>
      </c>
      <c r="BM3746" s="226" t="s">
        <v>4364</v>
      </c>
    </row>
    <row r="3747" s="2" customFormat="1">
      <c r="A3747" s="40"/>
      <c r="B3747" s="41"/>
      <c r="C3747" s="42"/>
      <c r="D3747" s="228" t="s">
        <v>189</v>
      </c>
      <c r="E3747" s="42"/>
      <c r="F3747" s="229" t="s">
        <v>4365</v>
      </c>
      <c r="G3747" s="42"/>
      <c r="H3747" s="42"/>
      <c r="I3747" s="230"/>
      <c r="J3747" s="42"/>
      <c r="K3747" s="42"/>
      <c r="L3747" s="46"/>
      <c r="M3747" s="231"/>
      <c r="N3747" s="232"/>
      <c r="O3747" s="86"/>
      <c r="P3747" s="86"/>
      <c r="Q3747" s="86"/>
      <c r="R3747" s="86"/>
      <c r="S3747" s="86"/>
      <c r="T3747" s="87"/>
      <c r="U3747" s="40"/>
      <c r="V3747" s="40"/>
      <c r="W3747" s="40"/>
      <c r="X3747" s="40"/>
      <c r="Y3747" s="40"/>
      <c r="Z3747" s="40"/>
      <c r="AA3747" s="40"/>
      <c r="AB3747" s="40"/>
      <c r="AC3747" s="40"/>
      <c r="AD3747" s="40"/>
      <c r="AE3747" s="40"/>
      <c r="AT3747" s="19" t="s">
        <v>189</v>
      </c>
      <c r="AU3747" s="19" t="s">
        <v>82</v>
      </c>
    </row>
    <row r="3748" s="14" customFormat="1">
      <c r="A3748" s="14"/>
      <c r="B3748" s="245"/>
      <c r="C3748" s="246"/>
      <c r="D3748" s="235" t="s">
        <v>191</v>
      </c>
      <c r="E3748" s="247" t="s">
        <v>19</v>
      </c>
      <c r="F3748" s="248" t="s">
        <v>4366</v>
      </c>
      <c r="G3748" s="246"/>
      <c r="H3748" s="247" t="s">
        <v>19</v>
      </c>
      <c r="I3748" s="249"/>
      <c r="J3748" s="246"/>
      <c r="K3748" s="246"/>
      <c r="L3748" s="250"/>
      <c r="M3748" s="251"/>
      <c r="N3748" s="252"/>
      <c r="O3748" s="252"/>
      <c r="P3748" s="252"/>
      <c r="Q3748" s="252"/>
      <c r="R3748" s="252"/>
      <c r="S3748" s="252"/>
      <c r="T3748" s="253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4" t="s">
        <v>191</v>
      </c>
      <c r="AU3748" s="254" t="s">
        <v>82</v>
      </c>
      <c r="AV3748" s="14" t="s">
        <v>80</v>
      </c>
      <c r="AW3748" s="14" t="s">
        <v>33</v>
      </c>
      <c r="AX3748" s="14" t="s">
        <v>72</v>
      </c>
      <c r="AY3748" s="254" t="s">
        <v>180</v>
      </c>
    </row>
    <row r="3749" s="13" customFormat="1">
      <c r="A3749" s="13"/>
      <c r="B3749" s="233"/>
      <c r="C3749" s="234"/>
      <c r="D3749" s="235" t="s">
        <v>191</v>
      </c>
      <c r="E3749" s="236" t="s">
        <v>19</v>
      </c>
      <c r="F3749" s="237" t="s">
        <v>4367</v>
      </c>
      <c r="G3749" s="234"/>
      <c r="H3749" s="238">
        <v>30</v>
      </c>
      <c r="I3749" s="239"/>
      <c r="J3749" s="234"/>
      <c r="K3749" s="234"/>
      <c r="L3749" s="240"/>
      <c r="M3749" s="241"/>
      <c r="N3749" s="242"/>
      <c r="O3749" s="242"/>
      <c r="P3749" s="242"/>
      <c r="Q3749" s="242"/>
      <c r="R3749" s="242"/>
      <c r="S3749" s="242"/>
      <c r="T3749" s="243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4" t="s">
        <v>191</v>
      </c>
      <c r="AU3749" s="244" t="s">
        <v>82</v>
      </c>
      <c r="AV3749" s="13" t="s">
        <v>82</v>
      </c>
      <c r="AW3749" s="13" t="s">
        <v>33</v>
      </c>
      <c r="AX3749" s="13" t="s">
        <v>72</v>
      </c>
      <c r="AY3749" s="244" t="s">
        <v>180</v>
      </c>
    </row>
    <row r="3750" s="14" customFormat="1">
      <c r="A3750" s="14"/>
      <c r="B3750" s="245"/>
      <c r="C3750" s="246"/>
      <c r="D3750" s="235" t="s">
        <v>191</v>
      </c>
      <c r="E3750" s="247" t="s">
        <v>19</v>
      </c>
      <c r="F3750" s="248" t="s">
        <v>2315</v>
      </c>
      <c r="G3750" s="246"/>
      <c r="H3750" s="247" t="s">
        <v>19</v>
      </c>
      <c r="I3750" s="249"/>
      <c r="J3750" s="246"/>
      <c r="K3750" s="246"/>
      <c r="L3750" s="250"/>
      <c r="M3750" s="251"/>
      <c r="N3750" s="252"/>
      <c r="O3750" s="252"/>
      <c r="P3750" s="252"/>
      <c r="Q3750" s="252"/>
      <c r="R3750" s="252"/>
      <c r="S3750" s="252"/>
      <c r="T3750" s="253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4" t="s">
        <v>191</v>
      </c>
      <c r="AU3750" s="254" t="s">
        <v>82</v>
      </c>
      <c r="AV3750" s="14" t="s">
        <v>80</v>
      </c>
      <c r="AW3750" s="14" t="s">
        <v>33</v>
      </c>
      <c r="AX3750" s="14" t="s">
        <v>72</v>
      </c>
      <c r="AY3750" s="254" t="s">
        <v>180</v>
      </c>
    </row>
    <row r="3751" s="13" customFormat="1">
      <c r="A3751" s="13"/>
      <c r="B3751" s="233"/>
      <c r="C3751" s="234"/>
      <c r="D3751" s="235" t="s">
        <v>191</v>
      </c>
      <c r="E3751" s="236" t="s">
        <v>19</v>
      </c>
      <c r="F3751" s="237" t="s">
        <v>4368</v>
      </c>
      <c r="G3751" s="234"/>
      <c r="H3751" s="238">
        <v>9.4000000000000004</v>
      </c>
      <c r="I3751" s="239"/>
      <c r="J3751" s="234"/>
      <c r="K3751" s="234"/>
      <c r="L3751" s="240"/>
      <c r="M3751" s="241"/>
      <c r="N3751" s="242"/>
      <c r="O3751" s="242"/>
      <c r="P3751" s="242"/>
      <c r="Q3751" s="242"/>
      <c r="R3751" s="242"/>
      <c r="S3751" s="242"/>
      <c r="T3751" s="243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4" t="s">
        <v>191</v>
      </c>
      <c r="AU3751" s="244" t="s">
        <v>82</v>
      </c>
      <c r="AV3751" s="13" t="s">
        <v>82</v>
      </c>
      <c r="AW3751" s="13" t="s">
        <v>33</v>
      </c>
      <c r="AX3751" s="13" t="s">
        <v>72</v>
      </c>
      <c r="AY3751" s="244" t="s">
        <v>180</v>
      </c>
    </row>
    <row r="3752" s="15" customFormat="1">
      <c r="A3752" s="15"/>
      <c r="B3752" s="255"/>
      <c r="C3752" s="256"/>
      <c r="D3752" s="235" t="s">
        <v>191</v>
      </c>
      <c r="E3752" s="257" t="s">
        <v>19</v>
      </c>
      <c r="F3752" s="258" t="s">
        <v>327</v>
      </c>
      <c r="G3752" s="256"/>
      <c r="H3752" s="259">
        <v>39.399999999999999</v>
      </c>
      <c r="I3752" s="260"/>
      <c r="J3752" s="256"/>
      <c r="K3752" s="256"/>
      <c r="L3752" s="261"/>
      <c r="M3752" s="262"/>
      <c r="N3752" s="263"/>
      <c r="O3752" s="263"/>
      <c r="P3752" s="263"/>
      <c r="Q3752" s="263"/>
      <c r="R3752" s="263"/>
      <c r="S3752" s="263"/>
      <c r="T3752" s="264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5"/>
      <c r="AE3752" s="15"/>
      <c r="AT3752" s="265" t="s">
        <v>191</v>
      </c>
      <c r="AU3752" s="265" t="s">
        <v>82</v>
      </c>
      <c r="AV3752" s="15" t="s">
        <v>187</v>
      </c>
      <c r="AW3752" s="15" t="s">
        <v>33</v>
      </c>
      <c r="AX3752" s="15" t="s">
        <v>80</v>
      </c>
      <c r="AY3752" s="265" t="s">
        <v>180</v>
      </c>
    </row>
    <row r="3753" s="2" customFormat="1" ht="16.5" customHeight="1">
      <c r="A3753" s="40"/>
      <c r="B3753" s="41"/>
      <c r="C3753" s="281" t="s">
        <v>4369</v>
      </c>
      <c r="D3753" s="281" t="s">
        <v>702</v>
      </c>
      <c r="E3753" s="282" t="s">
        <v>4370</v>
      </c>
      <c r="F3753" s="283" t="s">
        <v>4371</v>
      </c>
      <c r="G3753" s="284" t="s">
        <v>227</v>
      </c>
      <c r="H3753" s="285">
        <v>43.340000000000003</v>
      </c>
      <c r="I3753" s="286"/>
      <c r="J3753" s="287">
        <f>ROUND(I3753*H3753,2)</f>
        <v>0</v>
      </c>
      <c r="K3753" s="283" t="s">
        <v>186</v>
      </c>
      <c r="L3753" s="288"/>
      <c r="M3753" s="289" t="s">
        <v>19</v>
      </c>
      <c r="N3753" s="290" t="s">
        <v>43</v>
      </c>
      <c r="O3753" s="86"/>
      <c r="P3753" s="224">
        <f>O3753*H3753</f>
        <v>0</v>
      </c>
      <c r="Q3753" s="224">
        <v>0.00010000000000000001</v>
      </c>
      <c r="R3753" s="224">
        <f>Q3753*H3753</f>
        <v>0.0043340000000000002</v>
      </c>
      <c r="S3753" s="224">
        <v>0</v>
      </c>
      <c r="T3753" s="225">
        <f>S3753*H3753</f>
        <v>0</v>
      </c>
      <c r="U3753" s="40"/>
      <c r="V3753" s="40"/>
      <c r="W3753" s="40"/>
      <c r="X3753" s="40"/>
      <c r="Y3753" s="40"/>
      <c r="Z3753" s="40"/>
      <c r="AA3753" s="40"/>
      <c r="AB3753" s="40"/>
      <c r="AC3753" s="40"/>
      <c r="AD3753" s="40"/>
      <c r="AE3753" s="40"/>
      <c r="AR3753" s="226" t="s">
        <v>369</v>
      </c>
      <c r="AT3753" s="226" t="s">
        <v>702</v>
      </c>
      <c r="AU3753" s="226" t="s">
        <v>82</v>
      </c>
      <c r="AY3753" s="19" t="s">
        <v>180</v>
      </c>
      <c r="BE3753" s="227">
        <f>IF(N3753="základní",J3753,0)</f>
        <v>0</v>
      </c>
      <c r="BF3753" s="227">
        <f>IF(N3753="snížená",J3753,0)</f>
        <v>0</v>
      </c>
      <c r="BG3753" s="227">
        <f>IF(N3753="zákl. přenesená",J3753,0)</f>
        <v>0</v>
      </c>
      <c r="BH3753" s="227">
        <f>IF(N3753="sníž. přenesená",J3753,0)</f>
        <v>0</v>
      </c>
      <c r="BI3753" s="227">
        <f>IF(N3753="nulová",J3753,0)</f>
        <v>0</v>
      </c>
      <c r="BJ3753" s="19" t="s">
        <v>80</v>
      </c>
      <c r="BK3753" s="227">
        <f>ROUND(I3753*H3753,2)</f>
        <v>0</v>
      </c>
      <c r="BL3753" s="19" t="s">
        <v>270</v>
      </c>
      <c r="BM3753" s="226" t="s">
        <v>4372</v>
      </c>
    </row>
    <row r="3754" s="13" customFormat="1">
      <c r="A3754" s="13"/>
      <c r="B3754" s="233"/>
      <c r="C3754" s="234"/>
      <c r="D3754" s="235" t="s">
        <v>191</v>
      </c>
      <c r="E3754" s="234"/>
      <c r="F3754" s="237" t="s">
        <v>4373</v>
      </c>
      <c r="G3754" s="234"/>
      <c r="H3754" s="238">
        <v>43.340000000000003</v>
      </c>
      <c r="I3754" s="239"/>
      <c r="J3754" s="234"/>
      <c r="K3754" s="234"/>
      <c r="L3754" s="240"/>
      <c r="M3754" s="241"/>
      <c r="N3754" s="242"/>
      <c r="O3754" s="242"/>
      <c r="P3754" s="242"/>
      <c r="Q3754" s="242"/>
      <c r="R3754" s="242"/>
      <c r="S3754" s="242"/>
      <c r="T3754" s="243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4" t="s">
        <v>191</v>
      </c>
      <c r="AU3754" s="244" t="s">
        <v>82</v>
      </c>
      <c r="AV3754" s="13" t="s">
        <v>82</v>
      </c>
      <c r="AW3754" s="13" t="s">
        <v>4</v>
      </c>
      <c r="AX3754" s="13" t="s">
        <v>80</v>
      </c>
      <c r="AY3754" s="244" t="s">
        <v>180</v>
      </c>
    </row>
    <row r="3755" s="2" customFormat="1" ht="24.15" customHeight="1">
      <c r="A3755" s="40"/>
      <c r="B3755" s="41"/>
      <c r="C3755" s="215" t="s">
        <v>4374</v>
      </c>
      <c r="D3755" s="215" t="s">
        <v>182</v>
      </c>
      <c r="E3755" s="216" t="s">
        <v>4375</v>
      </c>
      <c r="F3755" s="217" t="s">
        <v>4376</v>
      </c>
      <c r="G3755" s="218" t="s">
        <v>227</v>
      </c>
      <c r="H3755" s="219">
        <v>1</v>
      </c>
      <c r="I3755" s="220"/>
      <c r="J3755" s="221">
        <f>ROUND(I3755*H3755,2)</f>
        <v>0</v>
      </c>
      <c r="K3755" s="217" t="s">
        <v>186</v>
      </c>
      <c r="L3755" s="46"/>
      <c r="M3755" s="222" t="s">
        <v>19</v>
      </c>
      <c r="N3755" s="223" t="s">
        <v>43</v>
      </c>
      <c r="O3755" s="86"/>
      <c r="P3755" s="224">
        <f>O3755*H3755</f>
        <v>0</v>
      </c>
      <c r="Q3755" s="224">
        <v>0.00020000000000000001</v>
      </c>
      <c r="R3755" s="224">
        <f>Q3755*H3755</f>
        <v>0.00020000000000000001</v>
      </c>
      <c r="S3755" s="224">
        <v>0</v>
      </c>
      <c r="T3755" s="225">
        <f>S3755*H3755</f>
        <v>0</v>
      </c>
      <c r="U3755" s="40"/>
      <c r="V3755" s="40"/>
      <c r="W3755" s="40"/>
      <c r="X3755" s="40"/>
      <c r="Y3755" s="40"/>
      <c r="Z3755" s="40"/>
      <c r="AA3755" s="40"/>
      <c r="AB3755" s="40"/>
      <c r="AC3755" s="40"/>
      <c r="AD3755" s="40"/>
      <c r="AE3755" s="40"/>
      <c r="AR3755" s="226" t="s">
        <v>270</v>
      </c>
      <c r="AT3755" s="226" t="s">
        <v>182</v>
      </c>
      <c r="AU3755" s="226" t="s">
        <v>82</v>
      </c>
      <c r="AY3755" s="19" t="s">
        <v>180</v>
      </c>
      <c r="BE3755" s="227">
        <f>IF(N3755="základní",J3755,0)</f>
        <v>0</v>
      </c>
      <c r="BF3755" s="227">
        <f>IF(N3755="snížená",J3755,0)</f>
        <v>0</v>
      </c>
      <c r="BG3755" s="227">
        <f>IF(N3755="zákl. přenesená",J3755,0)</f>
        <v>0</v>
      </c>
      <c r="BH3755" s="227">
        <f>IF(N3755="sníž. přenesená",J3755,0)</f>
        <v>0</v>
      </c>
      <c r="BI3755" s="227">
        <f>IF(N3755="nulová",J3755,0)</f>
        <v>0</v>
      </c>
      <c r="BJ3755" s="19" t="s">
        <v>80</v>
      </c>
      <c r="BK3755" s="227">
        <f>ROUND(I3755*H3755,2)</f>
        <v>0</v>
      </c>
      <c r="BL3755" s="19" t="s">
        <v>270</v>
      </c>
      <c r="BM3755" s="226" t="s">
        <v>4377</v>
      </c>
    </row>
    <row r="3756" s="2" customFormat="1">
      <c r="A3756" s="40"/>
      <c r="B3756" s="41"/>
      <c r="C3756" s="42"/>
      <c r="D3756" s="228" t="s">
        <v>189</v>
      </c>
      <c r="E3756" s="42"/>
      <c r="F3756" s="229" t="s">
        <v>4378</v>
      </c>
      <c r="G3756" s="42"/>
      <c r="H3756" s="42"/>
      <c r="I3756" s="230"/>
      <c r="J3756" s="42"/>
      <c r="K3756" s="42"/>
      <c r="L3756" s="46"/>
      <c r="M3756" s="231"/>
      <c r="N3756" s="232"/>
      <c r="O3756" s="86"/>
      <c r="P3756" s="86"/>
      <c r="Q3756" s="86"/>
      <c r="R3756" s="86"/>
      <c r="S3756" s="86"/>
      <c r="T3756" s="87"/>
      <c r="U3756" s="40"/>
      <c r="V3756" s="40"/>
      <c r="W3756" s="40"/>
      <c r="X3756" s="40"/>
      <c r="Y3756" s="40"/>
      <c r="Z3756" s="40"/>
      <c r="AA3756" s="40"/>
      <c r="AB3756" s="40"/>
      <c r="AC3756" s="40"/>
      <c r="AD3756" s="40"/>
      <c r="AE3756" s="40"/>
      <c r="AT3756" s="19" t="s">
        <v>189</v>
      </c>
      <c r="AU3756" s="19" t="s">
        <v>82</v>
      </c>
    </row>
    <row r="3757" s="14" customFormat="1">
      <c r="A3757" s="14"/>
      <c r="B3757" s="245"/>
      <c r="C3757" s="246"/>
      <c r="D3757" s="235" t="s">
        <v>191</v>
      </c>
      <c r="E3757" s="247" t="s">
        <v>19</v>
      </c>
      <c r="F3757" s="248" t="s">
        <v>4379</v>
      </c>
      <c r="G3757" s="246"/>
      <c r="H3757" s="247" t="s">
        <v>19</v>
      </c>
      <c r="I3757" s="249"/>
      <c r="J3757" s="246"/>
      <c r="K3757" s="246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191</v>
      </c>
      <c r="AU3757" s="254" t="s">
        <v>82</v>
      </c>
      <c r="AV3757" s="14" t="s">
        <v>80</v>
      </c>
      <c r="AW3757" s="14" t="s">
        <v>33</v>
      </c>
      <c r="AX3757" s="14" t="s">
        <v>72</v>
      </c>
      <c r="AY3757" s="254" t="s">
        <v>180</v>
      </c>
    </row>
    <row r="3758" s="13" customFormat="1">
      <c r="A3758" s="13"/>
      <c r="B3758" s="233"/>
      <c r="C3758" s="234"/>
      <c r="D3758" s="235" t="s">
        <v>191</v>
      </c>
      <c r="E3758" s="236" t="s">
        <v>19</v>
      </c>
      <c r="F3758" s="237" t="s">
        <v>80</v>
      </c>
      <c r="G3758" s="234"/>
      <c r="H3758" s="238">
        <v>1</v>
      </c>
      <c r="I3758" s="239"/>
      <c r="J3758" s="234"/>
      <c r="K3758" s="234"/>
      <c r="L3758" s="240"/>
      <c r="M3758" s="241"/>
      <c r="N3758" s="242"/>
      <c r="O3758" s="242"/>
      <c r="P3758" s="242"/>
      <c r="Q3758" s="242"/>
      <c r="R3758" s="242"/>
      <c r="S3758" s="242"/>
      <c r="T3758" s="243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4" t="s">
        <v>191</v>
      </c>
      <c r="AU3758" s="244" t="s">
        <v>82</v>
      </c>
      <c r="AV3758" s="13" t="s">
        <v>82</v>
      </c>
      <c r="AW3758" s="13" t="s">
        <v>33</v>
      </c>
      <c r="AX3758" s="13" t="s">
        <v>80</v>
      </c>
      <c r="AY3758" s="244" t="s">
        <v>180</v>
      </c>
    </row>
    <row r="3759" s="2" customFormat="1" ht="16.5" customHeight="1">
      <c r="A3759" s="40"/>
      <c r="B3759" s="41"/>
      <c r="C3759" s="281" t="s">
        <v>4380</v>
      </c>
      <c r="D3759" s="281" t="s">
        <v>702</v>
      </c>
      <c r="E3759" s="282" t="s">
        <v>4381</v>
      </c>
      <c r="F3759" s="283" t="s">
        <v>4382</v>
      </c>
      <c r="G3759" s="284" t="s">
        <v>227</v>
      </c>
      <c r="H3759" s="285">
        <v>1.1000000000000001</v>
      </c>
      <c r="I3759" s="286"/>
      <c r="J3759" s="287">
        <f>ROUND(I3759*H3759,2)</f>
        <v>0</v>
      </c>
      <c r="K3759" s="283" t="s">
        <v>186</v>
      </c>
      <c r="L3759" s="288"/>
      <c r="M3759" s="289" t="s">
        <v>19</v>
      </c>
      <c r="N3759" s="290" t="s">
        <v>43</v>
      </c>
      <c r="O3759" s="86"/>
      <c r="P3759" s="224">
        <f>O3759*H3759</f>
        <v>0</v>
      </c>
      <c r="Q3759" s="224">
        <v>0.00031</v>
      </c>
      <c r="R3759" s="224">
        <f>Q3759*H3759</f>
        <v>0.00034100000000000005</v>
      </c>
      <c r="S3759" s="224">
        <v>0</v>
      </c>
      <c r="T3759" s="225">
        <f>S3759*H3759</f>
        <v>0</v>
      </c>
      <c r="U3759" s="40"/>
      <c r="V3759" s="40"/>
      <c r="W3759" s="40"/>
      <c r="X3759" s="40"/>
      <c r="Y3759" s="40"/>
      <c r="Z3759" s="40"/>
      <c r="AA3759" s="40"/>
      <c r="AB3759" s="40"/>
      <c r="AC3759" s="40"/>
      <c r="AD3759" s="40"/>
      <c r="AE3759" s="40"/>
      <c r="AR3759" s="226" t="s">
        <v>369</v>
      </c>
      <c r="AT3759" s="226" t="s">
        <v>702</v>
      </c>
      <c r="AU3759" s="226" t="s">
        <v>82</v>
      </c>
      <c r="AY3759" s="19" t="s">
        <v>180</v>
      </c>
      <c r="BE3759" s="227">
        <f>IF(N3759="základní",J3759,0)</f>
        <v>0</v>
      </c>
      <c r="BF3759" s="227">
        <f>IF(N3759="snížená",J3759,0)</f>
        <v>0</v>
      </c>
      <c r="BG3759" s="227">
        <f>IF(N3759="zákl. přenesená",J3759,0)</f>
        <v>0</v>
      </c>
      <c r="BH3759" s="227">
        <f>IF(N3759="sníž. přenesená",J3759,0)</f>
        <v>0</v>
      </c>
      <c r="BI3759" s="227">
        <f>IF(N3759="nulová",J3759,0)</f>
        <v>0</v>
      </c>
      <c r="BJ3759" s="19" t="s">
        <v>80</v>
      </c>
      <c r="BK3759" s="227">
        <f>ROUND(I3759*H3759,2)</f>
        <v>0</v>
      </c>
      <c r="BL3759" s="19" t="s">
        <v>270</v>
      </c>
      <c r="BM3759" s="226" t="s">
        <v>4383</v>
      </c>
    </row>
    <row r="3760" s="13" customFormat="1">
      <c r="A3760" s="13"/>
      <c r="B3760" s="233"/>
      <c r="C3760" s="234"/>
      <c r="D3760" s="235" t="s">
        <v>191</v>
      </c>
      <c r="E3760" s="234"/>
      <c r="F3760" s="237" t="s">
        <v>4384</v>
      </c>
      <c r="G3760" s="234"/>
      <c r="H3760" s="238">
        <v>1.1000000000000001</v>
      </c>
      <c r="I3760" s="239"/>
      <c r="J3760" s="234"/>
      <c r="K3760" s="234"/>
      <c r="L3760" s="240"/>
      <c r="M3760" s="241"/>
      <c r="N3760" s="242"/>
      <c r="O3760" s="242"/>
      <c r="P3760" s="242"/>
      <c r="Q3760" s="242"/>
      <c r="R3760" s="242"/>
      <c r="S3760" s="242"/>
      <c r="T3760" s="243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4" t="s">
        <v>191</v>
      </c>
      <c r="AU3760" s="244" t="s">
        <v>82</v>
      </c>
      <c r="AV3760" s="13" t="s">
        <v>82</v>
      </c>
      <c r="AW3760" s="13" t="s">
        <v>4</v>
      </c>
      <c r="AX3760" s="13" t="s">
        <v>80</v>
      </c>
      <c r="AY3760" s="244" t="s">
        <v>180</v>
      </c>
    </row>
    <row r="3761" s="2" customFormat="1" ht="24.15" customHeight="1">
      <c r="A3761" s="40"/>
      <c r="B3761" s="41"/>
      <c r="C3761" s="215" t="s">
        <v>4385</v>
      </c>
      <c r="D3761" s="215" t="s">
        <v>182</v>
      </c>
      <c r="E3761" s="216" t="s">
        <v>4386</v>
      </c>
      <c r="F3761" s="217" t="s">
        <v>4387</v>
      </c>
      <c r="G3761" s="218" t="s">
        <v>227</v>
      </c>
      <c r="H3761" s="219">
        <v>2</v>
      </c>
      <c r="I3761" s="220"/>
      <c r="J3761" s="221">
        <f>ROUND(I3761*H3761,2)</f>
        <v>0</v>
      </c>
      <c r="K3761" s="217" t="s">
        <v>186</v>
      </c>
      <c r="L3761" s="46"/>
      <c r="M3761" s="222" t="s">
        <v>19</v>
      </c>
      <c r="N3761" s="223" t="s">
        <v>43</v>
      </c>
      <c r="O3761" s="86"/>
      <c r="P3761" s="224">
        <f>O3761*H3761</f>
        <v>0</v>
      </c>
      <c r="Q3761" s="224">
        <v>0.0015299999999999999</v>
      </c>
      <c r="R3761" s="224">
        <f>Q3761*H3761</f>
        <v>0.0030599999999999998</v>
      </c>
      <c r="S3761" s="224">
        <v>0</v>
      </c>
      <c r="T3761" s="225">
        <f>S3761*H3761</f>
        <v>0</v>
      </c>
      <c r="U3761" s="40"/>
      <c r="V3761" s="40"/>
      <c r="W3761" s="40"/>
      <c r="X3761" s="40"/>
      <c r="Y3761" s="40"/>
      <c r="Z3761" s="40"/>
      <c r="AA3761" s="40"/>
      <c r="AB3761" s="40"/>
      <c r="AC3761" s="40"/>
      <c r="AD3761" s="40"/>
      <c r="AE3761" s="40"/>
      <c r="AR3761" s="226" t="s">
        <v>270</v>
      </c>
      <c r="AT3761" s="226" t="s">
        <v>182</v>
      </c>
      <c r="AU3761" s="226" t="s">
        <v>82</v>
      </c>
      <c r="AY3761" s="19" t="s">
        <v>180</v>
      </c>
      <c r="BE3761" s="227">
        <f>IF(N3761="základní",J3761,0)</f>
        <v>0</v>
      </c>
      <c r="BF3761" s="227">
        <f>IF(N3761="snížená",J3761,0)</f>
        <v>0</v>
      </c>
      <c r="BG3761" s="227">
        <f>IF(N3761="zákl. přenesená",J3761,0)</f>
        <v>0</v>
      </c>
      <c r="BH3761" s="227">
        <f>IF(N3761="sníž. přenesená",J3761,0)</f>
        <v>0</v>
      </c>
      <c r="BI3761" s="227">
        <f>IF(N3761="nulová",J3761,0)</f>
        <v>0</v>
      </c>
      <c r="BJ3761" s="19" t="s">
        <v>80</v>
      </c>
      <c r="BK3761" s="227">
        <f>ROUND(I3761*H3761,2)</f>
        <v>0</v>
      </c>
      <c r="BL3761" s="19" t="s">
        <v>270</v>
      </c>
      <c r="BM3761" s="226" t="s">
        <v>4388</v>
      </c>
    </row>
    <row r="3762" s="2" customFormat="1">
      <c r="A3762" s="40"/>
      <c r="B3762" s="41"/>
      <c r="C3762" s="42"/>
      <c r="D3762" s="228" t="s">
        <v>189</v>
      </c>
      <c r="E3762" s="42"/>
      <c r="F3762" s="229" t="s">
        <v>4389</v>
      </c>
      <c r="G3762" s="42"/>
      <c r="H3762" s="42"/>
      <c r="I3762" s="230"/>
      <c r="J3762" s="42"/>
      <c r="K3762" s="42"/>
      <c r="L3762" s="46"/>
      <c r="M3762" s="231"/>
      <c r="N3762" s="232"/>
      <c r="O3762" s="86"/>
      <c r="P3762" s="86"/>
      <c r="Q3762" s="86"/>
      <c r="R3762" s="86"/>
      <c r="S3762" s="86"/>
      <c r="T3762" s="87"/>
      <c r="U3762" s="40"/>
      <c r="V3762" s="40"/>
      <c r="W3762" s="40"/>
      <c r="X3762" s="40"/>
      <c r="Y3762" s="40"/>
      <c r="Z3762" s="40"/>
      <c r="AA3762" s="40"/>
      <c r="AB3762" s="40"/>
      <c r="AC3762" s="40"/>
      <c r="AD3762" s="40"/>
      <c r="AE3762" s="40"/>
      <c r="AT3762" s="19" t="s">
        <v>189</v>
      </c>
      <c r="AU3762" s="19" t="s">
        <v>82</v>
      </c>
    </row>
    <row r="3763" s="14" customFormat="1">
      <c r="A3763" s="14"/>
      <c r="B3763" s="245"/>
      <c r="C3763" s="246"/>
      <c r="D3763" s="235" t="s">
        <v>191</v>
      </c>
      <c r="E3763" s="247" t="s">
        <v>19</v>
      </c>
      <c r="F3763" s="248" t="s">
        <v>4390</v>
      </c>
      <c r="G3763" s="246"/>
      <c r="H3763" s="247" t="s">
        <v>19</v>
      </c>
      <c r="I3763" s="249"/>
      <c r="J3763" s="246"/>
      <c r="K3763" s="246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191</v>
      </c>
      <c r="AU3763" s="254" t="s">
        <v>82</v>
      </c>
      <c r="AV3763" s="14" t="s">
        <v>80</v>
      </c>
      <c r="AW3763" s="14" t="s">
        <v>33</v>
      </c>
      <c r="AX3763" s="14" t="s">
        <v>72</v>
      </c>
      <c r="AY3763" s="254" t="s">
        <v>180</v>
      </c>
    </row>
    <row r="3764" s="13" customFormat="1">
      <c r="A3764" s="13"/>
      <c r="B3764" s="233"/>
      <c r="C3764" s="234"/>
      <c r="D3764" s="235" t="s">
        <v>191</v>
      </c>
      <c r="E3764" s="236" t="s">
        <v>19</v>
      </c>
      <c r="F3764" s="237" t="s">
        <v>4391</v>
      </c>
      <c r="G3764" s="234"/>
      <c r="H3764" s="238">
        <v>2</v>
      </c>
      <c r="I3764" s="239"/>
      <c r="J3764" s="234"/>
      <c r="K3764" s="234"/>
      <c r="L3764" s="240"/>
      <c r="M3764" s="241"/>
      <c r="N3764" s="242"/>
      <c r="O3764" s="242"/>
      <c r="P3764" s="242"/>
      <c r="Q3764" s="242"/>
      <c r="R3764" s="242"/>
      <c r="S3764" s="242"/>
      <c r="T3764" s="243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4" t="s">
        <v>191</v>
      </c>
      <c r="AU3764" s="244" t="s">
        <v>82</v>
      </c>
      <c r="AV3764" s="13" t="s">
        <v>82</v>
      </c>
      <c r="AW3764" s="13" t="s">
        <v>33</v>
      </c>
      <c r="AX3764" s="13" t="s">
        <v>80</v>
      </c>
      <c r="AY3764" s="244" t="s">
        <v>180</v>
      </c>
    </row>
    <row r="3765" s="2" customFormat="1" ht="24.15" customHeight="1">
      <c r="A3765" s="40"/>
      <c r="B3765" s="41"/>
      <c r="C3765" s="215" t="s">
        <v>4392</v>
      </c>
      <c r="D3765" s="215" t="s">
        <v>182</v>
      </c>
      <c r="E3765" s="216" t="s">
        <v>4393</v>
      </c>
      <c r="F3765" s="217" t="s">
        <v>4394</v>
      </c>
      <c r="G3765" s="218" t="s">
        <v>227</v>
      </c>
      <c r="H3765" s="219">
        <v>3.7999999999999998</v>
      </c>
      <c r="I3765" s="220"/>
      <c r="J3765" s="221">
        <f>ROUND(I3765*H3765,2)</f>
        <v>0</v>
      </c>
      <c r="K3765" s="217" t="s">
        <v>186</v>
      </c>
      <c r="L3765" s="46"/>
      <c r="M3765" s="222" t="s">
        <v>19</v>
      </c>
      <c r="N3765" s="223" t="s">
        <v>43</v>
      </c>
      <c r="O3765" s="86"/>
      <c r="P3765" s="224">
        <f>O3765*H3765</f>
        <v>0</v>
      </c>
      <c r="Q3765" s="224">
        <v>0.0010200000000000001</v>
      </c>
      <c r="R3765" s="224">
        <f>Q3765*H3765</f>
        <v>0.0038760000000000001</v>
      </c>
      <c r="S3765" s="224">
        <v>0</v>
      </c>
      <c r="T3765" s="225">
        <f>S3765*H3765</f>
        <v>0</v>
      </c>
      <c r="U3765" s="40"/>
      <c r="V3765" s="40"/>
      <c r="W3765" s="40"/>
      <c r="X3765" s="40"/>
      <c r="Y3765" s="40"/>
      <c r="Z3765" s="40"/>
      <c r="AA3765" s="40"/>
      <c r="AB3765" s="40"/>
      <c r="AC3765" s="40"/>
      <c r="AD3765" s="40"/>
      <c r="AE3765" s="40"/>
      <c r="AR3765" s="226" t="s">
        <v>270</v>
      </c>
      <c r="AT3765" s="226" t="s">
        <v>182</v>
      </c>
      <c r="AU3765" s="226" t="s">
        <v>82</v>
      </c>
      <c r="AY3765" s="19" t="s">
        <v>180</v>
      </c>
      <c r="BE3765" s="227">
        <f>IF(N3765="základní",J3765,0)</f>
        <v>0</v>
      </c>
      <c r="BF3765" s="227">
        <f>IF(N3765="snížená",J3765,0)</f>
        <v>0</v>
      </c>
      <c r="BG3765" s="227">
        <f>IF(N3765="zákl. přenesená",J3765,0)</f>
        <v>0</v>
      </c>
      <c r="BH3765" s="227">
        <f>IF(N3765="sníž. přenesená",J3765,0)</f>
        <v>0</v>
      </c>
      <c r="BI3765" s="227">
        <f>IF(N3765="nulová",J3765,0)</f>
        <v>0</v>
      </c>
      <c r="BJ3765" s="19" t="s">
        <v>80</v>
      </c>
      <c r="BK3765" s="227">
        <f>ROUND(I3765*H3765,2)</f>
        <v>0</v>
      </c>
      <c r="BL3765" s="19" t="s">
        <v>270</v>
      </c>
      <c r="BM3765" s="226" t="s">
        <v>4395</v>
      </c>
    </row>
    <row r="3766" s="2" customFormat="1">
      <c r="A3766" s="40"/>
      <c r="B3766" s="41"/>
      <c r="C3766" s="42"/>
      <c r="D3766" s="228" t="s">
        <v>189</v>
      </c>
      <c r="E3766" s="42"/>
      <c r="F3766" s="229" t="s">
        <v>4396</v>
      </c>
      <c r="G3766" s="42"/>
      <c r="H3766" s="42"/>
      <c r="I3766" s="230"/>
      <c r="J3766" s="42"/>
      <c r="K3766" s="42"/>
      <c r="L3766" s="46"/>
      <c r="M3766" s="231"/>
      <c r="N3766" s="232"/>
      <c r="O3766" s="86"/>
      <c r="P3766" s="86"/>
      <c r="Q3766" s="86"/>
      <c r="R3766" s="86"/>
      <c r="S3766" s="86"/>
      <c r="T3766" s="87"/>
      <c r="U3766" s="40"/>
      <c r="V3766" s="40"/>
      <c r="W3766" s="40"/>
      <c r="X3766" s="40"/>
      <c r="Y3766" s="40"/>
      <c r="Z3766" s="40"/>
      <c r="AA3766" s="40"/>
      <c r="AB3766" s="40"/>
      <c r="AC3766" s="40"/>
      <c r="AD3766" s="40"/>
      <c r="AE3766" s="40"/>
      <c r="AT3766" s="19" t="s">
        <v>189</v>
      </c>
      <c r="AU3766" s="19" t="s">
        <v>82</v>
      </c>
    </row>
    <row r="3767" s="14" customFormat="1">
      <c r="A3767" s="14"/>
      <c r="B3767" s="245"/>
      <c r="C3767" s="246"/>
      <c r="D3767" s="235" t="s">
        <v>191</v>
      </c>
      <c r="E3767" s="247" t="s">
        <v>19</v>
      </c>
      <c r="F3767" s="248" t="s">
        <v>4390</v>
      </c>
      <c r="G3767" s="246"/>
      <c r="H3767" s="247" t="s">
        <v>19</v>
      </c>
      <c r="I3767" s="249"/>
      <c r="J3767" s="246"/>
      <c r="K3767" s="246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191</v>
      </c>
      <c r="AU3767" s="254" t="s">
        <v>82</v>
      </c>
      <c r="AV3767" s="14" t="s">
        <v>80</v>
      </c>
      <c r="AW3767" s="14" t="s">
        <v>33</v>
      </c>
      <c r="AX3767" s="14" t="s">
        <v>72</v>
      </c>
      <c r="AY3767" s="254" t="s">
        <v>180</v>
      </c>
    </row>
    <row r="3768" s="13" customFormat="1">
      <c r="A3768" s="13"/>
      <c r="B3768" s="233"/>
      <c r="C3768" s="234"/>
      <c r="D3768" s="235" t="s">
        <v>191</v>
      </c>
      <c r="E3768" s="236" t="s">
        <v>19</v>
      </c>
      <c r="F3768" s="237" t="s">
        <v>4397</v>
      </c>
      <c r="G3768" s="234"/>
      <c r="H3768" s="238">
        <v>3.7999999999999998</v>
      </c>
      <c r="I3768" s="239"/>
      <c r="J3768" s="234"/>
      <c r="K3768" s="234"/>
      <c r="L3768" s="240"/>
      <c r="M3768" s="241"/>
      <c r="N3768" s="242"/>
      <c r="O3768" s="242"/>
      <c r="P3768" s="242"/>
      <c r="Q3768" s="242"/>
      <c r="R3768" s="242"/>
      <c r="S3768" s="242"/>
      <c r="T3768" s="243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4" t="s">
        <v>191</v>
      </c>
      <c r="AU3768" s="244" t="s">
        <v>82</v>
      </c>
      <c r="AV3768" s="13" t="s">
        <v>82</v>
      </c>
      <c r="AW3768" s="13" t="s">
        <v>33</v>
      </c>
      <c r="AX3768" s="13" t="s">
        <v>80</v>
      </c>
      <c r="AY3768" s="244" t="s">
        <v>180</v>
      </c>
    </row>
    <row r="3769" s="2" customFormat="1" ht="24.15" customHeight="1">
      <c r="A3769" s="40"/>
      <c r="B3769" s="41"/>
      <c r="C3769" s="215" t="s">
        <v>4398</v>
      </c>
      <c r="D3769" s="215" t="s">
        <v>182</v>
      </c>
      <c r="E3769" s="216" t="s">
        <v>4399</v>
      </c>
      <c r="F3769" s="217" t="s">
        <v>4400</v>
      </c>
      <c r="G3769" s="218" t="s">
        <v>227</v>
      </c>
      <c r="H3769" s="219">
        <v>9.5999999999999996</v>
      </c>
      <c r="I3769" s="220"/>
      <c r="J3769" s="221">
        <f>ROUND(I3769*H3769,2)</f>
        <v>0</v>
      </c>
      <c r="K3769" s="217" t="s">
        <v>19</v>
      </c>
      <c r="L3769" s="46"/>
      <c r="M3769" s="222" t="s">
        <v>19</v>
      </c>
      <c r="N3769" s="223" t="s">
        <v>43</v>
      </c>
      <c r="O3769" s="86"/>
      <c r="P3769" s="224">
        <f>O3769*H3769</f>
        <v>0</v>
      </c>
      <c r="Q3769" s="224">
        <v>0.00058</v>
      </c>
      <c r="R3769" s="224">
        <f>Q3769*H3769</f>
        <v>0.005568</v>
      </c>
      <c r="S3769" s="224">
        <v>0</v>
      </c>
      <c r="T3769" s="225">
        <f>S3769*H3769</f>
        <v>0</v>
      </c>
      <c r="U3769" s="40"/>
      <c r="V3769" s="40"/>
      <c r="W3769" s="40"/>
      <c r="X3769" s="40"/>
      <c r="Y3769" s="40"/>
      <c r="Z3769" s="40"/>
      <c r="AA3769" s="40"/>
      <c r="AB3769" s="40"/>
      <c r="AC3769" s="40"/>
      <c r="AD3769" s="40"/>
      <c r="AE3769" s="40"/>
      <c r="AR3769" s="226" t="s">
        <v>270</v>
      </c>
      <c r="AT3769" s="226" t="s">
        <v>182</v>
      </c>
      <c r="AU3769" s="226" t="s">
        <v>82</v>
      </c>
      <c r="AY3769" s="19" t="s">
        <v>180</v>
      </c>
      <c r="BE3769" s="227">
        <f>IF(N3769="základní",J3769,0)</f>
        <v>0</v>
      </c>
      <c r="BF3769" s="227">
        <f>IF(N3769="snížená",J3769,0)</f>
        <v>0</v>
      </c>
      <c r="BG3769" s="227">
        <f>IF(N3769="zákl. přenesená",J3769,0)</f>
        <v>0</v>
      </c>
      <c r="BH3769" s="227">
        <f>IF(N3769="sníž. přenesená",J3769,0)</f>
        <v>0</v>
      </c>
      <c r="BI3769" s="227">
        <f>IF(N3769="nulová",J3769,0)</f>
        <v>0</v>
      </c>
      <c r="BJ3769" s="19" t="s">
        <v>80</v>
      </c>
      <c r="BK3769" s="227">
        <f>ROUND(I3769*H3769,2)</f>
        <v>0</v>
      </c>
      <c r="BL3769" s="19" t="s">
        <v>270</v>
      </c>
      <c r="BM3769" s="226" t="s">
        <v>4401</v>
      </c>
    </row>
    <row r="3770" s="14" customFormat="1">
      <c r="A3770" s="14"/>
      <c r="B3770" s="245"/>
      <c r="C3770" s="246"/>
      <c r="D3770" s="235" t="s">
        <v>191</v>
      </c>
      <c r="E3770" s="247" t="s">
        <v>19</v>
      </c>
      <c r="F3770" s="248" t="s">
        <v>4402</v>
      </c>
      <c r="G3770" s="246"/>
      <c r="H3770" s="247" t="s">
        <v>19</v>
      </c>
      <c r="I3770" s="249"/>
      <c r="J3770" s="246"/>
      <c r="K3770" s="246"/>
      <c r="L3770" s="250"/>
      <c r="M3770" s="251"/>
      <c r="N3770" s="252"/>
      <c r="O3770" s="252"/>
      <c r="P3770" s="252"/>
      <c r="Q3770" s="252"/>
      <c r="R3770" s="252"/>
      <c r="S3770" s="252"/>
      <c r="T3770" s="253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4" t="s">
        <v>191</v>
      </c>
      <c r="AU3770" s="254" t="s">
        <v>82</v>
      </c>
      <c r="AV3770" s="14" t="s">
        <v>80</v>
      </c>
      <c r="AW3770" s="14" t="s">
        <v>33</v>
      </c>
      <c r="AX3770" s="14" t="s">
        <v>72</v>
      </c>
      <c r="AY3770" s="254" t="s">
        <v>180</v>
      </c>
    </row>
    <row r="3771" s="13" customFormat="1">
      <c r="A3771" s="13"/>
      <c r="B3771" s="233"/>
      <c r="C3771" s="234"/>
      <c r="D3771" s="235" t="s">
        <v>191</v>
      </c>
      <c r="E3771" s="236" t="s">
        <v>19</v>
      </c>
      <c r="F3771" s="237" t="s">
        <v>4403</v>
      </c>
      <c r="G3771" s="234"/>
      <c r="H3771" s="238">
        <v>9.5999999999999996</v>
      </c>
      <c r="I3771" s="239"/>
      <c r="J3771" s="234"/>
      <c r="K3771" s="234"/>
      <c r="L3771" s="240"/>
      <c r="M3771" s="241"/>
      <c r="N3771" s="242"/>
      <c r="O3771" s="242"/>
      <c r="P3771" s="242"/>
      <c r="Q3771" s="242"/>
      <c r="R3771" s="242"/>
      <c r="S3771" s="242"/>
      <c r="T3771" s="243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44" t="s">
        <v>191</v>
      </c>
      <c r="AU3771" s="244" t="s">
        <v>82</v>
      </c>
      <c r="AV3771" s="13" t="s">
        <v>82</v>
      </c>
      <c r="AW3771" s="13" t="s">
        <v>33</v>
      </c>
      <c r="AX3771" s="13" t="s">
        <v>80</v>
      </c>
      <c r="AY3771" s="244" t="s">
        <v>180</v>
      </c>
    </row>
    <row r="3772" s="2" customFormat="1" ht="16.5" customHeight="1">
      <c r="A3772" s="40"/>
      <c r="B3772" s="41"/>
      <c r="C3772" s="281" t="s">
        <v>4404</v>
      </c>
      <c r="D3772" s="281" t="s">
        <v>702</v>
      </c>
      <c r="E3772" s="282" t="s">
        <v>4405</v>
      </c>
      <c r="F3772" s="283" t="s">
        <v>4406</v>
      </c>
      <c r="G3772" s="284" t="s">
        <v>227</v>
      </c>
      <c r="H3772" s="285">
        <v>10.560000000000001</v>
      </c>
      <c r="I3772" s="286"/>
      <c r="J3772" s="287">
        <f>ROUND(I3772*H3772,2)</f>
        <v>0</v>
      </c>
      <c r="K3772" s="283" t="s">
        <v>186</v>
      </c>
      <c r="L3772" s="288"/>
      <c r="M3772" s="289" t="s">
        <v>19</v>
      </c>
      <c r="N3772" s="290" t="s">
        <v>43</v>
      </c>
      <c r="O3772" s="86"/>
      <c r="P3772" s="224">
        <f>O3772*H3772</f>
        <v>0</v>
      </c>
      <c r="Q3772" s="224">
        <v>0.00264</v>
      </c>
      <c r="R3772" s="224">
        <f>Q3772*H3772</f>
        <v>0.027878400000000001</v>
      </c>
      <c r="S3772" s="224">
        <v>0</v>
      </c>
      <c r="T3772" s="225">
        <f>S3772*H3772</f>
        <v>0</v>
      </c>
      <c r="U3772" s="40"/>
      <c r="V3772" s="40"/>
      <c r="W3772" s="40"/>
      <c r="X3772" s="40"/>
      <c r="Y3772" s="40"/>
      <c r="Z3772" s="40"/>
      <c r="AA3772" s="40"/>
      <c r="AB3772" s="40"/>
      <c r="AC3772" s="40"/>
      <c r="AD3772" s="40"/>
      <c r="AE3772" s="40"/>
      <c r="AR3772" s="226" t="s">
        <v>369</v>
      </c>
      <c r="AT3772" s="226" t="s">
        <v>702</v>
      </c>
      <c r="AU3772" s="226" t="s">
        <v>82</v>
      </c>
      <c r="AY3772" s="19" t="s">
        <v>180</v>
      </c>
      <c r="BE3772" s="227">
        <f>IF(N3772="základní",J3772,0)</f>
        <v>0</v>
      </c>
      <c r="BF3772" s="227">
        <f>IF(N3772="snížená",J3772,0)</f>
        <v>0</v>
      </c>
      <c r="BG3772" s="227">
        <f>IF(N3772="zákl. přenesená",J3772,0)</f>
        <v>0</v>
      </c>
      <c r="BH3772" s="227">
        <f>IF(N3772="sníž. přenesená",J3772,0)</f>
        <v>0</v>
      </c>
      <c r="BI3772" s="227">
        <f>IF(N3772="nulová",J3772,0)</f>
        <v>0</v>
      </c>
      <c r="BJ3772" s="19" t="s">
        <v>80</v>
      </c>
      <c r="BK3772" s="227">
        <f>ROUND(I3772*H3772,2)</f>
        <v>0</v>
      </c>
      <c r="BL3772" s="19" t="s">
        <v>270</v>
      </c>
      <c r="BM3772" s="226" t="s">
        <v>4407</v>
      </c>
    </row>
    <row r="3773" s="13" customFormat="1">
      <c r="A3773" s="13"/>
      <c r="B3773" s="233"/>
      <c r="C3773" s="234"/>
      <c r="D3773" s="235" t="s">
        <v>191</v>
      </c>
      <c r="E3773" s="234"/>
      <c r="F3773" s="237" t="s">
        <v>4408</v>
      </c>
      <c r="G3773" s="234"/>
      <c r="H3773" s="238">
        <v>10.560000000000001</v>
      </c>
      <c r="I3773" s="239"/>
      <c r="J3773" s="234"/>
      <c r="K3773" s="234"/>
      <c r="L3773" s="240"/>
      <c r="M3773" s="241"/>
      <c r="N3773" s="242"/>
      <c r="O3773" s="242"/>
      <c r="P3773" s="242"/>
      <c r="Q3773" s="242"/>
      <c r="R3773" s="242"/>
      <c r="S3773" s="242"/>
      <c r="T3773" s="243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4" t="s">
        <v>191</v>
      </c>
      <c r="AU3773" s="244" t="s">
        <v>82</v>
      </c>
      <c r="AV3773" s="13" t="s">
        <v>82</v>
      </c>
      <c r="AW3773" s="13" t="s">
        <v>4</v>
      </c>
      <c r="AX3773" s="13" t="s">
        <v>80</v>
      </c>
      <c r="AY3773" s="244" t="s">
        <v>180</v>
      </c>
    </row>
    <row r="3774" s="2" customFormat="1" ht="24.15" customHeight="1">
      <c r="A3774" s="40"/>
      <c r="B3774" s="41"/>
      <c r="C3774" s="215" t="s">
        <v>4409</v>
      </c>
      <c r="D3774" s="215" t="s">
        <v>182</v>
      </c>
      <c r="E3774" s="216" t="s">
        <v>4410</v>
      </c>
      <c r="F3774" s="217" t="s">
        <v>4411</v>
      </c>
      <c r="G3774" s="218" t="s">
        <v>185</v>
      </c>
      <c r="H3774" s="219">
        <v>874.73000000000002</v>
      </c>
      <c r="I3774" s="220"/>
      <c r="J3774" s="221">
        <f>ROUND(I3774*H3774,2)</f>
        <v>0</v>
      </c>
      <c r="K3774" s="217" t="s">
        <v>186</v>
      </c>
      <c r="L3774" s="46"/>
      <c r="M3774" s="222" t="s">
        <v>19</v>
      </c>
      <c r="N3774" s="223" t="s">
        <v>43</v>
      </c>
      <c r="O3774" s="86"/>
      <c r="P3774" s="224">
        <f>O3774*H3774</f>
        <v>0</v>
      </c>
      <c r="Q3774" s="224">
        <v>0.0053800000000000002</v>
      </c>
      <c r="R3774" s="224">
        <f>Q3774*H3774</f>
        <v>4.7060474000000001</v>
      </c>
      <c r="S3774" s="224">
        <v>0</v>
      </c>
      <c r="T3774" s="225">
        <f>S3774*H3774</f>
        <v>0</v>
      </c>
      <c r="U3774" s="40"/>
      <c r="V3774" s="40"/>
      <c r="W3774" s="40"/>
      <c r="X3774" s="40"/>
      <c r="Y3774" s="40"/>
      <c r="Z3774" s="40"/>
      <c r="AA3774" s="40"/>
      <c r="AB3774" s="40"/>
      <c r="AC3774" s="40"/>
      <c r="AD3774" s="40"/>
      <c r="AE3774" s="40"/>
      <c r="AR3774" s="226" t="s">
        <v>270</v>
      </c>
      <c r="AT3774" s="226" t="s">
        <v>182</v>
      </c>
      <c r="AU3774" s="226" t="s">
        <v>82</v>
      </c>
      <c r="AY3774" s="19" t="s">
        <v>180</v>
      </c>
      <c r="BE3774" s="227">
        <f>IF(N3774="základní",J3774,0)</f>
        <v>0</v>
      </c>
      <c r="BF3774" s="227">
        <f>IF(N3774="snížená",J3774,0)</f>
        <v>0</v>
      </c>
      <c r="BG3774" s="227">
        <f>IF(N3774="zákl. přenesená",J3774,0)</f>
        <v>0</v>
      </c>
      <c r="BH3774" s="227">
        <f>IF(N3774="sníž. přenesená",J3774,0)</f>
        <v>0</v>
      </c>
      <c r="BI3774" s="227">
        <f>IF(N3774="nulová",J3774,0)</f>
        <v>0</v>
      </c>
      <c r="BJ3774" s="19" t="s">
        <v>80</v>
      </c>
      <c r="BK3774" s="227">
        <f>ROUND(I3774*H3774,2)</f>
        <v>0</v>
      </c>
      <c r="BL3774" s="19" t="s">
        <v>270</v>
      </c>
      <c r="BM3774" s="226" t="s">
        <v>4412</v>
      </c>
    </row>
    <row r="3775" s="2" customFormat="1">
      <c r="A3775" s="40"/>
      <c r="B3775" s="41"/>
      <c r="C3775" s="42"/>
      <c r="D3775" s="228" t="s">
        <v>189</v>
      </c>
      <c r="E3775" s="42"/>
      <c r="F3775" s="229" t="s">
        <v>4413</v>
      </c>
      <c r="G3775" s="42"/>
      <c r="H3775" s="42"/>
      <c r="I3775" s="230"/>
      <c r="J3775" s="42"/>
      <c r="K3775" s="42"/>
      <c r="L3775" s="46"/>
      <c r="M3775" s="231"/>
      <c r="N3775" s="232"/>
      <c r="O3775" s="86"/>
      <c r="P3775" s="86"/>
      <c r="Q3775" s="86"/>
      <c r="R3775" s="86"/>
      <c r="S3775" s="86"/>
      <c r="T3775" s="87"/>
      <c r="U3775" s="40"/>
      <c r="V3775" s="40"/>
      <c r="W3775" s="40"/>
      <c r="X3775" s="40"/>
      <c r="Y3775" s="40"/>
      <c r="Z3775" s="40"/>
      <c r="AA3775" s="40"/>
      <c r="AB3775" s="40"/>
      <c r="AC3775" s="40"/>
      <c r="AD3775" s="40"/>
      <c r="AE3775" s="40"/>
      <c r="AT3775" s="19" t="s">
        <v>189</v>
      </c>
      <c r="AU3775" s="19" t="s">
        <v>82</v>
      </c>
    </row>
    <row r="3776" s="2" customFormat="1" ht="21.75" customHeight="1">
      <c r="A3776" s="40"/>
      <c r="B3776" s="41"/>
      <c r="C3776" s="281" t="s">
        <v>4414</v>
      </c>
      <c r="D3776" s="281" t="s">
        <v>702</v>
      </c>
      <c r="E3776" s="282" t="s">
        <v>4415</v>
      </c>
      <c r="F3776" s="283" t="s">
        <v>4416</v>
      </c>
      <c r="G3776" s="284" t="s">
        <v>185</v>
      </c>
      <c r="H3776" s="285">
        <v>963.99599999999998</v>
      </c>
      <c r="I3776" s="286"/>
      <c r="J3776" s="287">
        <f>ROUND(I3776*H3776,2)</f>
        <v>0</v>
      </c>
      <c r="K3776" s="283" t="s">
        <v>186</v>
      </c>
      <c r="L3776" s="288"/>
      <c r="M3776" s="289" t="s">
        <v>19</v>
      </c>
      <c r="N3776" s="290" t="s">
        <v>43</v>
      </c>
      <c r="O3776" s="86"/>
      <c r="P3776" s="224">
        <f>O3776*H3776</f>
        <v>0</v>
      </c>
      <c r="Q3776" s="224">
        <v>0.021999999999999999</v>
      </c>
      <c r="R3776" s="224">
        <f>Q3776*H3776</f>
        <v>21.207911999999997</v>
      </c>
      <c r="S3776" s="224">
        <v>0</v>
      </c>
      <c r="T3776" s="225">
        <f>S3776*H3776</f>
        <v>0</v>
      </c>
      <c r="U3776" s="40"/>
      <c r="V3776" s="40"/>
      <c r="W3776" s="40"/>
      <c r="X3776" s="40"/>
      <c r="Y3776" s="40"/>
      <c r="Z3776" s="40"/>
      <c r="AA3776" s="40"/>
      <c r="AB3776" s="40"/>
      <c r="AC3776" s="40"/>
      <c r="AD3776" s="40"/>
      <c r="AE3776" s="40"/>
      <c r="AR3776" s="226" t="s">
        <v>369</v>
      </c>
      <c r="AT3776" s="226" t="s">
        <v>702</v>
      </c>
      <c r="AU3776" s="226" t="s">
        <v>82</v>
      </c>
      <c r="AY3776" s="19" t="s">
        <v>180</v>
      </c>
      <c r="BE3776" s="227">
        <f>IF(N3776="základní",J3776,0)</f>
        <v>0</v>
      </c>
      <c r="BF3776" s="227">
        <f>IF(N3776="snížená",J3776,0)</f>
        <v>0</v>
      </c>
      <c r="BG3776" s="227">
        <f>IF(N3776="zákl. přenesená",J3776,0)</f>
        <v>0</v>
      </c>
      <c r="BH3776" s="227">
        <f>IF(N3776="sníž. přenesená",J3776,0)</f>
        <v>0</v>
      </c>
      <c r="BI3776" s="227">
        <f>IF(N3776="nulová",J3776,0)</f>
        <v>0</v>
      </c>
      <c r="BJ3776" s="19" t="s">
        <v>80</v>
      </c>
      <c r="BK3776" s="227">
        <f>ROUND(I3776*H3776,2)</f>
        <v>0</v>
      </c>
      <c r="BL3776" s="19" t="s">
        <v>270</v>
      </c>
      <c r="BM3776" s="226" t="s">
        <v>4417</v>
      </c>
    </row>
    <row r="3777" s="13" customFormat="1">
      <c r="A3777" s="13"/>
      <c r="B3777" s="233"/>
      <c r="C3777" s="234"/>
      <c r="D3777" s="235" t="s">
        <v>191</v>
      </c>
      <c r="E3777" s="236" t="s">
        <v>19</v>
      </c>
      <c r="F3777" s="237" t="s">
        <v>4418</v>
      </c>
      <c r="G3777" s="234"/>
      <c r="H3777" s="238">
        <v>962.5</v>
      </c>
      <c r="I3777" s="239"/>
      <c r="J3777" s="234"/>
      <c r="K3777" s="234"/>
      <c r="L3777" s="240"/>
      <c r="M3777" s="241"/>
      <c r="N3777" s="242"/>
      <c r="O3777" s="242"/>
      <c r="P3777" s="242"/>
      <c r="Q3777" s="242"/>
      <c r="R3777" s="242"/>
      <c r="S3777" s="242"/>
      <c r="T3777" s="243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4" t="s">
        <v>191</v>
      </c>
      <c r="AU3777" s="244" t="s">
        <v>82</v>
      </c>
      <c r="AV3777" s="13" t="s">
        <v>82</v>
      </c>
      <c r="AW3777" s="13" t="s">
        <v>33</v>
      </c>
      <c r="AX3777" s="13" t="s">
        <v>72</v>
      </c>
      <c r="AY3777" s="244" t="s">
        <v>180</v>
      </c>
    </row>
    <row r="3778" s="13" customFormat="1">
      <c r="A3778" s="13"/>
      <c r="B3778" s="233"/>
      <c r="C3778" s="234"/>
      <c r="D3778" s="235" t="s">
        <v>191</v>
      </c>
      <c r="E3778" s="236" t="s">
        <v>19</v>
      </c>
      <c r="F3778" s="237" t="s">
        <v>4419</v>
      </c>
      <c r="G3778" s="234"/>
      <c r="H3778" s="238">
        <v>1.496</v>
      </c>
      <c r="I3778" s="239"/>
      <c r="J3778" s="234"/>
      <c r="K3778" s="234"/>
      <c r="L3778" s="240"/>
      <c r="M3778" s="241"/>
      <c r="N3778" s="242"/>
      <c r="O3778" s="242"/>
      <c r="P3778" s="242"/>
      <c r="Q3778" s="242"/>
      <c r="R3778" s="242"/>
      <c r="S3778" s="242"/>
      <c r="T3778" s="243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4" t="s">
        <v>191</v>
      </c>
      <c r="AU3778" s="244" t="s">
        <v>82</v>
      </c>
      <c r="AV3778" s="13" t="s">
        <v>82</v>
      </c>
      <c r="AW3778" s="13" t="s">
        <v>33</v>
      </c>
      <c r="AX3778" s="13" t="s">
        <v>72</v>
      </c>
      <c r="AY3778" s="244" t="s">
        <v>180</v>
      </c>
    </row>
    <row r="3779" s="15" customFormat="1">
      <c r="A3779" s="15"/>
      <c r="B3779" s="255"/>
      <c r="C3779" s="256"/>
      <c r="D3779" s="235" t="s">
        <v>191</v>
      </c>
      <c r="E3779" s="257" t="s">
        <v>19</v>
      </c>
      <c r="F3779" s="258" t="s">
        <v>327</v>
      </c>
      <c r="G3779" s="256"/>
      <c r="H3779" s="259">
        <v>963.99599999999998</v>
      </c>
      <c r="I3779" s="260"/>
      <c r="J3779" s="256"/>
      <c r="K3779" s="256"/>
      <c r="L3779" s="261"/>
      <c r="M3779" s="262"/>
      <c r="N3779" s="263"/>
      <c r="O3779" s="263"/>
      <c r="P3779" s="263"/>
      <c r="Q3779" s="263"/>
      <c r="R3779" s="263"/>
      <c r="S3779" s="263"/>
      <c r="T3779" s="264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5"/>
      <c r="AE3779" s="15"/>
      <c r="AT3779" s="265" t="s">
        <v>191</v>
      </c>
      <c r="AU3779" s="265" t="s">
        <v>82</v>
      </c>
      <c r="AV3779" s="15" t="s">
        <v>187</v>
      </c>
      <c r="AW3779" s="15" t="s">
        <v>33</v>
      </c>
      <c r="AX3779" s="15" t="s">
        <v>80</v>
      </c>
      <c r="AY3779" s="265" t="s">
        <v>180</v>
      </c>
    </row>
    <row r="3780" s="2" customFormat="1" ht="24.15" customHeight="1">
      <c r="A3780" s="40"/>
      <c r="B3780" s="41"/>
      <c r="C3780" s="215" t="s">
        <v>4420</v>
      </c>
      <c r="D3780" s="215" t="s">
        <v>182</v>
      </c>
      <c r="E3780" s="216" t="s">
        <v>4421</v>
      </c>
      <c r="F3780" s="217" t="s">
        <v>4422</v>
      </c>
      <c r="G3780" s="218" t="s">
        <v>3129</v>
      </c>
      <c r="H3780" s="292"/>
      <c r="I3780" s="220"/>
      <c r="J3780" s="221">
        <f>ROUND(I3780*H3780,2)</f>
        <v>0</v>
      </c>
      <c r="K3780" s="217" t="s">
        <v>186</v>
      </c>
      <c r="L3780" s="46"/>
      <c r="M3780" s="222" t="s">
        <v>19</v>
      </c>
      <c r="N3780" s="223" t="s">
        <v>43</v>
      </c>
      <c r="O3780" s="86"/>
      <c r="P3780" s="224">
        <f>O3780*H3780</f>
        <v>0</v>
      </c>
      <c r="Q3780" s="224">
        <v>0</v>
      </c>
      <c r="R3780" s="224">
        <f>Q3780*H3780</f>
        <v>0</v>
      </c>
      <c r="S3780" s="224">
        <v>0</v>
      </c>
      <c r="T3780" s="225">
        <f>S3780*H3780</f>
        <v>0</v>
      </c>
      <c r="U3780" s="40"/>
      <c r="V3780" s="40"/>
      <c r="W3780" s="40"/>
      <c r="X3780" s="40"/>
      <c r="Y3780" s="40"/>
      <c r="Z3780" s="40"/>
      <c r="AA3780" s="40"/>
      <c r="AB3780" s="40"/>
      <c r="AC3780" s="40"/>
      <c r="AD3780" s="40"/>
      <c r="AE3780" s="40"/>
      <c r="AR3780" s="226" t="s">
        <v>270</v>
      </c>
      <c r="AT3780" s="226" t="s">
        <v>182</v>
      </c>
      <c r="AU3780" s="226" t="s">
        <v>82</v>
      </c>
      <c r="AY3780" s="19" t="s">
        <v>180</v>
      </c>
      <c r="BE3780" s="227">
        <f>IF(N3780="základní",J3780,0)</f>
        <v>0</v>
      </c>
      <c r="BF3780" s="227">
        <f>IF(N3780="snížená",J3780,0)</f>
        <v>0</v>
      </c>
      <c r="BG3780" s="227">
        <f>IF(N3780="zákl. přenesená",J3780,0)</f>
        <v>0</v>
      </c>
      <c r="BH3780" s="227">
        <f>IF(N3780="sníž. přenesená",J3780,0)</f>
        <v>0</v>
      </c>
      <c r="BI3780" s="227">
        <f>IF(N3780="nulová",J3780,0)</f>
        <v>0</v>
      </c>
      <c r="BJ3780" s="19" t="s">
        <v>80</v>
      </c>
      <c r="BK3780" s="227">
        <f>ROUND(I3780*H3780,2)</f>
        <v>0</v>
      </c>
      <c r="BL3780" s="19" t="s">
        <v>270</v>
      </c>
      <c r="BM3780" s="226" t="s">
        <v>4423</v>
      </c>
    </row>
    <row r="3781" s="2" customFormat="1">
      <c r="A3781" s="40"/>
      <c r="B3781" s="41"/>
      <c r="C3781" s="42"/>
      <c r="D3781" s="228" t="s">
        <v>189</v>
      </c>
      <c r="E3781" s="42"/>
      <c r="F3781" s="229" t="s">
        <v>4424</v>
      </c>
      <c r="G3781" s="42"/>
      <c r="H3781" s="42"/>
      <c r="I3781" s="230"/>
      <c r="J3781" s="42"/>
      <c r="K3781" s="42"/>
      <c r="L3781" s="46"/>
      <c r="M3781" s="231"/>
      <c r="N3781" s="232"/>
      <c r="O3781" s="86"/>
      <c r="P3781" s="86"/>
      <c r="Q3781" s="86"/>
      <c r="R3781" s="86"/>
      <c r="S3781" s="86"/>
      <c r="T3781" s="87"/>
      <c r="U3781" s="40"/>
      <c r="V3781" s="40"/>
      <c r="W3781" s="40"/>
      <c r="X3781" s="40"/>
      <c r="Y3781" s="40"/>
      <c r="Z3781" s="40"/>
      <c r="AA3781" s="40"/>
      <c r="AB3781" s="40"/>
      <c r="AC3781" s="40"/>
      <c r="AD3781" s="40"/>
      <c r="AE3781" s="40"/>
      <c r="AT3781" s="19" t="s">
        <v>189</v>
      </c>
      <c r="AU3781" s="19" t="s">
        <v>82</v>
      </c>
    </row>
    <row r="3782" s="12" customFormat="1" ht="22.8" customHeight="1">
      <c r="A3782" s="12"/>
      <c r="B3782" s="199"/>
      <c r="C3782" s="200"/>
      <c r="D3782" s="201" t="s">
        <v>71</v>
      </c>
      <c r="E3782" s="213" t="s">
        <v>4425</v>
      </c>
      <c r="F3782" s="213" t="s">
        <v>4426</v>
      </c>
      <c r="G3782" s="200"/>
      <c r="H3782" s="200"/>
      <c r="I3782" s="203"/>
      <c r="J3782" s="214">
        <f>BK3782</f>
        <v>0</v>
      </c>
      <c r="K3782" s="200"/>
      <c r="L3782" s="205"/>
      <c r="M3782" s="206"/>
      <c r="N3782" s="207"/>
      <c r="O3782" s="207"/>
      <c r="P3782" s="208">
        <f>SUM(P3783:P3829)</f>
        <v>0</v>
      </c>
      <c r="Q3782" s="207"/>
      <c r="R3782" s="208">
        <f>SUM(R3783:R3829)</f>
        <v>1.9561064999999998</v>
      </c>
      <c r="S3782" s="207"/>
      <c r="T3782" s="209">
        <f>SUM(T3783:T3829)</f>
        <v>0</v>
      </c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R3782" s="210" t="s">
        <v>82</v>
      </c>
      <c r="AT3782" s="211" t="s">
        <v>71</v>
      </c>
      <c r="AU3782" s="211" t="s">
        <v>80</v>
      </c>
      <c r="AY3782" s="210" t="s">
        <v>180</v>
      </c>
      <c r="BK3782" s="212">
        <f>SUM(BK3783:BK3829)</f>
        <v>0</v>
      </c>
    </row>
    <row r="3783" s="2" customFormat="1" ht="24.15" customHeight="1">
      <c r="A3783" s="40"/>
      <c r="B3783" s="41"/>
      <c r="C3783" s="215" t="s">
        <v>4427</v>
      </c>
      <c r="D3783" s="215" t="s">
        <v>182</v>
      </c>
      <c r="E3783" s="216" t="s">
        <v>4428</v>
      </c>
      <c r="F3783" s="217" t="s">
        <v>4429</v>
      </c>
      <c r="G3783" s="218" t="s">
        <v>227</v>
      </c>
      <c r="H3783" s="219">
        <v>44.575000000000003</v>
      </c>
      <c r="I3783" s="220"/>
      <c r="J3783" s="221">
        <f>ROUND(I3783*H3783,2)</f>
        <v>0</v>
      </c>
      <c r="K3783" s="217" t="s">
        <v>186</v>
      </c>
      <c r="L3783" s="46"/>
      <c r="M3783" s="222" t="s">
        <v>19</v>
      </c>
      <c r="N3783" s="223" t="s">
        <v>43</v>
      </c>
      <c r="O3783" s="86"/>
      <c r="P3783" s="224">
        <f>O3783*H3783</f>
        <v>0</v>
      </c>
      <c r="Q3783" s="224">
        <v>0.0038</v>
      </c>
      <c r="R3783" s="224">
        <f>Q3783*H3783</f>
        <v>0.16938500000000001</v>
      </c>
      <c r="S3783" s="224">
        <v>0</v>
      </c>
      <c r="T3783" s="225">
        <f>S3783*H3783</f>
        <v>0</v>
      </c>
      <c r="U3783" s="40"/>
      <c r="V3783" s="40"/>
      <c r="W3783" s="40"/>
      <c r="X3783" s="40"/>
      <c r="Y3783" s="40"/>
      <c r="Z3783" s="40"/>
      <c r="AA3783" s="40"/>
      <c r="AB3783" s="40"/>
      <c r="AC3783" s="40"/>
      <c r="AD3783" s="40"/>
      <c r="AE3783" s="40"/>
      <c r="AR3783" s="226" t="s">
        <v>270</v>
      </c>
      <c r="AT3783" s="226" t="s">
        <v>182</v>
      </c>
      <c r="AU3783" s="226" t="s">
        <v>82</v>
      </c>
      <c r="AY3783" s="19" t="s">
        <v>180</v>
      </c>
      <c r="BE3783" s="227">
        <f>IF(N3783="základní",J3783,0)</f>
        <v>0</v>
      </c>
      <c r="BF3783" s="227">
        <f>IF(N3783="snížená",J3783,0)</f>
        <v>0</v>
      </c>
      <c r="BG3783" s="227">
        <f>IF(N3783="zákl. přenesená",J3783,0)</f>
        <v>0</v>
      </c>
      <c r="BH3783" s="227">
        <f>IF(N3783="sníž. přenesená",J3783,0)</f>
        <v>0</v>
      </c>
      <c r="BI3783" s="227">
        <f>IF(N3783="nulová",J3783,0)</f>
        <v>0</v>
      </c>
      <c r="BJ3783" s="19" t="s">
        <v>80</v>
      </c>
      <c r="BK3783" s="227">
        <f>ROUND(I3783*H3783,2)</f>
        <v>0</v>
      </c>
      <c r="BL3783" s="19" t="s">
        <v>270</v>
      </c>
      <c r="BM3783" s="226" t="s">
        <v>4430</v>
      </c>
    </row>
    <row r="3784" s="2" customFormat="1">
      <c r="A3784" s="40"/>
      <c r="B3784" s="41"/>
      <c r="C3784" s="42"/>
      <c r="D3784" s="228" t="s">
        <v>189</v>
      </c>
      <c r="E3784" s="42"/>
      <c r="F3784" s="229" t="s">
        <v>4431</v>
      </c>
      <c r="G3784" s="42"/>
      <c r="H3784" s="42"/>
      <c r="I3784" s="230"/>
      <c r="J3784" s="42"/>
      <c r="K3784" s="42"/>
      <c r="L3784" s="46"/>
      <c r="M3784" s="231"/>
      <c r="N3784" s="232"/>
      <c r="O3784" s="86"/>
      <c r="P3784" s="86"/>
      <c r="Q3784" s="86"/>
      <c r="R3784" s="86"/>
      <c r="S3784" s="86"/>
      <c r="T3784" s="87"/>
      <c r="U3784" s="40"/>
      <c r="V3784" s="40"/>
      <c r="W3784" s="40"/>
      <c r="X3784" s="40"/>
      <c r="Y3784" s="40"/>
      <c r="Z3784" s="40"/>
      <c r="AA3784" s="40"/>
      <c r="AB3784" s="40"/>
      <c r="AC3784" s="40"/>
      <c r="AD3784" s="40"/>
      <c r="AE3784" s="40"/>
      <c r="AT3784" s="19" t="s">
        <v>189</v>
      </c>
      <c r="AU3784" s="19" t="s">
        <v>82</v>
      </c>
    </row>
    <row r="3785" s="14" customFormat="1">
      <c r="A3785" s="14"/>
      <c r="B3785" s="245"/>
      <c r="C3785" s="246"/>
      <c r="D3785" s="235" t="s">
        <v>191</v>
      </c>
      <c r="E3785" s="247" t="s">
        <v>19</v>
      </c>
      <c r="F3785" s="248" t="s">
        <v>1739</v>
      </c>
      <c r="G3785" s="246"/>
      <c r="H3785" s="247" t="s">
        <v>19</v>
      </c>
      <c r="I3785" s="249"/>
      <c r="J3785" s="246"/>
      <c r="K3785" s="246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191</v>
      </c>
      <c r="AU3785" s="254" t="s">
        <v>82</v>
      </c>
      <c r="AV3785" s="14" t="s">
        <v>80</v>
      </c>
      <c r="AW3785" s="14" t="s">
        <v>33</v>
      </c>
      <c r="AX3785" s="14" t="s">
        <v>72</v>
      </c>
      <c r="AY3785" s="254" t="s">
        <v>180</v>
      </c>
    </row>
    <row r="3786" s="13" customFormat="1">
      <c r="A3786" s="13"/>
      <c r="B3786" s="233"/>
      <c r="C3786" s="234"/>
      <c r="D3786" s="235" t="s">
        <v>191</v>
      </c>
      <c r="E3786" s="236" t="s">
        <v>19</v>
      </c>
      <c r="F3786" s="237" t="s">
        <v>4432</v>
      </c>
      <c r="G3786" s="234"/>
      <c r="H3786" s="238">
        <v>25.875</v>
      </c>
      <c r="I3786" s="239"/>
      <c r="J3786" s="234"/>
      <c r="K3786" s="234"/>
      <c r="L3786" s="240"/>
      <c r="M3786" s="241"/>
      <c r="N3786" s="242"/>
      <c r="O3786" s="242"/>
      <c r="P3786" s="242"/>
      <c r="Q3786" s="242"/>
      <c r="R3786" s="242"/>
      <c r="S3786" s="242"/>
      <c r="T3786" s="243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4" t="s">
        <v>191</v>
      </c>
      <c r="AU3786" s="244" t="s">
        <v>82</v>
      </c>
      <c r="AV3786" s="13" t="s">
        <v>82</v>
      </c>
      <c r="AW3786" s="13" t="s">
        <v>33</v>
      </c>
      <c r="AX3786" s="13" t="s">
        <v>72</v>
      </c>
      <c r="AY3786" s="244" t="s">
        <v>180</v>
      </c>
    </row>
    <row r="3787" s="14" customFormat="1">
      <c r="A3787" s="14"/>
      <c r="B3787" s="245"/>
      <c r="C3787" s="246"/>
      <c r="D3787" s="235" t="s">
        <v>191</v>
      </c>
      <c r="E3787" s="247" t="s">
        <v>19</v>
      </c>
      <c r="F3787" s="248" t="s">
        <v>4433</v>
      </c>
      <c r="G3787" s="246"/>
      <c r="H3787" s="247" t="s">
        <v>19</v>
      </c>
      <c r="I3787" s="249"/>
      <c r="J3787" s="246"/>
      <c r="K3787" s="246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191</v>
      </c>
      <c r="AU3787" s="254" t="s">
        <v>82</v>
      </c>
      <c r="AV3787" s="14" t="s">
        <v>80</v>
      </c>
      <c r="AW3787" s="14" t="s">
        <v>33</v>
      </c>
      <c r="AX3787" s="14" t="s">
        <v>72</v>
      </c>
      <c r="AY3787" s="254" t="s">
        <v>180</v>
      </c>
    </row>
    <row r="3788" s="13" customFormat="1">
      <c r="A3788" s="13"/>
      <c r="B3788" s="233"/>
      <c r="C3788" s="234"/>
      <c r="D3788" s="235" t="s">
        <v>191</v>
      </c>
      <c r="E3788" s="236" t="s">
        <v>19</v>
      </c>
      <c r="F3788" s="237" t="s">
        <v>4434</v>
      </c>
      <c r="G3788" s="234"/>
      <c r="H3788" s="238">
        <v>18.699999999999999</v>
      </c>
      <c r="I3788" s="239"/>
      <c r="J3788" s="234"/>
      <c r="K3788" s="234"/>
      <c r="L3788" s="240"/>
      <c r="M3788" s="241"/>
      <c r="N3788" s="242"/>
      <c r="O3788" s="242"/>
      <c r="P3788" s="242"/>
      <c r="Q3788" s="242"/>
      <c r="R3788" s="242"/>
      <c r="S3788" s="242"/>
      <c r="T3788" s="243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4" t="s">
        <v>191</v>
      </c>
      <c r="AU3788" s="244" t="s">
        <v>82</v>
      </c>
      <c r="AV3788" s="13" t="s">
        <v>82</v>
      </c>
      <c r="AW3788" s="13" t="s">
        <v>33</v>
      </c>
      <c r="AX3788" s="13" t="s">
        <v>72</v>
      </c>
      <c r="AY3788" s="244" t="s">
        <v>180</v>
      </c>
    </row>
    <row r="3789" s="15" customFormat="1">
      <c r="A3789" s="15"/>
      <c r="B3789" s="255"/>
      <c r="C3789" s="256"/>
      <c r="D3789" s="235" t="s">
        <v>191</v>
      </c>
      <c r="E3789" s="257" t="s">
        <v>19</v>
      </c>
      <c r="F3789" s="258" t="s">
        <v>327</v>
      </c>
      <c r="G3789" s="256"/>
      <c r="H3789" s="259">
        <v>44.575000000000003</v>
      </c>
      <c r="I3789" s="260"/>
      <c r="J3789" s="256"/>
      <c r="K3789" s="256"/>
      <c r="L3789" s="261"/>
      <c r="M3789" s="262"/>
      <c r="N3789" s="263"/>
      <c r="O3789" s="263"/>
      <c r="P3789" s="263"/>
      <c r="Q3789" s="263"/>
      <c r="R3789" s="263"/>
      <c r="S3789" s="263"/>
      <c r="T3789" s="264"/>
      <c r="U3789" s="15"/>
      <c r="V3789" s="15"/>
      <c r="W3789" s="15"/>
      <c r="X3789" s="15"/>
      <c r="Y3789" s="15"/>
      <c r="Z3789" s="15"/>
      <c r="AA3789" s="15"/>
      <c r="AB3789" s="15"/>
      <c r="AC3789" s="15"/>
      <c r="AD3789" s="15"/>
      <c r="AE3789" s="15"/>
      <c r="AT3789" s="265" t="s">
        <v>191</v>
      </c>
      <c r="AU3789" s="265" t="s">
        <v>82</v>
      </c>
      <c r="AV3789" s="15" t="s">
        <v>187</v>
      </c>
      <c r="AW3789" s="15" t="s">
        <v>33</v>
      </c>
      <c r="AX3789" s="15" t="s">
        <v>80</v>
      </c>
      <c r="AY3789" s="265" t="s">
        <v>180</v>
      </c>
    </row>
    <row r="3790" s="2" customFormat="1" ht="16.5" customHeight="1">
      <c r="A3790" s="40"/>
      <c r="B3790" s="41"/>
      <c r="C3790" s="281" t="s">
        <v>4435</v>
      </c>
      <c r="D3790" s="281" t="s">
        <v>702</v>
      </c>
      <c r="E3790" s="282" t="s">
        <v>4436</v>
      </c>
      <c r="F3790" s="283" t="s">
        <v>4437</v>
      </c>
      <c r="G3790" s="284" t="s">
        <v>185</v>
      </c>
      <c r="H3790" s="285">
        <v>29.742999999999999</v>
      </c>
      <c r="I3790" s="286"/>
      <c r="J3790" s="287">
        <f>ROUND(I3790*H3790,2)</f>
        <v>0</v>
      </c>
      <c r="K3790" s="283" t="s">
        <v>186</v>
      </c>
      <c r="L3790" s="288"/>
      <c r="M3790" s="289" t="s">
        <v>19</v>
      </c>
      <c r="N3790" s="290" t="s">
        <v>43</v>
      </c>
      <c r="O3790" s="86"/>
      <c r="P3790" s="224">
        <f>O3790*H3790</f>
        <v>0</v>
      </c>
      <c r="Q3790" s="224">
        <v>0.053999999999999999</v>
      </c>
      <c r="R3790" s="224">
        <f>Q3790*H3790</f>
        <v>1.6061219999999998</v>
      </c>
      <c r="S3790" s="224">
        <v>0</v>
      </c>
      <c r="T3790" s="225">
        <f>S3790*H3790</f>
        <v>0</v>
      </c>
      <c r="U3790" s="40"/>
      <c r="V3790" s="40"/>
      <c r="W3790" s="40"/>
      <c r="X3790" s="40"/>
      <c r="Y3790" s="40"/>
      <c r="Z3790" s="40"/>
      <c r="AA3790" s="40"/>
      <c r="AB3790" s="40"/>
      <c r="AC3790" s="40"/>
      <c r="AD3790" s="40"/>
      <c r="AE3790" s="40"/>
      <c r="AR3790" s="226" t="s">
        <v>369</v>
      </c>
      <c r="AT3790" s="226" t="s">
        <v>702</v>
      </c>
      <c r="AU3790" s="226" t="s">
        <v>82</v>
      </c>
      <c r="AY3790" s="19" t="s">
        <v>180</v>
      </c>
      <c r="BE3790" s="227">
        <f>IF(N3790="základní",J3790,0)</f>
        <v>0</v>
      </c>
      <c r="BF3790" s="227">
        <f>IF(N3790="snížená",J3790,0)</f>
        <v>0</v>
      </c>
      <c r="BG3790" s="227">
        <f>IF(N3790="zákl. přenesená",J3790,0)</f>
        <v>0</v>
      </c>
      <c r="BH3790" s="227">
        <f>IF(N3790="sníž. přenesená",J3790,0)</f>
        <v>0</v>
      </c>
      <c r="BI3790" s="227">
        <f>IF(N3790="nulová",J3790,0)</f>
        <v>0</v>
      </c>
      <c r="BJ3790" s="19" t="s">
        <v>80</v>
      </c>
      <c r="BK3790" s="227">
        <f>ROUND(I3790*H3790,2)</f>
        <v>0</v>
      </c>
      <c r="BL3790" s="19" t="s">
        <v>270</v>
      </c>
      <c r="BM3790" s="226" t="s">
        <v>4438</v>
      </c>
    </row>
    <row r="3791" s="14" customFormat="1">
      <c r="A3791" s="14"/>
      <c r="B3791" s="245"/>
      <c r="C3791" s="246"/>
      <c r="D3791" s="235" t="s">
        <v>191</v>
      </c>
      <c r="E3791" s="247" t="s">
        <v>19</v>
      </c>
      <c r="F3791" s="248" t="s">
        <v>4439</v>
      </c>
      <c r="G3791" s="246"/>
      <c r="H3791" s="247" t="s">
        <v>19</v>
      </c>
      <c r="I3791" s="249"/>
      <c r="J3791" s="246"/>
      <c r="K3791" s="246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191</v>
      </c>
      <c r="AU3791" s="254" t="s">
        <v>82</v>
      </c>
      <c r="AV3791" s="14" t="s">
        <v>80</v>
      </c>
      <c r="AW3791" s="14" t="s">
        <v>33</v>
      </c>
      <c r="AX3791" s="14" t="s">
        <v>72</v>
      </c>
      <c r="AY3791" s="254" t="s">
        <v>180</v>
      </c>
    </row>
    <row r="3792" s="13" customFormat="1">
      <c r="A3792" s="13"/>
      <c r="B3792" s="233"/>
      <c r="C3792" s="234"/>
      <c r="D3792" s="235" t="s">
        <v>191</v>
      </c>
      <c r="E3792" s="236" t="s">
        <v>19</v>
      </c>
      <c r="F3792" s="237" t="s">
        <v>4440</v>
      </c>
      <c r="G3792" s="234"/>
      <c r="H3792" s="238">
        <v>24.515999999999998</v>
      </c>
      <c r="I3792" s="239"/>
      <c r="J3792" s="234"/>
      <c r="K3792" s="234"/>
      <c r="L3792" s="240"/>
      <c r="M3792" s="241"/>
      <c r="N3792" s="242"/>
      <c r="O3792" s="242"/>
      <c r="P3792" s="242"/>
      <c r="Q3792" s="242"/>
      <c r="R3792" s="242"/>
      <c r="S3792" s="242"/>
      <c r="T3792" s="243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4" t="s">
        <v>191</v>
      </c>
      <c r="AU3792" s="244" t="s">
        <v>82</v>
      </c>
      <c r="AV3792" s="13" t="s">
        <v>82</v>
      </c>
      <c r="AW3792" s="13" t="s">
        <v>33</v>
      </c>
      <c r="AX3792" s="13" t="s">
        <v>72</v>
      </c>
      <c r="AY3792" s="244" t="s">
        <v>180</v>
      </c>
    </row>
    <row r="3793" s="14" customFormat="1">
      <c r="A3793" s="14"/>
      <c r="B3793" s="245"/>
      <c r="C3793" s="246"/>
      <c r="D3793" s="235" t="s">
        <v>191</v>
      </c>
      <c r="E3793" s="247" t="s">
        <v>19</v>
      </c>
      <c r="F3793" s="248" t="s">
        <v>4441</v>
      </c>
      <c r="G3793" s="246"/>
      <c r="H3793" s="247" t="s">
        <v>19</v>
      </c>
      <c r="I3793" s="249"/>
      <c r="J3793" s="246"/>
      <c r="K3793" s="246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191</v>
      </c>
      <c r="AU3793" s="254" t="s">
        <v>82</v>
      </c>
      <c r="AV3793" s="14" t="s">
        <v>80</v>
      </c>
      <c r="AW3793" s="14" t="s">
        <v>33</v>
      </c>
      <c r="AX3793" s="14" t="s">
        <v>72</v>
      </c>
      <c r="AY3793" s="254" t="s">
        <v>180</v>
      </c>
    </row>
    <row r="3794" s="13" customFormat="1">
      <c r="A3794" s="13"/>
      <c r="B3794" s="233"/>
      <c r="C3794" s="234"/>
      <c r="D3794" s="235" t="s">
        <v>191</v>
      </c>
      <c r="E3794" s="236" t="s">
        <v>19</v>
      </c>
      <c r="F3794" s="237" t="s">
        <v>4442</v>
      </c>
      <c r="G3794" s="234"/>
      <c r="H3794" s="238">
        <v>2.0899999999999999</v>
      </c>
      <c r="I3794" s="239"/>
      <c r="J3794" s="234"/>
      <c r="K3794" s="234"/>
      <c r="L3794" s="240"/>
      <c r="M3794" s="241"/>
      <c r="N3794" s="242"/>
      <c r="O3794" s="242"/>
      <c r="P3794" s="242"/>
      <c r="Q3794" s="242"/>
      <c r="R3794" s="242"/>
      <c r="S3794" s="242"/>
      <c r="T3794" s="243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4" t="s">
        <v>191</v>
      </c>
      <c r="AU3794" s="244" t="s">
        <v>82</v>
      </c>
      <c r="AV3794" s="13" t="s">
        <v>82</v>
      </c>
      <c r="AW3794" s="13" t="s">
        <v>33</v>
      </c>
      <c r="AX3794" s="13" t="s">
        <v>72</v>
      </c>
      <c r="AY3794" s="244" t="s">
        <v>180</v>
      </c>
    </row>
    <row r="3795" s="14" customFormat="1">
      <c r="A3795" s="14"/>
      <c r="B3795" s="245"/>
      <c r="C3795" s="246"/>
      <c r="D3795" s="235" t="s">
        <v>191</v>
      </c>
      <c r="E3795" s="247" t="s">
        <v>19</v>
      </c>
      <c r="F3795" s="248" t="s">
        <v>4443</v>
      </c>
      <c r="G3795" s="246"/>
      <c r="H3795" s="247" t="s">
        <v>19</v>
      </c>
      <c r="I3795" s="249"/>
      <c r="J3795" s="246"/>
      <c r="K3795" s="246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191</v>
      </c>
      <c r="AU3795" s="254" t="s">
        <v>82</v>
      </c>
      <c r="AV3795" s="14" t="s">
        <v>80</v>
      </c>
      <c r="AW3795" s="14" t="s">
        <v>33</v>
      </c>
      <c r="AX3795" s="14" t="s">
        <v>72</v>
      </c>
      <c r="AY3795" s="254" t="s">
        <v>180</v>
      </c>
    </row>
    <row r="3796" s="13" customFormat="1">
      <c r="A3796" s="13"/>
      <c r="B3796" s="233"/>
      <c r="C3796" s="234"/>
      <c r="D3796" s="235" t="s">
        <v>191</v>
      </c>
      <c r="E3796" s="236" t="s">
        <v>19</v>
      </c>
      <c r="F3796" s="237" t="s">
        <v>4444</v>
      </c>
      <c r="G3796" s="234"/>
      <c r="H3796" s="238">
        <v>1.9930000000000001</v>
      </c>
      <c r="I3796" s="239"/>
      <c r="J3796" s="234"/>
      <c r="K3796" s="234"/>
      <c r="L3796" s="240"/>
      <c r="M3796" s="241"/>
      <c r="N3796" s="242"/>
      <c r="O3796" s="242"/>
      <c r="P3796" s="242"/>
      <c r="Q3796" s="242"/>
      <c r="R3796" s="242"/>
      <c r="S3796" s="242"/>
      <c r="T3796" s="243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4" t="s">
        <v>191</v>
      </c>
      <c r="AU3796" s="244" t="s">
        <v>82</v>
      </c>
      <c r="AV3796" s="13" t="s">
        <v>82</v>
      </c>
      <c r="AW3796" s="13" t="s">
        <v>33</v>
      </c>
      <c r="AX3796" s="13" t="s">
        <v>72</v>
      </c>
      <c r="AY3796" s="244" t="s">
        <v>180</v>
      </c>
    </row>
    <row r="3797" s="15" customFormat="1">
      <c r="A3797" s="15"/>
      <c r="B3797" s="255"/>
      <c r="C3797" s="256"/>
      <c r="D3797" s="235" t="s">
        <v>191</v>
      </c>
      <c r="E3797" s="257" t="s">
        <v>19</v>
      </c>
      <c r="F3797" s="258" t="s">
        <v>327</v>
      </c>
      <c r="G3797" s="256"/>
      <c r="H3797" s="259">
        <v>28.599</v>
      </c>
      <c r="I3797" s="260"/>
      <c r="J3797" s="256"/>
      <c r="K3797" s="256"/>
      <c r="L3797" s="261"/>
      <c r="M3797" s="262"/>
      <c r="N3797" s="263"/>
      <c r="O3797" s="263"/>
      <c r="P3797" s="263"/>
      <c r="Q3797" s="263"/>
      <c r="R3797" s="263"/>
      <c r="S3797" s="263"/>
      <c r="T3797" s="264"/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5"/>
      <c r="AE3797" s="15"/>
      <c r="AT3797" s="265" t="s">
        <v>191</v>
      </c>
      <c r="AU3797" s="265" t="s">
        <v>82</v>
      </c>
      <c r="AV3797" s="15" t="s">
        <v>187</v>
      </c>
      <c r="AW3797" s="15" t="s">
        <v>33</v>
      </c>
      <c r="AX3797" s="15" t="s">
        <v>80</v>
      </c>
      <c r="AY3797" s="265" t="s">
        <v>180</v>
      </c>
    </row>
    <row r="3798" s="13" customFormat="1">
      <c r="A3798" s="13"/>
      <c r="B3798" s="233"/>
      <c r="C3798" s="234"/>
      <c r="D3798" s="235" t="s">
        <v>191</v>
      </c>
      <c r="E3798" s="234"/>
      <c r="F3798" s="237" t="s">
        <v>4445</v>
      </c>
      <c r="G3798" s="234"/>
      <c r="H3798" s="238">
        <v>29.742999999999999</v>
      </c>
      <c r="I3798" s="239"/>
      <c r="J3798" s="234"/>
      <c r="K3798" s="234"/>
      <c r="L3798" s="240"/>
      <c r="M3798" s="241"/>
      <c r="N3798" s="242"/>
      <c r="O3798" s="242"/>
      <c r="P3798" s="242"/>
      <c r="Q3798" s="242"/>
      <c r="R3798" s="242"/>
      <c r="S3798" s="242"/>
      <c r="T3798" s="243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4" t="s">
        <v>191</v>
      </c>
      <c r="AU3798" s="244" t="s">
        <v>82</v>
      </c>
      <c r="AV3798" s="13" t="s">
        <v>82</v>
      </c>
      <c r="AW3798" s="13" t="s">
        <v>4</v>
      </c>
      <c r="AX3798" s="13" t="s">
        <v>80</v>
      </c>
      <c r="AY3798" s="244" t="s">
        <v>180</v>
      </c>
    </row>
    <row r="3799" s="2" customFormat="1" ht="24.15" customHeight="1">
      <c r="A3799" s="40"/>
      <c r="B3799" s="41"/>
      <c r="C3799" s="215" t="s">
        <v>4446</v>
      </c>
      <c r="D3799" s="215" t="s">
        <v>182</v>
      </c>
      <c r="E3799" s="216" t="s">
        <v>4447</v>
      </c>
      <c r="F3799" s="217" t="s">
        <v>4448</v>
      </c>
      <c r="G3799" s="218" t="s">
        <v>227</v>
      </c>
      <c r="H3799" s="219">
        <v>44.575000000000003</v>
      </c>
      <c r="I3799" s="220"/>
      <c r="J3799" s="221">
        <f>ROUND(I3799*H3799,2)</f>
        <v>0</v>
      </c>
      <c r="K3799" s="217" t="s">
        <v>186</v>
      </c>
      <c r="L3799" s="46"/>
      <c r="M3799" s="222" t="s">
        <v>19</v>
      </c>
      <c r="N3799" s="223" t="s">
        <v>43</v>
      </c>
      <c r="O3799" s="86"/>
      <c r="P3799" s="224">
        <f>O3799*H3799</f>
        <v>0</v>
      </c>
      <c r="Q3799" s="224">
        <v>0.0023800000000000002</v>
      </c>
      <c r="R3799" s="224">
        <f>Q3799*H3799</f>
        <v>0.10608850000000002</v>
      </c>
      <c r="S3799" s="224">
        <v>0</v>
      </c>
      <c r="T3799" s="225">
        <f>S3799*H3799</f>
        <v>0</v>
      </c>
      <c r="U3799" s="40"/>
      <c r="V3799" s="40"/>
      <c r="W3799" s="40"/>
      <c r="X3799" s="40"/>
      <c r="Y3799" s="40"/>
      <c r="Z3799" s="40"/>
      <c r="AA3799" s="40"/>
      <c r="AB3799" s="40"/>
      <c r="AC3799" s="40"/>
      <c r="AD3799" s="40"/>
      <c r="AE3799" s="40"/>
      <c r="AR3799" s="226" t="s">
        <v>270</v>
      </c>
      <c r="AT3799" s="226" t="s">
        <v>182</v>
      </c>
      <c r="AU3799" s="226" t="s">
        <v>82</v>
      </c>
      <c r="AY3799" s="19" t="s">
        <v>180</v>
      </c>
      <c r="BE3799" s="227">
        <f>IF(N3799="základní",J3799,0)</f>
        <v>0</v>
      </c>
      <c r="BF3799" s="227">
        <f>IF(N3799="snížená",J3799,0)</f>
        <v>0</v>
      </c>
      <c r="BG3799" s="227">
        <f>IF(N3799="zákl. přenesená",J3799,0)</f>
        <v>0</v>
      </c>
      <c r="BH3799" s="227">
        <f>IF(N3799="sníž. přenesená",J3799,0)</f>
        <v>0</v>
      </c>
      <c r="BI3799" s="227">
        <f>IF(N3799="nulová",J3799,0)</f>
        <v>0</v>
      </c>
      <c r="BJ3799" s="19" t="s">
        <v>80</v>
      </c>
      <c r="BK3799" s="227">
        <f>ROUND(I3799*H3799,2)</f>
        <v>0</v>
      </c>
      <c r="BL3799" s="19" t="s">
        <v>270</v>
      </c>
      <c r="BM3799" s="226" t="s">
        <v>4449</v>
      </c>
    </row>
    <row r="3800" s="2" customFormat="1">
      <c r="A3800" s="40"/>
      <c r="B3800" s="41"/>
      <c r="C3800" s="42"/>
      <c r="D3800" s="228" t="s">
        <v>189</v>
      </c>
      <c r="E3800" s="42"/>
      <c r="F3800" s="229" t="s">
        <v>4450</v>
      </c>
      <c r="G3800" s="42"/>
      <c r="H3800" s="42"/>
      <c r="I3800" s="230"/>
      <c r="J3800" s="42"/>
      <c r="K3800" s="42"/>
      <c r="L3800" s="46"/>
      <c r="M3800" s="231"/>
      <c r="N3800" s="232"/>
      <c r="O3800" s="86"/>
      <c r="P3800" s="86"/>
      <c r="Q3800" s="86"/>
      <c r="R3800" s="86"/>
      <c r="S3800" s="86"/>
      <c r="T3800" s="87"/>
      <c r="U3800" s="40"/>
      <c r="V3800" s="40"/>
      <c r="W3800" s="40"/>
      <c r="X3800" s="40"/>
      <c r="Y3800" s="40"/>
      <c r="Z3800" s="40"/>
      <c r="AA3800" s="40"/>
      <c r="AB3800" s="40"/>
      <c r="AC3800" s="40"/>
      <c r="AD3800" s="40"/>
      <c r="AE3800" s="40"/>
      <c r="AT3800" s="19" t="s">
        <v>189</v>
      </c>
      <c r="AU3800" s="19" t="s">
        <v>82</v>
      </c>
    </row>
    <row r="3801" s="14" customFormat="1">
      <c r="A3801" s="14"/>
      <c r="B3801" s="245"/>
      <c r="C3801" s="246"/>
      <c r="D3801" s="235" t="s">
        <v>191</v>
      </c>
      <c r="E3801" s="247" t="s">
        <v>19</v>
      </c>
      <c r="F3801" s="248" t="s">
        <v>1739</v>
      </c>
      <c r="G3801" s="246"/>
      <c r="H3801" s="247" t="s">
        <v>19</v>
      </c>
      <c r="I3801" s="249"/>
      <c r="J3801" s="246"/>
      <c r="K3801" s="246"/>
      <c r="L3801" s="250"/>
      <c r="M3801" s="251"/>
      <c r="N3801" s="252"/>
      <c r="O3801" s="252"/>
      <c r="P3801" s="252"/>
      <c r="Q3801" s="252"/>
      <c r="R3801" s="252"/>
      <c r="S3801" s="252"/>
      <c r="T3801" s="253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4" t="s">
        <v>191</v>
      </c>
      <c r="AU3801" s="254" t="s">
        <v>82</v>
      </c>
      <c r="AV3801" s="14" t="s">
        <v>80</v>
      </c>
      <c r="AW3801" s="14" t="s">
        <v>33</v>
      </c>
      <c r="AX3801" s="14" t="s">
        <v>72</v>
      </c>
      <c r="AY3801" s="254" t="s">
        <v>180</v>
      </c>
    </row>
    <row r="3802" s="13" customFormat="1">
      <c r="A3802" s="13"/>
      <c r="B3802" s="233"/>
      <c r="C3802" s="234"/>
      <c r="D3802" s="235" t="s">
        <v>191</v>
      </c>
      <c r="E3802" s="236" t="s">
        <v>19</v>
      </c>
      <c r="F3802" s="237" t="s">
        <v>4432</v>
      </c>
      <c r="G3802" s="234"/>
      <c r="H3802" s="238">
        <v>25.875</v>
      </c>
      <c r="I3802" s="239"/>
      <c r="J3802" s="234"/>
      <c r="K3802" s="234"/>
      <c r="L3802" s="240"/>
      <c r="M3802" s="241"/>
      <c r="N3802" s="242"/>
      <c r="O3802" s="242"/>
      <c r="P3802" s="242"/>
      <c r="Q3802" s="242"/>
      <c r="R3802" s="242"/>
      <c r="S3802" s="242"/>
      <c r="T3802" s="243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4" t="s">
        <v>191</v>
      </c>
      <c r="AU3802" s="244" t="s">
        <v>82</v>
      </c>
      <c r="AV3802" s="13" t="s">
        <v>82</v>
      </c>
      <c r="AW3802" s="13" t="s">
        <v>33</v>
      </c>
      <c r="AX3802" s="13" t="s">
        <v>72</v>
      </c>
      <c r="AY3802" s="244" t="s">
        <v>180</v>
      </c>
    </row>
    <row r="3803" s="14" customFormat="1">
      <c r="A3803" s="14"/>
      <c r="B3803" s="245"/>
      <c r="C3803" s="246"/>
      <c r="D3803" s="235" t="s">
        <v>191</v>
      </c>
      <c r="E3803" s="247" t="s">
        <v>19</v>
      </c>
      <c r="F3803" s="248" t="s">
        <v>4433</v>
      </c>
      <c r="G3803" s="246"/>
      <c r="H3803" s="247" t="s">
        <v>19</v>
      </c>
      <c r="I3803" s="249"/>
      <c r="J3803" s="246"/>
      <c r="K3803" s="246"/>
      <c r="L3803" s="250"/>
      <c r="M3803" s="251"/>
      <c r="N3803" s="252"/>
      <c r="O3803" s="252"/>
      <c r="P3803" s="252"/>
      <c r="Q3803" s="252"/>
      <c r="R3803" s="252"/>
      <c r="S3803" s="252"/>
      <c r="T3803" s="253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4" t="s">
        <v>191</v>
      </c>
      <c r="AU3803" s="254" t="s">
        <v>82</v>
      </c>
      <c r="AV3803" s="14" t="s">
        <v>80</v>
      </c>
      <c r="AW3803" s="14" t="s">
        <v>33</v>
      </c>
      <c r="AX3803" s="14" t="s">
        <v>72</v>
      </c>
      <c r="AY3803" s="254" t="s">
        <v>180</v>
      </c>
    </row>
    <row r="3804" s="13" customFormat="1">
      <c r="A3804" s="13"/>
      <c r="B3804" s="233"/>
      <c r="C3804" s="234"/>
      <c r="D3804" s="235" t="s">
        <v>191</v>
      </c>
      <c r="E3804" s="236" t="s">
        <v>19</v>
      </c>
      <c r="F3804" s="237" t="s">
        <v>4434</v>
      </c>
      <c r="G3804" s="234"/>
      <c r="H3804" s="238">
        <v>18.699999999999999</v>
      </c>
      <c r="I3804" s="239"/>
      <c r="J3804" s="234"/>
      <c r="K3804" s="234"/>
      <c r="L3804" s="240"/>
      <c r="M3804" s="241"/>
      <c r="N3804" s="242"/>
      <c r="O3804" s="242"/>
      <c r="P3804" s="242"/>
      <c r="Q3804" s="242"/>
      <c r="R3804" s="242"/>
      <c r="S3804" s="242"/>
      <c r="T3804" s="243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4" t="s">
        <v>191</v>
      </c>
      <c r="AU3804" s="244" t="s">
        <v>82</v>
      </c>
      <c r="AV3804" s="13" t="s">
        <v>82</v>
      </c>
      <c r="AW3804" s="13" t="s">
        <v>33</v>
      </c>
      <c r="AX3804" s="13" t="s">
        <v>72</v>
      </c>
      <c r="AY3804" s="244" t="s">
        <v>180</v>
      </c>
    </row>
    <row r="3805" s="15" customFormat="1">
      <c r="A3805" s="15"/>
      <c r="B3805" s="255"/>
      <c r="C3805" s="256"/>
      <c r="D3805" s="235" t="s">
        <v>191</v>
      </c>
      <c r="E3805" s="257" t="s">
        <v>19</v>
      </c>
      <c r="F3805" s="258" t="s">
        <v>327</v>
      </c>
      <c r="G3805" s="256"/>
      <c r="H3805" s="259">
        <v>44.575000000000003</v>
      </c>
      <c r="I3805" s="260"/>
      <c r="J3805" s="256"/>
      <c r="K3805" s="256"/>
      <c r="L3805" s="261"/>
      <c r="M3805" s="262"/>
      <c r="N3805" s="263"/>
      <c r="O3805" s="263"/>
      <c r="P3805" s="263"/>
      <c r="Q3805" s="263"/>
      <c r="R3805" s="263"/>
      <c r="S3805" s="263"/>
      <c r="T3805" s="264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5"/>
      <c r="AE3805" s="15"/>
      <c r="AT3805" s="265" t="s">
        <v>191</v>
      </c>
      <c r="AU3805" s="265" t="s">
        <v>82</v>
      </c>
      <c r="AV3805" s="15" t="s">
        <v>187</v>
      </c>
      <c r="AW3805" s="15" t="s">
        <v>33</v>
      </c>
      <c r="AX3805" s="15" t="s">
        <v>80</v>
      </c>
      <c r="AY3805" s="265" t="s">
        <v>180</v>
      </c>
    </row>
    <row r="3806" s="2" customFormat="1" ht="24.15" customHeight="1">
      <c r="A3806" s="40"/>
      <c r="B3806" s="41"/>
      <c r="C3806" s="215" t="s">
        <v>4451</v>
      </c>
      <c r="D3806" s="215" t="s">
        <v>182</v>
      </c>
      <c r="E3806" s="216" t="s">
        <v>4452</v>
      </c>
      <c r="F3806" s="217" t="s">
        <v>4453</v>
      </c>
      <c r="G3806" s="218" t="s">
        <v>227</v>
      </c>
      <c r="H3806" s="219">
        <v>3.25</v>
      </c>
      <c r="I3806" s="220"/>
      <c r="J3806" s="221">
        <f>ROUND(I3806*H3806,2)</f>
        <v>0</v>
      </c>
      <c r="K3806" s="217" t="s">
        <v>186</v>
      </c>
      <c r="L3806" s="46"/>
      <c r="M3806" s="222" t="s">
        <v>19</v>
      </c>
      <c r="N3806" s="223" t="s">
        <v>43</v>
      </c>
      <c r="O3806" s="86"/>
      <c r="P3806" s="224">
        <f>O3806*H3806</f>
        <v>0</v>
      </c>
      <c r="Q3806" s="224">
        <v>0.0019</v>
      </c>
      <c r="R3806" s="224">
        <f>Q3806*H3806</f>
        <v>0.0061749999999999999</v>
      </c>
      <c r="S3806" s="224">
        <v>0</v>
      </c>
      <c r="T3806" s="225">
        <f>S3806*H3806</f>
        <v>0</v>
      </c>
      <c r="U3806" s="40"/>
      <c r="V3806" s="40"/>
      <c r="W3806" s="40"/>
      <c r="X3806" s="40"/>
      <c r="Y3806" s="40"/>
      <c r="Z3806" s="40"/>
      <c r="AA3806" s="40"/>
      <c r="AB3806" s="40"/>
      <c r="AC3806" s="40"/>
      <c r="AD3806" s="40"/>
      <c r="AE3806" s="40"/>
      <c r="AR3806" s="226" t="s">
        <v>270</v>
      </c>
      <c r="AT3806" s="226" t="s">
        <v>182</v>
      </c>
      <c r="AU3806" s="226" t="s">
        <v>82</v>
      </c>
      <c r="AY3806" s="19" t="s">
        <v>180</v>
      </c>
      <c r="BE3806" s="227">
        <f>IF(N3806="základní",J3806,0)</f>
        <v>0</v>
      </c>
      <c r="BF3806" s="227">
        <f>IF(N3806="snížená",J3806,0)</f>
        <v>0</v>
      </c>
      <c r="BG3806" s="227">
        <f>IF(N3806="zákl. přenesená",J3806,0)</f>
        <v>0</v>
      </c>
      <c r="BH3806" s="227">
        <f>IF(N3806="sníž. přenesená",J3806,0)</f>
        <v>0</v>
      </c>
      <c r="BI3806" s="227">
        <f>IF(N3806="nulová",J3806,0)</f>
        <v>0</v>
      </c>
      <c r="BJ3806" s="19" t="s">
        <v>80</v>
      </c>
      <c r="BK3806" s="227">
        <f>ROUND(I3806*H3806,2)</f>
        <v>0</v>
      </c>
      <c r="BL3806" s="19" t="s">
        <v>270</v>
      </c>
      <c r="BM3806" s="226" t="s">
        <v>4454</v>
      </c>
    </row>
    <row r="3807" s="2" customFormat="1">
      <c r="A3807" s="40"/>
      <c r="B3807" s="41"/>
      <c r="C3807" s="42"/>
      <c r="D3807" s="228" t="s">
        <v>189</v>
      </c>
      <c r="E3807" s="42"/>
      <c r="F3807" s="229" t="s">
        <v>4455</v>
      </c>
      <c r="G3807" s="42"/>
      <c r="H3807" s="42"/>
      <c r="I3807" s="230"/>
      <c r="J3807" s="42"/>
      <c r="K3807" s="42"/>
      <c r="L3807" s="46"/>
      <c r="M3807" s="231"/>
      <c r="N3807" s="232"/>
      <c r="O3807" s="86"/>
      <c r="P3807" s="86"/>
      <c r="Q3807" s="86"/>
      <c r="R3807" s="86"/>
      <c r="S3807" s="86"/>
      <c r="T3807" s="87"/>
      <c r="U3807" s="40"/>
      <c r="V3807" s="40"/>
      <c r="W3807" s="40"/>
      <c r="X3807" s="40"/>
      <c r="Y3807" s="40"/>
      <c r="Z3807" s="40"/>
      <c r="AA3807" s="40"/>
      <c r="AB3807" s="40"/>
      <c r="AC3807" s="40"/>
      <c r="AD3807" s="40"/>
      <c r="AE3807" s="40"/>
      <c r="AT3807" s="19" t="s">
        <v>189</v>
      </c>
      <c r="AU3807" s="19" t="s">
        <v>82</v>
      </c>
    </row>
    <row r="3808" s="14" customFormat="1">
      <c r="A3808" s="14"/>
      <c r="B3808" s="245"/>
      <c r="C3808" s="246"/>
      <c r="D3808" s="235" t="s">
        <v>191</v>
      </c>
      <c r="E3808" s="247" t="s">
        <v>19</v>
      </c>
      <c r="F3808" s="248" t="s">
        <v>4456</v>
      </c>
      <c r="G3808" s="246"/>
      <c r="H3808" s="247" t="s">
        <v>19</v>
      </c>
      <c r="I3808" s="249"/>
      <c r="J3808" s="246"/>
      <c r="K3808" s="246"/>
      <c r="L3808" s="250"/>
      <c r="M3808" s="251"/>
      <c r="N3808" s="252"/>
      <c r="O3808" s="252"/>
      <c r="P3808" s="252"/>
      <c r="Q3808" s="252"/>
      <c r="R3808" s="252"/>
      <c r="S3808" s="252"/>
      <c r="T3808" s="253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4" t="s">
        <v>191</v>
      </c>
      <c r="AU3808" s="254" t="s">
        <v>82</v>
      </c>
      <c r="AV3808" s="14" t="s">
        <v>80</v>
      </c>
      <c r="AW3808" s="14" t="s">
        <v>33</v>
      </c>
      <c r="AX3808" s="14" t="s">
        <v>72</v>
      </c>
      <c r="AY3808" s="254" t="s">
        <v>180</v>
      </c>
    </row>
    <row r="3809" s="13" customFormat="1">
      <c r="A3809" s="13"/>
      <c r="B3809" s="233"/>
      <c r="C3809" s="234"/>
      <c r="D3809" s="235" t="s">
        <v>191</v>
      </c>
      <c r="E3809" s="236" t="s">
        <v>19</v>
      </c>
      <c r="F3809" s="237" t="s">
        <v>4457</v>
      </c>
      <c r="G3809" s="234"/>
      <c r="H3809" s="238">
        <v>3.25</v>
      </c>
      <c r="I3809" s="239"/>
      <c r="J3809" s="234"/>
      <c r="K3809" s="234"/>
      <c r="L3809" s="240"/>
      <c r="M3809" s="241"/>
      <c r="N3809" s="242"/>
      <c r="O3809" s="242"/>
      <c r="P3809" s="242"/>
      <c r="Q3809" s="242"/>
      <c r="R3809" s="242"/>
      <c r="S3809" s="242"/>
      <c r="T3809" s="243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4" t="s">
        <v>191</v>
      </c>
      <c r="AU3809" s="244" t="s">
        <v>82</v>
      </c>
      <c r="AV3809" s="13" t="s">
        <v>82</v>
      </c>
      <c r="AW3809" s="13" t="s">
        <v>33</v>
      </c>
      <c r="AX3809" s="13" t="s">
        <v>80</v>
      </c>
      <c r="AY3809" s="244" t="s">
        <v>180</v>
      </c>
    </row>
    <row r="3810" s="2" customFormat="1" ht="24.15" customHeight="1">
      <c r="A3810" s="40"/>
      <c r="B3810" s="41"/>
      <c r="C3810" s="215" t="s">
        <v>4458</v>
      </c>
      <c r="D3810" s="215" t="s">
        <v>182</v>
      </c>
      <c r="E3810" s="216" t="s">
        <v>4459</v>
      </c>
      <c r="F3810" s="217" t="s">
        <v>4460</v>
      </c>
      <c r="G3810" s="218" t="s">
        <v>227</v>
      </c>
      <c r="H3810" s="219">
        <v>19</v>
      </c>
      <c r="I3810" s="220"/>
      <c r="J3810" s="221">
        <f>ROUND(I3810*H3810,2)</f>
        <v>0</v>
      </c>
      <c r="K3810" s="217" t="s">
        <v>186</v>
      </c>
      <c r="L3810" s="46"/>
      <c r="M3810" s="222" t="s">
        <v>19</v>
      </c>
      <c r="N3810" s="223" t="s">
        <v>43</v>
      </c>
      <c r="O3810" s="86"/>
      <c r="P3810" s="224">
        <f>O3810*H3810</f>
        <v>0</v>
      </c>
      <c r="Q3810" s="224">
        <v>0.0019</v>
      </c>
      <c r="R3810" s="224">
        <f>Q3810*H3810</f>
        <v>0.0361</v>
      </c>
      <c r="S3810" s="224">
        <v>0</v>
      </c>
      <c r="T3810" s="225">
        <f>S3810*H3810</f>
        <v>0</v>
      </c>
      <c r="U3810" s="40"/>
      <c r="V3810" s="40"/>
      <c r="W3810" s="40"/>
      <c r="X3810" s="40"/>
      <c r="Y3810" s="40"/>
      <c r="Z3810" s="40"/>
      <c r="AA3810" s="40"/>
      <c r="AB3810" s="40"/>
      <c r="AC3810" s="40"/>
      <c r="AD3810" s="40"/>
      <c r="AE3810" s="40"/>
      <c r="AR3810" s="226" t="s">
        <v>270</v>
      </c>
      <c r="AT3810" s="226" t="s">
        <v>182</v>
      </c>
      <c r="AU3810" s="226" t="s">
        <v>82</v>
      </c>
      <c r="AY3810" s="19" t="s">
        <v>180</v>
      </c>
      <c r="BE3810" s="227">
        <f>IF(N3810="základní",J3810,0)</f>
        <v>0</v>
      </c>
      <c r="BF3810" s="227">
        <f>IF(N3810="snížená",J3810,0)</f>
        <v>0</v>
      </c>
      <c r="BG3810" s="227">
        <f>IF(N3810="zákl. přenesená",J3810,0)</f>
        <v>0</v>
      </c>
      <c r="BH3810" s="227">
        <f>IF(N3810="sníž. přenesená",J3810,0)</f>
        <v>0</v>
      </c>
      <c r="BI3810" s="227">
        <f>IF(N3810="nulová",J3810,0)</f>
        <v>0</v>
      </c>
      <c r="BJ3810" s="19" t="s">
        <v>80</v>
      </c>
      <c r="BK3810" s="227">
        <f>ROUND(I3810*H3810,2)</f>
        <v>0</v>
      </c>
      <c r="BL3810" s="19" t="s">
        <v>270</v>
      </c>
      <c r="BM3810" s="226" t="s">
        <v>4461</v>
      </c>
    </row>
    <row r="3811" s="2" customFormat="1">
      <c r="A3811" s="40"/>
      <c r="B3811" s="41"/>
      <c r="C3811" s="42"/>
      <c r="D3811" s="228" t="s">
        <v>189</v>
      </c>
      <c r="E3811" s="42"/>
      <c r="F3811" s="229" t="s">
        <v>4462</v>
      </c>
      <c r="G3811" s="42"/>
      <c r="H3811" s="42"/>
      <c r="I3811" s="230"/>
      <c r="J3811" s="42"/>
      <c r="K3811" s="42"/>
      <c r="L3811" s="46"/>
      <c r="M3811" s="231"/>
      <c r="N3811" s="232"/>
      <c r="O3811" s="86"/>
      <c r="P3811" s="86"/>
      <c r="Q3811" s="86"/>
      <c r="R3811" s="86"/>
      <c r="S3811" s="86"/>
      <c r="T3811" s="87"/>
      <c r="U3811" s="40"/>
      <c r="V3811" s="40"/>
      <c r="W3811" s="40"/>
      <c r="X3811" s="40"/>
      <c r="Y3811" s="40"/>
      <c r="Z3811" s="40"/>
      <c r="AA3811" s="40"/>
      <c r="AB3811" s="40"/>
      <c r="AC3811" s="40"/>
      <c r="AD3811" s="40"/>
      <c r="AE3811" s="40"/>
      <c r="AT3811" s="19" t="s">
        <v>189</v>
      </c>
      <c r="AU3811" s="19" t="s">
        <v>82</v>
      </c>
    </row>
    <row r="3812" s="14" customFormat="1">
      <c r="A3812" s="14"/>
      <c r="B3812" s="245"/>
      <c r="C3812" s="246"/>
      <c r="D3812" s="235" t="s">
        <v>191</v>
      </c>
      <c r="E3812" s="247" t="s">
        <v>19</v>
      </c>
      <c r="F3812" s="248" t="s">
        <v>578</v>
      </c>
      <c r="G3812" s="246"/>
      <c r="H3812" s="247" t="s">
        <v>19</v>
      </c>
      <c r="I3812" s="249"/>
      <c r="J3812" s="246"/>
      <c r="K3812" s="246"/>
      <c r="L3812" s="250"/>
      <c r="M3812" s="251"/>
      <c r="N3812" s="252"/>
      <c r="O3812" s="252"/>
      <c r="P3812" s="252"/>
      <c r="Q3812" s="252"/>
      <c r="R3812" s="252"/>
      <c r="S3812" s="252"/>
      <c r="T3812" s="253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4" t="s">
        <v>191</v>
      </c>
      <c r="AU3812" s="254" t="s">
        <v>82</v>
      </c>
      <c r="AV3812" s="14" t="s">
        <v>80</v>
      </c>
      <c r="AW3812" s="14" t="s">
        <v>33</v>
      </c>
      <c r="AX3812" s="14" t="s">
        <v>72</v>
      </c>
      <c r="AY3812" s="254" t="s">
        <v>180</v>
      </c>
    </row>
    <row r="3813" s="13" customFormat="1">
      <c r="A3813" s="13"/>
      <c r="B3813" s="233"/>
      <c r="C3813" s="234"/>
      <c r="D3813" s="235" t="s">
        <v>191</v>
      </c>
      <c r="E3813" s="236" t="s">
        <v>19</v>
      </c>
      <c r="F3813" s="237" t="s">
        <v>4463</v>
      </c>
      <c r="G3813" s="234"/>
      <c r="H3813" s="238">
        <v>11</v>
      </c>
      <c r="I3813" s="239"/>
      <c r="J3813" s="234"/>
      <c r="K3813" s="234"/>
      <c r="L3813" s="240"/>
      <c r="M3813" s="241"/>
      <c r="N3813" s="242"/>
      <c r="O3813" s="242"/>
      <c r="P3813" s="242"/>
      <c r="Q3813" s="242"/>
      <c r="R3813" s="242"/>
      <c r="S3813" s="242"/>
      <c r="T3813" s="24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4" t="s">
        <v>191</v>
      </c>
      <c r="AU3813" s="244" t="s">
        <v>82</v>
      </c>
      <c r="AV3813" s="13" t="s">
        <v>82</v>
      </c>
      <c r="AW3813" s="13" t="s">
        <v>33</v>
      </c>
      <c r="AX3813" s="13" t="s">
        <v>72</v>
      </c>
      <c r="AY3813" s="244" t="s">
        <v>180</v>
      </c>
    </row>
    <row r="3814" s="14" customFormat="1">
      <c r="A3814" s="14"/>
      <c r="B3814" s="245"/>
      <c r="C3814" s="246"/>
      <c r="D3814" s="235" t="s">
        <v>191</v>
      </c>
      <c r="E3814" s="247" t="s">
        <v>19</v>
      </c>
      <c r="F3814" s="248" t="s">
        <v>797</v>
      </c>
      <c r="G3814" s="246"/>
      <c r="H3814" s="247" t="s">
        <v>19</v>
      </c>
      <c r="I3814" s="249"/>
      <c r="J3814" s="246"/>
      <c r="K3814" s="246"/>
      <c r="L3814" s="250"/>
      <c r="M3814" s="251"/>
      <c r="N3814" s="252"/>
      <c r="O3814" s="252"/>
      <c r="P3814" s="252"/>
      <c r="Q3814" s="252"/>
      <c r="R3814" s="252"/>
      <c r="S3814" s="252"/>
      <c r="T3814" s="253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4" t="s">
        <v>191</v>
      </c>
      <c r="AU3814" s="254" t="s">
        <v>82</v>
      </c>
      <c r="AV3814" s="14" t="s">
        <v>80</v>
      </c>
      <c r="AW3814" s="14" t="s">
        <v>33</v>
      </c>
      <c r="AX3814" s="14" t="s">
        <v>72</v>
      </c>
      <c r="AY3814" s="254" t="s">
        <v>180</v>
      </c>
    </row>
    <row r="3815" s="13" customFormat="1">
      <c r="A3815" s="13"/>
      <c r="B3815" s="233"/>
      <c r="C3815" s="234"/>
      <c r="D3815" s="235" t="s">
        <v>191</v>
      </c>
      <c r="E3815" s="236" t="s">
        <v>19</v>
      </c>
      <c r="F3815" s="237" t="s">
        <v>4464</v>
      </c>
      <c r="G3815" s="234"/>
      <c r="H3815" s="238">
        <v>8</v>
      </c>
      <c r="I3815" s="239"/>
      <c r="J3815" s="234"/>
      <c r="K3815" s="234"/>
      <c r="L3815" s="240"/>
      <c r="M3815" s="241"/>
      <c r="N3815" s="242"/>
      <c r="O3815" s="242"/>
      <c r="P3815" s="242"/>
      <c r="Q3815" s="242"/>
      <c r="R3815" s="242"/>
      <c r="S3815" s="242"/>
      <c r="T3815" s="243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4" t="s">
        <v>191</v>
      </c>
      <c r="AU3815" s="244" t="s">
        <v>82</v>
      </c>
      <c r="AV3815" s="13" t="s">
        <v>82</v>
      </c>
      <c r="AW3815" s="13" t="s">
        <v>33</v>
      </c>
      <c r="AX3815" s="13" t="s">
        <v>72</v>
      </c>
      <c r="AY3815" s="244" t="s">
        <v>180</v>
      </c>
    </row>
    <row r="3816" s="15" customFormat="1">
      <c r="A3816" s="15"/>
      <c r="B3816" s="255"/>
      <c r="C3816" s="256"/>
      <c r="D3816" s="235" t="s">
        <v>191</v>
      </c>
      <c r="E3816" s="257" t="s">
        <v>19</v>
      </c>
      <c r="F3816" s="258" t="s">
        <v>327</v>
      </c>
      <c r="G3816" s="256"/>
      <c r="H3816" s="259">
        <v>19</v>
      </c>
      <c r="I3816" s="260"/>
      <c r="J3816" s="256"/>
      <c r="K3816" s="256"/>
      <c r="L3816" s="261"/>
      <c r="M3816" s="262"/>
      <c r="N3816" s="263"/>
      <c r="O3816" s="263"/>
      <c r="P3816" s="263"/>
      <c r="Q3816" s="263"/>
      <c r="R3816" s="263"/>
      <c r="S3816" s="263"/>
      <c r="T3816" s="264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T3816" s="265" t="s">
        <v>191</v>
      </c>
      <c r="AU3816" s="265" t="s">
        <v>82</v>
      </c>
      <c r="AV3816" s="15" t="s">
        <v>187</v>
      </c>
      <c r="AW3816" s="15" t="s">
        <v>33</v>
      </c>
      <c r="AX3816" s="15" t="s">
        <v>80</v>
      </c>
      <c r="AY3816" s="265" t="s">
        <v>180</v>
      </c>
    </row>
    <row r="3817" s="2" customFormat="1" ht="24.15" customHeight="1">
      <c r="A3817" s="40"/>
      <c r="B3817" s="41"/>
      <c r="C3817" s="215" t="s">
        <v>4465</v>
      </c>
      <c r="D3817" s="215" t="s">
        <v>182</v>
      </c>
      <c r="E3817" s="216" t="s">
        <v>4466</v>
      </c>
      <c r="F3817" s="217" t="s">
        <v>4467</v>
      </c>
      <c r="G3817" s="218" t="s">
        <v>185</v>
      </c>
      <c r="H3817" s="219">
        <v>1.6879999999999999</v>
      </c>
      <c r="I3817" s="220"/>
      <c r="J3817" s="221">
        <f>ROUND(I3817*H3817,2)</f>
        <v>0</v>
      </c>
      <c r="K3817" s="217" t="s">
        <v>186</v>
      </c>
      <c r="L3817" s="46"/>
      <c r="M3817" s="222" t="s">
        <v>19</v>
      </c>
      <c r="N3817" s="223" t="s">
        <v>43</v>
      </c>
      <c r="O3817" s="86"/>
      <c r="P3817" s="224">
        <f>O3817*H3817</f>
        <v>0</v>
      </c>
      <c r="Q3817" s="224">
        <v>0.0094999999999999998</v>
      </c>
      <c r="R3817" s="224">
        <f>Q3817*H3817</f>
        <v>0.016035999999999998</v>
      </c>
      <c r="S3817" s="224">
        <v>0</v>
      </c>
      <c r="T3817" s="225">
        <f>S3817*H3817</f>
        <v>0</v>
      </c>
      <c r="U3817" s="40"/>
      <c r="V3817" s="40"/>
      <c r="W3817" s="40"/>
      <c r="X3817" s="40"/>
      <c r="Y3817" s="40"/>
      <c r="Z3817" s="40"/>
      <c r="AA3817" s="40"/>
      <c r="AB3817" s="40"/>
      <c r="AC3817" s="40"/>
      <c r="AD3817" s="40"/>
      <c r="AE3817" s="40"/>
      <c r="AR3817" s="226" t="s">
        <v>270</v>
      </c>
      <c r="AT3817" s="226" t="s">
        <v>182</v>
      </c>
      <c r="AU3817" s="226" t="s">
        <v>82</v>
      </c>
      <c r="AY3817" s="19" t="s">
        <v>180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19" t="s">
        <v>80</v>
      </c>
      <c r="BK3817" s="227">
        <f>ROUND(I3817*H3817,2)</f>
        <v>0</v>
      </c>
      <c r="BL3817" s="19" t="s">
        <v>270</v>
      </c>
      <c r="BM3817" s="226" t="s">
        <v>4468</v>
      </c>
    </row>
    <row r="3818" s="2" customFormat="1">
      <c r="A3818" s="40"/>
      <c r="B3818" s="41"/>
      <c r="C3818" s="42"/>
      <c r="D3818" s="228" t="s">
        <v>189</v>
      </c>
      <c r="E3818" s="42"/>
      <c r="F3818" s="229" t="s">
        <v>4469</v>
      </c>
      <c r="G3818" s="42"/>
      <c r="H3818" s="42"/>
      <c r="I3818" s="230"/>
      <c r="J3818" s="42"/>
      <c r="K3818" s="42"/>
      <c r="L3818" s="46"/>
      <c r="M3818" s="231"/>
      <c r="N3818" s="232"/>
      <c r="O3818" s="86"/>
      <c r="P3818" s="86"/>
      <c r="Q3818" s="86"/>
      <c r="R3818" s="86"/>
      <c r="S3818" s="86"/>
      <c r="T3818" s="87"/>
      <c r="U3818" s="40"/>
      <c r="V3818" s="40"/>
      <c r="W3818" s="40"/>
      <c r="X3818" s="40"/>
      <c r="Y3818" s="40"/>
      <c r="Z3818" s="40"/>
      <c r="AA3818" s="40"/>
      <c r="AB3818" s="40"/>
      <c r="AC3818" s="40"/>
      <c r="AD3818" s="40"/>
      <c r="AE3818" s="40"/>
      <c r="AT3818" s="19" t="s">
        <v>189</v>
      </c>
      <c r="AU3818" s="19" t="s">
        <v>82</v>
      </c>
    </row>
    <row r="3819" s="14" customFormat="1">
      <c r="A3819" s="14"/>
      <c r="B3819" s="245"/>
      <c r="C3819" s="246"/>
      <c r="D3819" s="235" t="s">
        <v>191</v>
      </c>
      <c r="E3819" s="247" t="s">
        <v>19</v>
      </c>
      <c r="F3819" s="248" t="s">
        <v>4470</v>
      </c>
      <c r="G3819" s="246"/>
      <c r="H3819" s="247" t="s">
        <v>19</v>
      </c>
      <c r="I3819" s="249"/>
      <c r="J3819" s="246"/>
      <c r="K3819" s="246"/>
      <c r="L3819" s="250"/>
      <c r="M3819" s="251"/>
      <c r="N3819" s="252"/>
      <c r="O3819" s="252"/>
      <c r="P3819" s="252"/>
      <c r="Q3819" s="252"/>
      <c r="R3819" s="252"/>
      <c r="S3819" s="252"/>
      <c r="T3819" s="253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4" t="s">
        <v>191</v>
      </c>
      <c r="AU3819" s="254" t="s">
        <v>82</v>
      </c>
      <c r="AV3819" s="14" t="s">
        <v>80</v>
      </c>
      <c r="AW3819" s="14" t="s">
        <v>33</v>
      </c>
      <c r="AX3819" s="14" t="s">
        <v>72</v>
      </c>
      <c r="AY3819" s="254" t="s">
        <v>180</v>
      </c>
    </row>
    <row r="3820" s="13" customFormat="1">
      <c r="A3820" s="13"/>
      <c r="B3820" s="233"/>
      <c r="C3820" s="234"/>
      <c r="D3820" s="235" t="s">
        <v>191</v>
      </c>
      <c r="E3820" s="236" t="s">
        <v>19</v>
      </c>
      <c r="F3820" s="237" t="s">
        <v>4471</v>
      </c>
      <c r="G3820" s="234"/>
      <c r="H3820" s="238">
        <v>1.6879999999999999</v>
      </c>
      <c r="I3820" s="239"/>
      <c r="J3820" s="234"/>
      <c r="K3820" s="234"/>
      <c r="L3820" s="240"/>
      <c r="M3820" s="241"/>
      <c r="N3820" s="242"/>
      <c r="O3820" s="242"/>
      <c r="P3820" s="242"/>
      <c r="Q3820" s="242"/>
      <c r="R3820" s="242"/>
      <c r="S3820" s="242"/>
      <c r="T3820" s="243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4" t="s">
        <v>191</v>
      </c>
      <c r="AU3820" s="244" t="s">
        <v>82</v>
      </c>
      <c r="AV3820" s="13" t="s">
        <v>82</v>
      </c>
      <c r="AW3820" s="13" t="s">
        <v>33</v>
      </c>
      <c r="AX3820" s="13" t="s">
        <v>80</v>
      </c>
      <c r="AY3820" s="244" t="s">
        <v>180</v>
      </c>
    </row>
    <row r="3821" s="2" customFormat="1" ht="16.5" customHeight="1">
      <c r="A3821" s="40"/>
      <c r="B3821" s="41"/>
      <c r="C3821" s="215" t="s">
        <v>4472</v>
      </c>
      <c r="D3821" s="215" t="s">
        <v>182</v>
      </c>
      <c r="E3821" s="216" t="s">
        <v>4473</v>
      </c>
      <c r="F3821" s="217" t="s">
        <v>4474</v>
      </c>
      <c r="G3821" s="218" t="s">
        <v>185</v>
      </c>
      <c r="H3821" s="219">
        <v>30</v>
      </c>
      <c r="I3821" s="220"/>
      <c r="J3821" s="221">
        <f>ROUND(I3821*H3821,2)</f>
        <v>0</v>
      </c>
      <c r="K3821" s="217" t="s">
        <v>186</v>
      </c>
      <c r="L3821" s="46"/>
      <c r="M3821" s="222" t="s">
        <v>19</v>
      </c>
      <c r="N3821" s="223" t="s">
        <v>43</v>
      </c>
      <c r="O3821" s="86"/>
      <c r="P3821" s="224">
        <f>O3821*H3821</f>
        <v>0</v>
      </c>
      <c r="Q3821" s="224">
        <v>0.00029999999999999997</v>
      </c>
      <c r="R3821" s="224">
        <f>Q3821*H3821</f>
        <v>0.0089999999999999993</v>
      </c>
      <c r="S3821" s="224">
        <v>0</v>
      </c>
      <c r="T3821" s="225">
        <f>S3821*H3821</f>
        <v>0</v>
      </c>
      <c r="U3821" s="40"/>
      <c r="V3821" s="40"/>
      <c r="W3821" s="40"/>
      <c r="X3821" s="40"/>
      <c r="Y3821" s="40"/>
      <c r="Z3821" s="40"/>
      <c r="AA3821" s="40"/>
      <c r="AB3821" s="40"/>
      <c r="AC3821" s="40"/>
      <c r="AD3821" s="40"/>
      <c r="AE3821" s="40"/>
      <c r="AR3821" s="226" t="s">
        <v>270</v>
      </c>
      <c r="AT3821" s="226" t="s">
        <v>182</v>
      </c>
      <c r="AU3821" s="226" t="s">
        <v>82</v>
      </c>
      <c r="AY3821" s="19" t="s">
        <v>180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19" t="s">
        <v>80</v>
      </c>
      <c r="BK3821" s="227">
        <f>ROUND(I3821*H3821,2)</f>
        <v>0</v>
      </c>
      <c r="BL3821" s="19" t="s">
        <v>270</v>
      </c>
      <c r="BM3821" s="226" t="s">
        <v>4475</v>
      </c>
    </row>
    <row r="3822" s="2" customFormat="1">
      <c r="A3822" s="40"/>
      <c r="B3822" s="41"/>
      <c r="C3822" s="42"/>
      <c r="D3822" s="228" t="s">
        <v>189</v>
      </c>
      <c r="E3822" s="42"/>
      <c r="F3822" s="229" t="s">
        <v>4476</v>
      </c>
      <c r="G3822" s="42"/>
      <c r="H3822" s="42"/>
      <c r="I3822" s="230"/>
      <c r="J3822" s="42"/>
      <c r="K3822" s="42"/>
      <c r="L3822" s="46"/>
      <c r="M3822" s="231"/>
      <c r="N3822" s="232"/>
      <c r="O3822" s="86"/>
      <c r="P3822" s="86"/>
      <c r="Q3822" s="86"/>
      <c r="R3822" s="86"/>
      <c r="S3822" s="86"/>
      <c r="T3822" s="87"/>
      <c r="U3822" s="40"/>
      <c r="V3822" s="40"/>
      <c r="W3822" s="40"/>
      <c r="X3822" s="40"/>
      <c r="Y3822" s="40"/>
      <c r="Z3822" s="40"/>
      <c r="AA3822" s="40"/>
      <c r="AB3822" s="40"/>
      <c r="AC3822" s="40"/>
      <c r="AD3822" s="40"/>
      <c r="AE3822" s="40"/>
      <c r="AT3822" s="19" t="s">
        <v>189</v>
      </c>
      <c r="AU3822" s="19" t="s">
        <v>82</v>
      </c>
    </row>
    <row r="3823" s="2" customFormat="1" ht="16.5" customHeight="1">
      <c r="A3823" s="40"/>
      <c r="B3823" s="41"/>
      <c r="C3823" s="215" t="s">
        <v>4477</v>
      </c>
      <c r="D3823" s="215" t="s">
        <v>182</v>
      </c>
      <c r="E3823" s="216" t="s">
        <v>4478</v>
      </c>
      <c r="F3823" s="217" t="s">
        <v>4479</v>
      </c>
      <c r="G3823" s="218" t="s">
        <v>185</v>
      </c>
      <c r="H3823" s="219">
        <v>30</v>
      </c>
      <c r="I3823" s="220"/>
      <c r="J3823" s="221">
        <f>ROUND(I3823*H3823,2)</f>
        <v>0</v>
      </c>
      <c r="K3823" s="217" t="s">
        <v>186</v>
      </c>
      <c r="L3823" s="46"/>
      <c r="M3823" s="222" t="s">
        <v>19</v>
      </c>
      <c r="N3823" s="223" t="s">
        <v>43</v>
      </c>
      <c r="O3823" s="86"/>
      <c r="P3823" s="224">
        <f>O3823*H3823</f>
        <v>0</v>
      </c>
      <c r="Q3823" s="224">
        <v>1.0000000000000001E-05</v>
      </c>
      <c r="R3823" s="224">
        <f>Q3823*H3823</f>
        <v>0.00030000000000000003</v>
      </c>
      <c r="S3823" s="224">
        <v>0</v>
      </c>
      <c r="T3823" s="225">
        <f>S3823*H3823</f>
        <v>0</v>
      </c>
      <c r="U3823" s="40"/>
      <c r="V3823" s="40"/>
      <c r="W3823" s="40"/>
      <c r="X3823" s="40"/>
      <c r="Y3823" s="40"/>
      <c r="Z3823" s="40"/>
      <c r="AA3823" s="40"/>
      <c r="AB3823" s="40"/>
      <c r="AC3823" s="40"/>
      <c r="AD3823" s="40"/>
      <c r="AE3823" s="40"/>
      <c r="AR3823" s="226" t="s">
        <v>270</v>
      </c>
      <c r="AT3823" s="226" t="s">
        <v>182</v>
      </c>
      <c r="AU3823" s="226" t="s">
        <v>82</v>
      </c>
      <c r="AY3823" s="19" t="s">
        <v>180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19" t="s">
        <v>80</v>
      </c>
      <c r="BK3823" s="227">
        <f>ROUND(I3823*H3823,2)</f>
        <v>0</v>
      </c>
      <c r="BL3823" s="19" t="s">
        <v>270</v>
      </c>
      <c r="BM3823" s="226" t="s">
        <v>4480</v>
      </c>
    </row>
    <row r="3824" s="2" customFormat="1">
      <c r="A3824" s="40"/>
      <c r="B3824" s="41"/>
      <c r="C3824" s="42"/>
      <c r="D3824" s="228" t="s">
        <v>189</v>
      </c>
      <c r="E3824" s="42"/>
      <c r="F3824" s="229" t="s">
        <v>4481</v>
      </c>
      <c r="G3824" s="42"/>
      <c r="H3824" s="42"/>
      <c r="I3824" s="230"/>
      <c r="J3824" s="42"/>
      <c r="K3824" s="42"/>
      <c r="L3824" s="46"/>
      <c r="M3824" s="231"/>
      <c r="N3824" s="232"/>
      <c r="O3824" s="86"/>
      <c r="P3824" s="86"/>
      <c r="Q3824" s="86"/>
      <c r="R3824" s="86"/>
      <c r="S3824" s="86"/>
      <c r="T3824" s="87"/>
      <c r="U3824" s="40"/>
      <c r="V3824" s="40"/>
      <c r="W3824" s="40"/>
      <c r="X3824" s="40"/>
      <c r="Y3824" s="40"/>
      <c r="Z3824" s="40"/>
      <c r="AA3824" s="40"/>
      <c r="AB3824" s="40"/>
      <c r="AC3824" s="40"/>
      <c r="AD3824" s="40"/>
      <c r="AE3824" s="40"/>
      <c r="AT3824" s="19" t="s">
        <v>189</v>
      </c>
      <c r="AU3824" s="19" t="s">
        <v>82</v>
      </c>
    </row>
    <row r="3825" s="2" customFormat="1" ht="16.5" customHeight="1">
      <c r="A3825" s="40"/>
      <c r="B3825" s="41"/>
      <c r="C3825" s="215" t="s">
        <v>4482</v>
      </c>
      <c r="D3825" s="215" t="s">
        <v>182</v>
      </c>
      <c r="E3825" s="216" t="s">
        <v>4483</v>
      </c>
      <c r="F3825" s="217" t="s">
        <v>4484</v>
      </c>
      <c r="G3825" s="218" t="s">
        <v>185</v>
      </c>
      <c r="H3825" s="219">
        <v>30</v>
      </c>
      <c r="I3825" s="220"/>
      <c r="J3825" s="221">
        <f>ROUND(I3825*H3825,2)</f>
        <v>0</v>
      </c>
      <c r="K3825" s="217" t="s">
        <v>186</v>
      </c>
      <c r="L3825" s="46"/>
      <c r="M3825" s="222" t="s">
        <v>19</v>
      </c>
      <c r="N3825" s="223" t="s">
        <v>43</v>
      </c>
      <c r="O3825" s="86"/>
      <c r="P3825" s="224">
        <f>O3825*H3825</f>
        <v>0</v>
      </c>
      <c r="Q3825" s="224">
        <v>0.00023000000000000001</v>
      </c>
      <c r="R3825" s="224">
        <f>Q3825*H3825</f>
        <v>0.0068999999999999999</v>
      </c>
      <c r="S3825" s="224">
        <v>0</v>
      </c>
      <c r="T3825" s="225">
        <f>S3825*H3825</f>
        <v>0</v>
      </c>
      <c r="U3825" s="40"/>
      <c r="V3825" s="40"/>
      <c r="W3825" s="40"/>
      <c r="X3825" s="40"/>
      <c r="Y3825" s="40"/>
      <c r="Z3825" s="40"/>
      <c r="AA3825" s="40"/>
      <c r="AB3825" s="40"/>
      <c r="AC3825" s="40"/>
      <c r="AD3825" s="40"/>
      <c r="AE3825" s="40"/>
      <c r="AR3825" s="226" t="s">
        <v>270</v>
      </c>
      <c r="AT3825" s="226" t="s">
        <v>182</v>
      </c>
      <c r="AU3825" s="226" t="s">
        <v>82</v>
      </c>
      <c r="AY3825" s="19" t="s">
        <v>180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19" t="s">
        <v>80</v>
      </c>
      <c r="BK3825" s="227">
        <f>ROUND(I3825*H3825,2)</f>
        <v>0</v>
      </c>
      <c r="BL3825" s="19" t="s">
        <v>270</v>
      </c>
      <c r="BM3825" s="226" t="s">
        <v>4485</v>
      </c>
    </row>
    <row r="3826" s="2" customFormat="1">
      <c r="A3826" s="40"/>
      <c r="B3826" s="41"/>
      <c r="C3826" s="42"/>
      <c r="D3826" s="228" t="s">
        <v>189</v>
      </c>
      <c r="E3826" s="42"/>
      <c r="F3826" s="229" t="s">
        <v>4486</v>
      </c>
      <c r="G3826" s="42"/>
      <c r="H3826" s="42"/>
      <c r="I3826" s="230"/>
      <c r="J3826" s="42"/>
      <c r="K3826" s="42"/>
      <c r="L3826" s="46"/>
      <c r="M3826" s="231"/>
      <c r="N3826" s="232"/>
      <c r="O3826" s="86"/>
      <c r="P3826" s="86"/>
      <c r="Q3826" s="86"/>
      <c r="R3826" s="86"/>
      <c r="S3826" s="86"/>
      <c r="T3826" s="87"/>
      <c r="U3826" s="40"/>
      <c r="V3826" s="40"/>
      <c r="W3826" s="40"/>
      <c r="X3826" s="40"/>
      <c r="Y3826" s="40"/>
      <c r="Z3826" s="40"/>
      <c r="AA3826" s="40"/>
      <c r="AB3826" s="40"/>
      <c r="AC3826" s="40"/>
      <c r="AD3826" s="40"/>
      <c r="AE3826" s="40"/>
      <c r="AT3826" s="19" t="s">
        <v>189</v>
      </c>
      <c r="AU3826" s="19" t="s">
        <v>82</v>
      </c>
    </row>
    <row r="3827" s="2" customFormat="1" ht="16.5" customHeight="1">
      <c r="A3827" s="40"/>
      <c r="B3827" s="41"/>
      <c r="C3827" s="215" t="s">
        <v>4487</v>
      </c>
      <c r="D3827" s="215" t="s">
        <v>182</v>
      </c>
      <c r="E3827" s="216" t="s">
        <v>4488</v>
      </c>
      <c r="F3827" s="217" t="s">
        <v>4489</v>
      </c>
      <c r="G3827" s="218" t="s">
        <v>3441</v>
      </c>
      <c r="H3827" s="219">
        <v>1</v>
      </c>
      <c r="I3827" s="220"/>
      <c r="J3827" s="221">
        <f>ROUND(I3827*H3827,2)</f>
        <v>0</v>
      </c>
      <c r="K3827" s="217" t="s">
        <v>19</v>
      </c>
      <c r="L3827" s="46"/>
      <c r="M3827" s="222" t="s">
        <v>19</v>
      </c>
      <c r="N3827" s="223" t="s">
        <v>43</v>
      </c>
      <c r="O3827" s="86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0"/>
      <c r="V3827" s="40"/>
      <c r="W3827" s="40"/>
      <c r="X3827" s="40"/>
      <c r="Y3827" s="40"/>
      <c r="Z3827" s="40"/>
      <c r="AA3827" s="40"/>
      <c r="AB3827" s="40"/>
      <c r="AC3827" s="40"/>
      <c r="AD3827" s="40"/>
      <c r="AE3827" s="40"/>
      <c r="AR3827" s="226" t="s">
        <v>270</v>
      </c>
      <c r="AT3827" s="226" t="s">
        <v>182</v>
      </c>
      <c r="AU3827" s="226" t="s">
        <v>82</v>
      </c>
      <c r="AY3827" s="19" t="s">
        <v>180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19" t="s">
        <v>80</v>
      </c>
      <c r="BK3827" s="227">
        <f>ROUND(I3827*H3827,2)</f>
        <v>0</v>
      </c>
      <c r="BL3827" s="19" t="s">
        <v>270</v>
      </c>
      <c r="BM3827" s="226" t="s">
        <v>4490</v>
      </c>
    </row>
    <row r="3828" s="2" customFormat="1" ht="24.15" customHeight="1">
      <c r="A3828" s="40"/>
      <c r="B3828" s="41"/>
      <c r="C3828" s="215" t="s">
        <v>4491</v>
      </c>
      <c r="D3828" s="215" t="s">
        <v>182</v>
      </c>
      <c r="E3828" s="216" t="s">
        <v>4492</v>
      </c>
      <c r="F3828" s="217" t="s">
        <v>4493</v>
      </c>
      <c r="G3828" s="218" t="s">
        <v>3129</v>
      </c>
      <c r="H3828" s="292"/>
      <c r="I3828" s="220"/>
      <c r="J3828" s="221">
        <f>ROUND(I3828*H3828,2)</f>
        <v>0</v>
      </c>
      <c r="K3828" s="217" t="s">
        <v>186</v>
      </c>
      <c r="L3828" s="46"/>
      <c r="M3828" s="222" t="s">
        <v>19</v>
      </c>
      <c r="N3828" s="223" t="s">
        <v>43</v>
      </c>
      <c r="O3828" s="86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0"/>
      <c r="V3828" s="40"/>
      <c r="W3828" s="40"/>
      <c r="X3828" s="40"/>
      <c r="Y3828" s="40"/>
      <c r="Z3828" s="40"/>
      <c r="AA3828" s="40"/>
      <c r="AB3828" s="40"/>
      <c r="AC3828" s="40"/>
      <c r="AD3828" s="40"/>
      <c r="AE3828" s="40"/>
      <c r="AR3828" s="226" t="s">
        <v>270</v>
      </c>
      <c r="AT3828" s="226" t="s">
        <v>182</v>
      </c>
      <c r="AU3828" s="226" t="s">
        <v>82</v>
      </c>
      <c r="AY3828" s="19" t="s">
        <v>180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19" t="s">
        <v>80</v>
      </c>
      <c r="BK3828" s="227">
        <f>ROUND(I3828*H3828,2)</f>
        <v>0</v>
      </c>
      <c r="BL3828" s="19" t="s">
        <v>270</v>
      </c>
      <c r="BM3828" s="226" t="s">
        <v>4494</v>
      </c>
    </row>
    <row r="3829" s="2" customFormat="1">
      <c r="A3829" s="40"/>
      <c r="B3829" s="41"/>
      <c r="C3829" s="42"/>
      <c r="D3829" s="228" t="s">
        <v>189</v>
      </c>
      <c r="E3829" s="42"/>
      <c r="F3829" s="229" t="s">
        <v>4495</v>
      </c>
      <c r="G3829" s="42"/>
      <c r="H3829" s="42"/>
      <c r="I3829" s="230"/>
      <c r="J3829" s="42"/>
      <c r="K3829" s="42"/>
      <c r="L3829" s="46"/>
      <c r="M3829" s="231"/>
      <c r="N3829" s="232"/>
      <c r="O3829" s="86"/>
      <c r="P3829" s="86"/>
      <c r="Q3829" s="86"/>
      <c r="R3829" s="86"/>
      <c r="S3829" s="86"/>
      <c r="T3829" s="87"/>
      <c r="U3829" s="40"/>
      <c r="V3829" s="40"/>
      <c r="W3829" s="40"/>
      <c r="X3829" s="40"/>
      <c r="Y3829" s="40"/>
      <c r="Z3829" s="40"/>
      <c r="AA3829" s="40"/>
      <c r="AB3829" s="40"/>
      <c r="AC3829" s="40"/>
      <c r="AD3829" s="40"/>
      <c r="AE3829" s="40"/>
      <c r="AT3829" s="19" t="s">
        <v>189</v>
      </c>
      <c r="AU3829" s="19" t="s">
        <v>82</v>
      </c>
    </row>
    <row r="3830" s="12" customFormat="1" ht="22.8" customHeight="1">
      <c r="A3830" s="12"/>
      <c r="B3830" s="199"/>
      <c r="C3830" s="200"/>
      <c r="D3830" s="201" t="s">
        <v>71</v>
      </c>
      <c r="E3830" s="213" t="s">
        <v>4496</v>
      </c>
      <c r="F3830" s="213" t="s">
        <v>4497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SUM(P3831:P3848)</f>
        <v>0</v>
      </c>
      <c r="Q3830" s="207"/>
      <c r="R3830" s="208">
        <f>SUM(R3831:R3848)</f>
        <v>0</v>
      </c>
      <c r="S3830" s="207"/>
      <c r="T3830" s="209">
        <f>SUM(T3831:T3848)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82</v>
      </c>
      <c r="AT3830" s="211" t="s">
        <v>71</v>
      </c>
      <c r="AU3830" s="211" t="s">
        <v>80</v>
      </c>
      <c r="AY3830" s="210" t="s">
        <v>180</v>
      </c>
      <c r="BK3830" s="212">
        <f>SUM(BK3831:BK3848)</f>
        <v>0</v>
      </c>
    </row>
    <row r="3831" s="2" customFormat="1" ht="16.5" customHeight="1">
      <c r="A3831" s="40"/>
      <c r="B3831" s="41"/>
      <c r="C3831" s="215" t="s">
        <v>4498</v>
      </c>
      <c r="D3831" s="215" t="s">
        <v>182</v>
      </c>
      <c r="E3831" s="216" t="s">
        <v>4499</v>
      </c>
      <c r="F3831" s="217" t="s">
        <v>4500</v>
      </c>
      <c r="G3831" s="218" t="s">
        <v>185</v>
      </c>
      <c r="H3831" s="219">
        <v>26.16</v>
      </c>
      <c r="I3831" s="220"/>
      <c r="J3831" s="221">
        <f>ROUND(I3831*H3831,2)</f>
        <v>0</v>
      </c>
      <c r="K3831" s="217" t="s">
        <v>186</v>
      </c>
      <c r="L3831" s="46"/>
      <c r="M3831" s="222" t="s">
        <v>19</v>
      </c>
      <c r="N3831" s="223" t="s">
        <v>43</v>
      </c>
      <c r="O3831" s="86"/>
      <c r="P3831" s="224">
        <f>O3831*H3831</f>
        <v>0</v>
      </c>
      <c r="Q3831" s="224">
        <v>0</v>
      </c>
      <c r="R3831" s="224">
        <f>Q3831*H3831</f>
        <v>0</v>
      </c>
      <c r="S3831" s="224">
        <v>0</v>
      </c>
      <c r="T3831" s="225">
        <f>S3831*H3831</f>
        <v>0</v>
      </c>
      <c r="U3831" s="40"/>
      <c r="V3831" s="40"/>
      <c r="W3831" s="40"/>
      <c r="X3831" s="40"/>
      <c r="Y3831" s="40"/>
      <c r="Z3831" s="40"/>
      <c r="AA3831" s="40"/>
      <c r="AB3831" s="40"/>
      <c r="AC3831" s="40"/>
      <c r="AD3831" s="40"/>
      <c r="AE3831" s="40"/>
      <c r="AR3831" s="226" t="s">
        <v>270</v>
      </c>
      <c r="AT3831" s="226" t="s">
        <v>182</v>
      </c>
      <c r="AU3831" s="226" t="s">
        <v>82</v>
      </c>
      <c r="AY3831" s="19" t="s">
        <v>180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19" t="s">
        <v>80</v>
      </c>
      <c r="BK3831" s="227">
        <f>ROUND(I3831*H3831,2)</f>
        <v>0</v>
      </c>
      <c r="BL3831" s="19" t="s">
        <v>270</v>
      </c>
      <c r="BM3831" s="226" t="s">
        <v>4501</v>
      </c>
    </row>
    <row r="3832" s="2" customFormat="1">
      <c r="A3832" s="40"/>
      <c r="B3832" s="41"/>
      <c r="C3832" s="42"/>
      <c r="D3832" s="228" t="s">
        <v>189</v>
      </c>
      <c r="E3832" s="42"/>
      <c r="F3832" s="229" t="s">
        <v>4502</v>
      </c>
      <c r="G3832" s="42"/>
      <c r="H3832" s="42"/>
      <c r="I3832" s="230"/>
      <c r="J3832" s="42"/>
      <c r="K3832" s="42"/>
      <c r="L3832" s="46"/>
      <c r="M3832" s="231"/>
      <c r="N3832" s="232"/>
      <c r="O3832" s="86"/>
      <c r="P3832" s="86"/>
      <c r="Q3832" s="86"/>
      <c r="R3832" s="86"/>
      <c r="S3832" s="86"/>
      <c r="T3832" s="87"/>
      <c r="U3832" s="40"/>
      <c r="V3832" s="40"/>
      <c r="W3832" s="40"/>
      <c r="X3832" s="40"/>
      <c r="Y3832" s="40"/>
      <c r="Z3832" s="40"/>
      <c r="AA3832" s="40"/>
      <c r="AB3832" s="40"/>
      <c r="AC3832" s="40"/>
      <c r="AD3832" s="40"/>
      <c r="AE3832" s="40"/>
      <c r="AT3832" s="19" t="s">
        <v>189</v>
      </c>
      <c r="AU3832" s="19" t="s">
        <v>82</v>
      </c>
    </row>
    <row r="3833" s="14" customFormat="1">
      <c r="A3833" s="14"/>
      <c r="B3833" s="245"/>
      <c r="C3833" s="246"/>
      <c r="D3833" s="235" t="s">
        <v>191</v>
      </c>
      <c r="E3833" s="247" t="s">
        <v>19</v>
      </c>
      <c r="F3833" s="248" t="s">
        <v>4503</v>
      </c>
      <c r="G3833" s="246"/>
      <c r="H3833" s="247" t="s">
        <v>19</v>
      </c>
      <c r="I3833" s="249"/>
      <c r="J3833" s="246"/>
      <c r="K3833" s="246"/>
      <c r="L3833" s="250"/>
      <c r="M3833" s="251"/>
      <c r="N3833" s="252"/>
      <c r="O3833" s="252"/>
      <c r="P3833" s="252"/>
      <c r="Q3833" s="252"/>
      <c r="R3833" s="252"/>
      <c r="S3833" s="252"/>
      <c r="T3833" s="253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4" t="s">
        <v>191</v>
      </c>
      <c r="AU3833" s="254" t="s">
        <v>82</v>
      </c>
      <c r="AV3833" s="14" t="s">
        <v>80</v>
      </c>
      <c r="AW3833" s="14" t="s">
        <v>33</v>
      </c>
      <c r="AX3833" s="14" t="s">
        <v>72</v>
      </c>
      <c r="AY3833" s="254" t="s">
        <v>180</v>
      </c>
    </row>
    <row r="3834" s="13" customFormat="1">
      <c r="A3834" s="13"/>
      <c r="B3834" s="233"/>
      <c r="C3834" s="234"/>
      <c r="D3834" s="235" t="s">
        <v>191</v>
      </c>
      <c r="E3834" s="236" t="s">
        <v>19</v>
      </c>
      <c r="F3834" s="237" t="s">
        <v>2725</v>
      </c>
      <c r="G3834" s="234"/>
      <c r="H3834" s="238">
        <v>26.16</v>
      </c>
      <c r="I3834" s="239"/>
      <c r="J3834" s="234"/>
      <c r="K3834" s="234"/>
      <c r="L3834" s="240"/>
      <c r="M3834" s="241"/>
      <c r="N3834" s="242"/>
      <c r="O3834" s="242"/>
      <c r="P3834" s="242"/>
      <c r="Q3834" s="242"/>
      <c r="R3834" s="242"/>
      <c r="S3834" s="242"/>
      <c r="T3834" s="243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4" t="s">
        <v>191</v>
      </c>
      <c r="AU3834" s="244" t="s">
        <v>82</v>
      </c>
      <c r="AV3834" s="13" t="s">
        <v>82</v>
      </c>
      <c r="AW3834" s="13" t="s">
        <v>33</v>
      </c>
      <c r="AX3834" s="13" t="s">
        <v>80</v>
      </c>
      <c r="AY3834" s="244" t="s">
        <v>180</v>
      </c>
    </row>
    <row r="3835" s="2" customFormat="1" ht="16.5" customHeight="1">
      <c r="A3835" s="40"/>
      <c r="B3835" s="41"/>
      <c r="C3835" s="215" t="s">
        <v>4504</v>
      </c>
      <c r="D3835" s="215" t="s">
        <v>182</v>
      </c>
      <c r="E3835" s="216" t="s">
        <v>4505</v>
      </c>
      <c r="F3835" s="217" t="s">
        <v>4506</v>
      </c>
      <c r="G3835" s="218" t="s">
        <v>185</v>
      </c>
      <c r="H3835" s="219">
        <v>26.16</v>
      </c>
      <c r="I3835" s="220"/>
      <c r="J3835" s="221">
        <f>ROUND(I3835*H3835,2)</f>
        <v>0</v>
      </c>
      <c r="K3835" s="217" t="s">
        <v>186</v>
      </c>
      <c r="L3835" s="46"/>
      <c r="M3835" s="222" t="s">
        <v>19</v>
      </c>
      <c r="N3835" s="223" t="s">
        <v>43</v>
      </c>
      <c r="O3835" s="86"/>
      <c r="P3835" s="224">
        <f>O3835*H3835</f>
        <v>0</v>
      </c>
      <c r="Q3835" s="224">
        <v>0</v>
      </c>
      <c r="R3835" s="224">
        <f>Q3835*H3835</f>
        <v>0</v>
      </c>
      <c r="S3835" s="224">
        <v>0</v>
      </c>
      <c r="T3835" s="225">
        <f>S3835*H3835</f>
        <v>0</v>
      </c>
      <c r="U3835" s="40"/>
      <c r="V3835" s="40"/>
      <c r="W3835" s="40"/>
      <c r="X3835" s="40"/>
      <c r="Y3835" s="40"/>
      <c r="Z3835" s="40"/>
      <c r="AA3835" s="40"/>
      <c r="AB3835" s="40"/>
      <c r="AC3835" s="40"/>
      <c r="AD3835" s="40"/>
      <c r="AE3835" s="40"/>
      <c r="AR3835" s="226" t="s">
        <v>270</v>
      </c>
      <c r="AT3835" s="226" t="s">
        <v>182</v>
      </c>
      <c r="AU3835" s="226" t="s">
        <v>82</v>
      </c>
      <c r="AY3835" s="19" t="s">
        <v>180</v>
      </c>
      <c r="BE3835" s="227">
        <f>IF(N3835="základní",J3835,0)</f>
        <v>0</v>
      </c>
      <c r="BF3835" s="227">
        <f>IF(N3835="snížená",J3835,0)</f>
        <v>0</v>
      </c>
      <c r="BG3835" s="227">
        <f>IF(N3835="zákl. přenesená",J3835,0)</f>
        <v>0</v>
      </c>
      <c r="BH3835" s="227">
        <f>IF(N3835="sníž. přenesená",J3835,0)</f>
        <v>0</v>
      </c>
      <c r="BI3835" s="227">
        <f>IF(N3835="nulová",J3835,0)</f>
        <v>0</v>
      </c>
      <c r="BJ3835" s="19" t="s">
        <v>80</v>
      </c>
      <c r="BK3835" s="227">
        <f>ROUND(I3835*H3835,2)</f>
        <v>0</v>
      </c>
      <c r="BL3835" s="19" t="s">
        <v>270</v>
      </c>
      <c r="BM3835" s="226" t="s">
        <v>4507</v>
      </c>
    </row>
    <row r="3836" s="2" customFormat="1">
      <c r="A3836" s="40"/>
      <c r="B3836" s="41"/>
      <c r="C3836" s="42"/>
      <c r="D3836" s="228" t="s">
        <v>189</v>
      </c>
      <c r="E3836" s="42"/>
      <c r="F3836" s="229" t="s">
        <v>4508</v>
      </c>
      <c r="G3836" s="42"/>
      <c r="H3836" s="42"/>
      <c r="I3836" s="230"/>
      <c r="J3836" s="42"/>
      <c r="K3836" s="42"/>
      <c r="L3836" s="46"/>
      <c r="M3836" s="231"/>
      <c r="N3836" s="232"/>
      <c r="O3836" s="86"/>
      <c r="P3836" s="86"/>
      <c r="Q3836" s="86"/>
      <c r="R3836" s="86"/>
      <c r="S3836" s="86"/>
      <c r="T3836" s="87"/>
      <c r="U3836" s="40"/>
      <c r="V3836" s="40"/>
      <c r="W3836" s="40"/>
      <c r="X3836" s="40"/>
      <c r="Y3836" s="40"/>
      <c r="Z3836" s="40"/>
      <c r="AA3836" s="40"/>
      <c r="AB3836" s="40"/>
      <c r="AC3836" s="40"/>
      <c r="AD3836" s="40"/>
      <c r="AE3836" s="40"/>
      <c r="AT3836" s="19" t="s">
        <v>189</v>
      </c>
      <c r="AU3836" s="19" t="s">
        <v>82</v>
      </c>
    </row>
    <row r="3837" s="2" customFormat="1" ht="24.15" customHeight="1">
      <c r="A3837" s="40"/>
      <c r="B3837" s="41"/>
      <c r="C3837" s="215" t="s">
        <v>4509</v>
      </c>
      <c r="D3837" s="215" t="s">
        <v>182</v>
      </c>
      <c r="E3837" s="216" t="s">
        <v>4510</v>
      </c>
      <c r="F3837" s="217" t="s">
        <v>4511</v>
      </c>
      <c r="G3837" s="218" t="s">
        <v>185</v>
      </c>
      <c r="H3837" s="219">
        <v>26.16</v>
      </c>
      <c r="I3837" s="220"/>
      <c r="J3837" s="221">
        <f>ROUND(I3837*H3837,2)</f>
        <v>0</v>
      </c>
      <c r="K3837" s="217" t="s">
        <v>186</v>
      </c>
      <c r="L3837" s="46"/>
      <c r="M3837" s="222" t="s">
        <v>19</v>
      </c>
      <c r="N3837" s="223" t="s">
        <v>43</v>
      </c>
      <c r="O3837" s="86"/>
      <c r="P3837" s="224">
        <f>O3837*H3837</f>
        <v>0</v>
      </c>
      <c r="Q3837" s="224">
        <v>0</v>
      </c>
      <c r="R3837" s="224">
        <f>Q3837*H3837</f>
        <v>0</v>
      </c>
      <c r="S3837" s="224">
        <v>0</v>
      </c>
      <c r="T3837" s="225">
        <f>S3837*H3837</f>
        <v>0</v>
      </c>
      <c r="U3837" s="40"/>
      <c r="V3837" s="40"/>
      <c r="W3837" s="40"/>
      <c r="X3837" s="40"/>
      <c r="Y3837" s="40"/>
      <c r="Z3837" s="40"/>
      <c r="AA3837" s="40"/>
      <c r="AB3837" s="40"/>
      <c r="AC3837" s="40"/>
      <c r="AD3837" s="40"/>
      <c r="AE3837" s="40"/>
      <c r="AR3837" s="226" t="s">
        <v>270</v>
      </c>
      <c r="AT3837" s="226" t="s">
        <v>182</v>
      </c>
      <c r="AU3837" s="226" t="s">
        <v>82</v>
      </c>
      <c r="AY3837" s="19" t="s">
        <v>180</v>
      </c>
      <c r="BE3837" s="227">
        <f>IF(N3837="základní",J3837,0)</f>
        <v>0</v>
      </c>
      <c r="BF3837" s="227">
        <f>IF(N3837="snížená",J3837,0)</f>
        <v>0</v>
      </c>
      <c r="BG3837" s="227">
        <f>IF(N3837="zákl. přenesená",J3837,0)</f>
        <v>0</v>
      </c>
      <c r="BH3837" s="227">
        <f>IF(N3837="sníž. přenesená",J3837,0)</f>
        <v>0</v>
      </c>
      <c r="BI3837" s="227">
        <f>IF(N3837="nulová",J3837,0)</f>
        <v>0</v>
      </c>
      <c r="BJ3837" s="19" t="s">
        <v>80</v>
      </c>
      <c r="BK3837" s="227">
        <f>ROUND(I3837*H3837,2)</f>
        <v>0</v>
      </c>
      <c r="BL3837" s="19" t="s">
        <v>270</v>
      </c>
      <c r="BM3837" s="226" t="s">
        <v>4512</v>
      </c>
    </row>
    <row r="3838" s="2" customFormat="1">
      <c r="A3838" s="40"/>
      <c r="B3838" s="41"/>
      <c r="C3838" s="42"/>
      <c r="D3838" s="228" t="s">
        <v>189</v>
      </c>
      <c r="E3838" s="42"/>
      <c r="F3838" s="229" t="s">
        <v>4513</v>
      </c>
      <c r="G3838" s="42"/>
      <c r="H3838" s="42"/>
      <c r="I3838" s="230"/>
      <c r="J3838" s="42"/>
      <c r="K3838" s="42"/>
      <c r="L3838" s="46"/>
      <c r="M3838" s="231"/>
      <c r="N3838" s="232"/>
      <c r="O3838" s="86"/>
      <c r="P3838" s="86"/>
      <c r="Q3838" s="86"/>
      <c r="R3838" s="86"/>
      <c r="S3838" s="86"/>
      <c r="T3838" s="87"/>
      <c r="U3838" s="40"/>
      <c r="V3838" s="40"/>
      <c r="W3838" s="40"/>
      <c r="X3838" s="40"/>
      <c r="Y3838" s="40"/>
      <c r="Z3838" s="40"/>
      <c r="AA3838" s="40"/>
      <c r="AB3838" s="40"/>
      <c r="AC3838" s="40"/>
      <c r="AD3838" s="40"/>
      <c r="AE3838" s="40"/>
      <c r="AT3838" s="19" t="s">
        <v>189</v>
      </c>
      <c r="AU3838" s="19" t="s">
        <v>82</v>
      </c>
    </row>
    <row r="3839" s="14" customFormat="1">
      <c r="A3839" s="14"/>
      <c r="B3839" s="245"/>
      <c r="C3839" s="246"/>
      <c r="D3839" s="235" t="s">
        <v>191</v>
      </c>
      <c r="E3839" s="247" t="s">
        <v>19</v>
      </c>
      <c r="F3839" s="248" t="s">
        <v>4503</v>
      </c>
      <c r="G3839" s="246"/>
      <c r="H3839" s="247" t="s">
        <v>19</v>
      </c>
      <c r="I3839" s="249"/>
      <c r="J3839" s="246"/>
      <c r="K3839" s="246"/>
      <c r="L3839" s="250"/>
      <c r="M3839" s="251"/>
      <c r="N3839" s="252"/>
      <c r="O3839" s="252"/>
      <c r="P3839" s="252"/>
      <c r="Q3839" s="252"/>
      <c r="R3839" s="252"/>
      <c r="S3839" s="252"/>
      <c r="T3839" s="253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4" t="s">
        <v>191</v>
      </c>
      <c r="AU3839" s="254" t="s">
        <v>82</v>
      </c>
      <c r="AV3839" s="14" t="s">
        <v>80</v>
      </c>
      <c r="AW3839" s="14" t="s">
        <v>33</v>
      </c>
      <c r="AX3839" s="14" t="s">
        <v>72</v>
      </c>
      <c r="AY3839" s="254" t="s">
        <v>180</v>
      </c>
    </row>
    <row r="3840" s="13" customFormat="1">
      <c r="A3840" s="13"/>
      <c r="B3840" s="233"/>
      <c r="C3840" s="234"/>
      <c r="D3840" s="235" t="s">
        <v>191</v>
      </c>
      <c r="E3840" s="236" t="s">
        <v>19</v>
      </c>
      <c r="F3840" s="237" t="s">
        <v>2725</v>
      </c>
      <c r="G3840" s="234"/>
      <c r="H3840" s="238">
        <v>26.16</v>
      </c>
      <c r="I3840" s="239"/>
      <c r="J3840" s="234"/>
      <c r="K3840" s="234"/>
      <c r="L3840" s="240"/>
      <c r="M3840" s="241"/>
      <c r="N3840" s="242"/>
      <c r="O3840" s="242"/>
      <c r="P3840" s="242"/>
      <c r="Q3840" s="242"/>
      <c r="R3840" s="242"/>
      <c r="S3840" s="242"/>
      <c r="T3840" s="243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44" t="s">
        <v>191</v>
      </c>
      <c r="AU3840" s="244" t="s">
        <v>82</v>
      </c>
      <c r="AV3840" s="13" t="s">
        <v>82</v>
      </c>
      <c r="AW3840" s="13" t="s">
        <v>33</v>
      </c>
      <c r="AX3840" s="13" t="s">
        <v>80</v>
      </c>
      <c r="AY3840" s="244" t="s">
        <v>180</v>
      </c>
    </row>
    <row r="3841" s="2" customFormat="1" ht="16.5" customHeight="1">
      <c r="A3841" s="40"/>
      <c r="B3841" s="41"/>
      <c r="C3841" s="281" t="s">
        <v>4514</v>
      </c>
      <c r="D3841" s="281" t="s">
        <v>702</v>
      </c>
      <c r="E3841" s="282" t="s">
        <v>4515</v>
      </c>
      <c r="F3841" s="283" t="s">
        <v>4516</v>
      </c>
      <c r="G3841" s="284" t="s">
        <v>185</v>
      </c>
      <c r="H3841" s="285">
        <v>30</v>
      </c>
      <c r="I3841" s="286"/>
      <c r="J3841" s="287">
        <f>ROUND(I3841*H3841,2)</f>
        <v>0</v>
      </c>
      <c r="K3841" s="283" t="s">
        <v>19</v>
      </c>
      <c r="L3841" s="288"/>
      <c r="M3841" s="289" t="s">
        <v>19</v>
      </c>
      <c r="N3841" s="290" t="s">
        <v>43</v>
      </c>
      <c r="O3841" s="86"/>
      <c r="P3841" s="224">
        <f>O3841*H3841</f>
        <v>0</v>
      </c>
      <c r="Q3841" s="224">
        <v>0</v>
      </c>
      <c r="R3841" s="224">
        <f>Q3841*H3841</f>
        <v>0</v>
      </c>
      <c r="S3841" s="224">
        <v>0</v>
      </c>
      <c r="T3841" s="225">
        <f>S3841*H3841</f>
        <v>0</v>
      </c>
      <c r="U3841" s="40"/>
      <c r="V3841" s="40"/>
      <c r="W3841" s="40"/>
      <c r="X3841" s="40"/>
      <c r="Y3841" s="40"/>
      <c r="Z3841" s="40"/>
      <c r="AA3841" s="40"/>
      <c r="AB3841" s="40"/>
      <c r="AC3841" s="40"/>
      <c r="AD3841" s="40"/>
      <c r="AE3841" s="40"/>
      <c r="AR3841" s="226" t="s">
        <v>369</v>
      </c>
      <c r="AT3841" s="226" t="s">
        <v>702</v>
      </c>
      <c r="AU3841" s="226" t="s">
        <v>82</v>
      </c>
      <c r="AY3841" s="19" t="s">
        <v>180</v>
      </c>
      <c r="BE3841" s="227">
        <f>IF(N3841="základní",J3841,0)</f>
        <v>0</v>
      </c>
      <c r="BF3841" s="227">
        <f>IF(N3841="snížená",J3841,0)</f>
        <v>0</v>
      </c>
      <c r="BG3841" s="227">
        <f>IF(N3841="zákl. přenesená",J3841,0)</f>
        <v>0</v>
      </c>
      <c r="BH3841" s="227">
        <f>IF(N3841="sníž. přenesená",J3841,0)</f>
        <v>0</v>
      </c>
      <c r="BI3841" s="227">
        <f>IF(N3841="nulová",J3841,0)</f>
        <v>0</v>
      </c>
      <c r="BJ3841" s="19" t="s">
        <v>80</v>
      </c>
      <c r="BK3841" s="227">
        <f>ROUND(I3841*H3841,2)</f>
        <v>0</v>
      </c>
      <c r="BL3841" s="19" t="s">
        <v>270</v>
      </c>
      <c r="BM3841" s="226" t="s">
        <v>4517</v>
      </c>
    </row>
    <row r="3842" s="2" customFormat="1" ht="16.5" customHeight="1">
      <c r="A3842" s="40"/>
      <c r="B3842" s="41"/>
      <c r="C3842" s="215" t="s">
        <v>4518</v>
      </c>
      <c r="D3842" s="215" t="s">
        <v>182</v>
      </c>
      <c r="E3842" s="216" t="s">
        <v>4519</v>
      </c>
      <c r="F3842" s="217" t="s">
        <v>4520</v>
      </c>
      <c r="G3842" s="218" t="s">
        <v>185</v>
      </c>
      <c r="H3842" s="219">
        <v>26.16</v>
      </c>
      <c r="I3842" s="220"/>
      <c r="J3842" s="221">
        <f>ROUND(I3842*H3842,2)</f>
        <v>0</v>
      </c>
      <c r="K3842" s="217" t="s">
        <v>186</v>
      </c>
      <c r="L3842" s="46"/>
      <c r="M3842" s="222" t="s">
        <v>19</v>
      </c>
      <c r="N3842" s="223" t="s">
        <v>43</v>
      </c>
      <c r="O3842" s="86"/>
      <c r="P3842" s="224">
        <f>O3842*H3842</f>
        <v>0</v>
      </c>
      <c r="Q3842" s="224">
        <v>0</v>
      </c>
      <c r="R3842" s="224">
        <f>Q3842*H3842</f>
        <v>0</v>
      </c>
      <c r="S3842" s="224">
        <v>0</v>
      </c>
      <c r="T3842" s="225">
        <f>S3842*H3842</f>
        <v>0</v>
      </c>
      <c r="U3842" s="40"/>
      <c r="V3842" s="40"/>
      <c r="W3842" s="40"/>
      <c r="X3842" s="40"/>
      <c r="Y3842" s="40"/>
      <c r="Z3842" s="40"/>
      <c r="AA3842" s="40"/>
      <c r="AB3842" s="40"/>
      <c r="AC3842" s="40"/>
      <c r="AD3842" s="40"/>
      <c r="AE3842" s="40"/>
      <c r="AR3842" s="226" t="s">
        <v>270</v>
      </c>
      <c r="AT3842" s="226" t="s">
        <v>182</v>
      </c>
      <c r="AU3842" s="226" t="s">
        <v>82</v>
      </c>
      <c r="AY3842" s="19" t="s">
        <v>180</v>
      </c>
      <c r="BE3842" s="227">
        <f>IF(N3842="základní",J3842,0)</f>
        <v>0</v>
      </c>
      <c r="BF3842" s="227">
        <f>IF(N3842="snížená",J3842,0)</f>
        <v>0</v>
      </c>
      <c r="BG3842" s="227">
        <f>IF(N3842="zákl. přenesená",J3842,0)</f>
        <v>0</v>
      </c>
      <c r="BH3842" s="227">
        <f>IF(N3842="sníž. přenesená",J3842,0)</f>
        <v>0</v>
      </c>
      <c r="BI3842" s="227">
        <f>IF(N3842="nulová",J3842,0)</f>
        <v>0</v>
      </c>
      <c r="BJ3842" s="19" t="s">
        <v>80</v>
      </c>
      <c r="BK3842" s="227">
        <f>ROUND(I3842*H3842,2)</f>
        <v>0</v>
      </c>
      <c r="BL3842" s="19" t="s">
        <v>270</v>
      </c>
      <c r="BM3842" s="226" t="s">
        <v>4521</v>
      </c>
    </row>
    <row r="3843" s="2" customFormat="1">
      <c r="A3843" s="40"/>
      <c r="B3843" s="41"/>
      <c r="C3843" s="42"/>
      <c r="D3843" s="228" t="s">
        <v>189</v>
      </c>
      <c r="E3843" s="42"/>
      <c r="F3843" s="229" t="s">
        <v>4522</v>
      </c>
      <c r="G3843" s="42"/>
      <c r="H3843" s="42"/>
      <c r="I3843" s="230"/>
      <c r="J3843" s="42"/>
      <c r="K3843" s="42"/>
      <c r="L3843" s="46"/>
      <c r="M3843" s="231"/>
      <c r="N3843" s="232"/>
      <c r="O3843" s="86"/>
      <c r="P3843" s="86"/>
      <c r="Q3843" s="86"/>
      <c r="R3843" s="86"/>
      <c r="S3843" s="86"/>
      <c r="T3843" s="87"/>
      <c r="U3843" s="40"/>
      <c r="V3843" s="40"/>
      <c r="W3843" s="40"/>
      <c r="X3843" s="40"/>
      <c r="Y3843" s="40"/>
      <c r="Z3843" s="40"/>
      <c r="AA3843" s="40"/>
      <c r="AB3843" s="40"/>
      <c r="AC3843" s="40"/>
      <c r="AD3843" s="40"/>
      <c r="AE3843" s="40"/>
      <c r="AT3843" s="19" t="s">
        <v>189</v>
      </c>
      <c r="AU3843" s="19" t="s">
        <v>82</v>
      </c>
    </row>
    <row r="3844" s="14" customFormat="1">
      <c r="A3844" s="14"/>
      <c r="B3844" s="245"/>
      <c r="C3844" s="246"/>
      <c r="D3844" s="235" t="s">
        <v>191</v>
      </c>
      <c r="E3844" s="247" t="s">
        <v>19</v>
      </c>
      <c r="F3844" s="248" t="s">
        <v>4503</v>
      </c>
      <c r="G3844" s="246"/>
      <c r="H3844" s="247" t="s">
        <v>19</v>
      </c>
      <c r="I3844" s="249"/>
      <c r="J3844" s="246"/>
      <c r="K3844" s="246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191</v>
      </c>
      <c r="AU3844" s="254" t="s">
        <v>82</v>
      </c>
      <c r="AV3844" s="14" t="s">
        <v>80</v>
      </c>
      <c r="AW3844" s="14" t="s">
        <v>33</v>
      </c>
      <c r="AX3844" s="14" t="s">
        <v>72</v>
      </c>
      <c r="AY3844" s="254" t="s">
        <v>180</v>
      </c>
    </row>
    <row r="3845" s="13" customFormat="1">
      <c r="A3845" s="13"/>
      <c r="B3845" s="233"/>
      <c r="C3845" s="234"/>
      <c r="D3845" s="235" t="s">
        <v>191</v>
      </c>
      <c r="E3845" s="236" t="s">
        <v>19</v>
      </c>
      <c r="F3845" s="237" t="s">
        <v>2725</v>
      </c>
      <c r="G3845" s="234"/>
      <c r="H3845" s="238">
        <v>26.16</v>
      </c>
      <c r="I3845" s="239"/>
      <c r="J3845" s="234"/>
      <c r="K3845" s="234"/>
      <c r="L3845" s="240"/>
      <c r="M3845" s="241"/>
      <c r="N3845" s="242"/>
      <c r="O3845" s="242"/>
      <c r="P3845" s="242"/>
      <c r="Q3845" s="242"/>
      <c r="R3845" s="242"/>
      <c r="S3845" s="242"/>
      <c r="T3845" s="243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4" t="s">
        <v>191</v>
      </c>
      <c r="AU3845" s="244" t="s">
        <v>82</v>
      </c>
      <c r="AV3845" s="13" t="s">
        <v>82</v>
      </c>
      <c r="AW3845" s="13" t="s">
        <v>33</v>
      </c>
      <c r="AX3845" s="13" t="s">
        <v>80</v>
      </c>
      <c r="AY3845" s="244" t="s">
        <v>180</v>
      </c>
    </row>
    <row r="3846" s="2" customFormat="1" ht="16.5" customHeight="1">
      <c r="A3846" s="40"/>
      <c r="B3846" s="41"/>
      <c r="C3846" s="281" t="s">
        <v>4523</v>
      </c>
      <c r="D3846" s="281" t="s">
        <v>702</v>
      </c>
      <c r="E3846" s="282" t="s">
        <v>4524</v>
      </c>
      <c r="F3846" s="283" t="s">
        <v>4525</v>
      </c>
      <c r="G3846" s="284" t="s">
        <v>185</v>
      </c>
      <c r="H3846" s="285">
        <v>30</v>
      </c>
      <c r="I3846" s="286"/>
      <c r="J3846" s="287">
        <f>ROUND(I3846*H3846,2)</f>
        <v>0</v>
      </c>
      <c r="K3846" s="283" t="s">
        <v>19</v>
      </c>
      <c r="L3846" s="288"/>
      <c r="M3846" s="289" t="s">
        <v>19</v>
      </c>
      <c r="N3846" s="290" t="s">
        <v>43</v>
      </c>
      <c r="O3846" s="86"/>
      <c r="P3846" s="224">
        <f>O3846*H3846</f>
        <v>0</v>
      </c>
      <c r="Q3846" s="224">
        <v>0</v>
      </c>
      <c r="R3846" s="224">
        <f>Q3846*H3846</f>
        <v>0</v>
      </c>
      <c r="S3846" s="224">
        <v>0</v>
      </c>
      <c r="T3846" s="225">
        <f>S3846*H3846</f>
        <v>0</v>
      </c>
      <c r="U3846" s="40"/>
      <c r="V3846" s="40"/>
      <c r="W3846" s="40"/>
      <c r="X3846" s="40"/>
      <c r="Y3846" s="40"/>
      <c r="Z3846" s="40"/>
      <c r="AA3846" s="40"/>
      <c r="AB3846" s="40"/>
      <c r="AC3846" s="40"/>
      <c r="AD3846" s="40"/>
      <c r="AE3846" s="40"/>
      <c r="AR3846" s="226" t="s">
        <v>369</v>
      </c>
      <c r="AT3846" s="226" t="s">
        <v>702</v>
      </c>
      <c r="AU3846" s="226" t="s">
        <v>82</v>
      </c>
      <c r="AY3846" s="19" t="s">
        <v>180</v>
      </c>
      <c r="BE3846" s="227">
        <f>IF(N3846="základní",J3846,0)</f>
        <v>0</v>
      </c>
      <c r="BF3846" s="227">
        <f>IF(N3846="snížená",J3846,0)</f>
        <v>0</v>
      </c>
      <c r="BG3846" s="227">
        <f>IF(N3846="zákl. přenesená",J3846,0)</f>
        <v>0</v>
      </c>
      <c r="BH3846" s="227">
        <f>IF(N3846="sníž. přenesená",J3846,0)</f>
        <v>0</v>
      </c>
      <c r="BI3846" s="227">
        <f>IF(N3846="nulová",J3846,0)</f>
        <v>0</v>
      </c>
      <c r="BJ3846" s="19" t="s">
        <v>80</v>
      </c>
      <c r="BK3846" s="227">
        <f>ROUND(I3846*H3846,2)</f>
        <v>0</v>
      </c>
      <c r="BL3846" s="19" t="s">
        <v>270</v>
      </c>
      <c r="BM3846" s="226" t="s">
        <v>4526</v>
      </c>
    </row>
    <row r="3847" s="2" customFormat="1" ht="24.15" customHeight="1">
      <c r="A3847" s="40"/>
      <c r="B3847" s="41"/>
      <c r="C3847" s="215" t="s">
        <v>4527</v>
      </c>
      <c r="D3847" s="215" t="s">
        <v>182</v>
      </c>
      <c r="E3847" s="216" t="s">
        <v>4528</v>
      </c>
      <c r="F3847" s="217" t="s">
        <v>4529</v>
      </c>
      <c r="G3847" s="218" t="s">
        <v>3129</v>
      </c>
      <c r="H3847" s="292"/>
      <c r="I3847" s="220"/>
      <c r="J3847" s="221">
        <f>ROUND(I3847*H3847,2)</f>
        <v>0</v>
      </c>
      <c r="K3847" s="217" t="s">
        <v>186</v>
      </c>
      <c r="L3847" s="46"/>
      <c r="M3847" s="222" t="s">
        <v>19</v>
      </c>
      <c r="N3847" s="223" t="s">
        <v>43</v>
      </c>
      <c r="O3847" s="86"/>
      <c r="P3847" s="224">
        <f>O3847*H3847</f>
        <v>0</v>
      </c>
      <c r="Q3847" s="224">
        <v>0</v>
      </c>
      <c r="R3847" s="224">
        <f>Q3847*H3847</f>
        <v>0</v>
      </c>
      <c r="S3847" s="224">
        <v>0</v>
      </c>
      <c r="T3847" s="225">
        <f>S3847*H3847</f>
        <v>0</v>
      </c>
      <c r="U3847" s="40"/>
      <c r="V3847" s="40"/>
      <c r="W3847" s="40"/>
      <c r="X3847" s="40"/>
      <c r="Y3847" s="40"/>
      <c r="Z3847" s="40"/>
      <c r="AA3847" s="40"/>
      <c r="AB3847" s="40"/>
      <c r="AC3847" s="40"/>
      <c r="AD3847" s="40"/>
      <c r="AE3847" s="40"/>
      <c r="AR3847" s="226" t="s">
        <v>270</v>
      </c>
      <c r="AT3847" s="226" t="s">
        <v>182</v>
      </c>
      <c r="AU3847" s="226" t="s">
        <v>82</v>
      </c>
      <c r="AY3847" s="19" t="s">
        <v>180</v>
      </c>
      <c r="BE3847" s="227">
        <f>IF(N3847="základní",J3847,0)</f>
        <v>0</v>
      </c>
      <c r="BF3847" s="227">
        <f>IF(N3847="snížená",J3847,0)</f>
        <v>0</v>
      </c>
      <c r="BG3847" s="227">
        <f>IF(N3847="zákl. přenesená",J3847,0)</f>
        <v>0</v>
      </c>
      <c r="BH3847" s="227">
        <f>IF(N3847="sníž. přenesená",J3847,0)</f>
        <v>0</v>
      </c>
      <c r="BI3847" s="227">
        <f>IF(N3847="nulová",J3847,0)</f>
        <v>0</v>
      </c>
      <c r="BJ3847" s="19" t="s">
        <v>80</v>
      </c>
      <c r="BK3847" s="227">
        <f>ROUND(I3847*H3847,2)</f>
        <v>0</v>
      </c>
      <c r="BL3847" s="19" t="s">
        <v>270</v>
      </c>
      <c r="BM3847" s="226" t="s">
        <v>4530</v>
      </c>
    </row>
    <row r="3848" s="2" customFormat="1">
      <c r="A3848" s="40"/>
      <c r="B3848" s="41"/>
      <c r="C3848" s="42"/>
      <c r="D3848" s="228" t="s">
        <v>189</v>
      </c>
      <c r="E3848" s="42"/>
      <c r="F3848" s="229" t="s">
        <v>4531</v>
      </c>
      <c r="G3848" s="42"/>
      <c r="H3848" s="42"/>
      <c r="I3848" s="230"/>
      <c r="J3848" s="42"/>
      <c r="K3848" s="42"/>
      <c r="L3848" s="46"/>
      <c r="M3848" s="231"/>
      <c r="N3848" s="232"/>
      <c r="O3848" s="86"/>
      <c r="P3848" s="86"/>
      <c r="Q3848" s="86"/>
      <c r="R3848" s="86"/>
      <c r="S3848" s="86"/>
      <c r="T3848" s="87"/>
      <c r="U3848" s="40"/>
      <c r="V3848" s="40"/>
      <c r="W3848" s="40"/>
      <c r="X3848" s="40"/>
      <c r="Y3848" s="40"/>
      <c r="Z3848" s="40"/>
      <c r="AA3848" s="40"/>
      <c r="AB3848" s="40"/>
      <c r="AC3848" s="40"/>
      <c r="AD3848" s="40"/>
      <c r="AE3848" s="40"/>
      <c r="AT3848" s="19" t="s">
        <v>189</v>
      </c>
      <c r="AU3848" s="19" t="s">
        <v>82</v>
      </c>
    </row>
    <row r="3849" s="12" customFormat="1" ht="22.8" customHeight="1">
      <c r="A3849" s="12"/>
      <c r="B3849" s="199"/>
      <c r="C3849" s="200"/>
      <c r="D3849" s="201" t="s">
        <v>71</v>
      </c>
      <c r="E3849" s="213" t="s">
        <v>4532</v>
      </c>
      <c r="F3849" s="213" t="s">
        <v>4533</v>
      </c>
      <c r="G3849" s="200"/>
      <c r="H3849" s="200"/>
      <c r="I3849" s="203"/>
      <c r="J3849" s="214">
        <f>BK3849</f>
        <v>0</v>
      </c>
      <c r="K3849" s="200"/>
      <c r="L3849" s="205"/>
      <c r="M3849" s="206"/>
      <c r="N3849" s="207"/>
      <c r="O3849" s="207"/>
      <c r="P3849" s="208">
        <f>SUM(P3850:P4104)</f>
        <v>0</v>
      </c>
      <c r="Q3849" s="207"/>
      <c r="R3849" s="208">
        <f>SUM(R3850:R4104)</f>
        <v>6.8163877500000005</v>
      </c>
      <c r="S3849" s="207"/>
      <c r="T3849" s="209">
        <f>SUM(T3850:T4104)</f>
        <v>0</v>
      </c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R3849" s="210" t="s">
        <v>82</v>
      </c>
      <c r="AT3849" s="211" t="s">
        <v>71</v>
      </c>
      <c r="AU3849" s="211" t="s">
        <v>80</v>
      </c>
      <c r="AY3849" s="210" t="s">
        <v>180</v>
      </c>
      <c r="BK3849" s="212">
        <f>SUM(BK3850:BK4104)</f>
        <v>0</v>
      </c>
    </row>
    <row r="3850" s="2" customFormat="1" ht="16.5" customHeight="1">
      <c r="A3850" s="40"/>
      <c r="B3850" s="41"/>
      <c r="C3850" s="215" t="s">
        <v>4534</v>
      </c>
      <c r="D3850" s="215" t="s">
        <v>182</v>
      </c>
      <c r="E3850" s="216" t="s">
        <v>4535</v>
      </c>
      <c r="F3850" s="217" t="s">
        <v>4536</v>
      </c>
      <c r="G3850" s="218" t="s">
        <v>185</v>
      </c>
      <c r="H3850" s="219">
        <v>420.738</v>
      </c>
      <c r="I3850" s="220"/>
      <c r="J3850" s="221">
        <f>ROUND(I3850*H3850,2)</f>
        <v>0</v>
      </c>
      <c r="K3850" s="217" t="s">
        <v>186</v>
      </c>
      <c r="L3850" s="46"/>
      <c r="M3850" s="222" t="s">
        <v>19</v>
      </c>
      <c r="N3850" s="223" t="s">
        <v>43</v>
      </c>
      <c r="O3850" s="86"/>
      <c r="P3850" s="224">
        <f>O3850*H3850</f>
        <v>0</v>
      </c>
      <c r="Q3850" s="224">
        <v>0.00029999999999999997</v>
      </c>
      <c r="R3850" s="224">
        <f>Q3850*H3850</f>
        <v>0.12622139999999998</v>
      </c>
      <c r="S3850" s="224">
        <v>0</v>
      </c>
      <c r="T3850" s="225">
        <f>S3850*H3850</f>
        <v>0</v>
      </c>
      <c r="U3850" s="40"/>
      <c r="V3850" s="40"/>
      <c r="W3850" s="40"/>
      <c r="X3850" s="40"/>
      <c r="Y3850" s="40"/>
      <c r="Z3850" s="40"/>
      <c r="AA3850" s="40"/>
      <c r="AB3850" s="40"/>
      <c r="AC3850" s="40"/>
      <c r="AD3850" s="40"/>
      <c r="AE3850" s="40"/>
      <c r="AR3850" s="226" t="s">
        <v>270</v>
      </c>
      <c r="AT3850" s="226" t="s">
        <v>182</v>
      </c>
      <c r="AU3850" s="226" t="s">
        <v>82</v>
      </c>
      <c r="AY3850" s="19" t="s">
        <v>180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19" t="s">
        <v>80</v>
      </c>
      <c r="BK3850" s="227">
        <f>ROUND(I3850*H3850,2)</f>
        <v>0</v>
      </c>
      <c r="BL3850" s="19" t="s">
        <v>270</v>
      </c>
      <c r="BM3850" s="226" t="s">
        <v>4537</v>
      </c>
    </row>
    <row r="3851" s="2" customFormat="1">
      <c r="A3851" s="40"/>
      <c r="B3851" s="41"/>
      <c r="C3851" s="42"/>
      <c r="D3851" s="228" t="s">
        <v>189</v>
      </c>
      <c r="E3851" s="42"/>
      <c r="F3851" s="229" t="s">
        <v>4538</v>
      </c>
      <c r="G3851" s="42"/>
      <c r="H3851" s="42"/>
      <c r="I3851" s="230"/>
      <c r="J3851" s="42"/>
      <c r="K3851" s="42"/>
      <c r="L3851" s="46"/>
      <c r="M3851" s="231"/>
      <c r="N3851" s="232"/>
      <c r="O3851" s="86"/>
      <c r="P3851" s="86"/>
      <c r="Q3851" s="86"/>
      <c r="R3851" s="86"/>
      <c r="S3851" s="86"/>
      <c r="T3851" s="87"/>
      <c r="U3851" s="40"/>
      <c r="V3851" s="40"/>
      <c r="W3851" s="40"/>
      <c r="X3851" s="40"/>
      <c r="Y3851" s="40"/>
      <c r="Z3851" s="40"/>
      <c r="AA3851" s="40"/>
      <c r="AB3851" s="40"/>
      <c r="AC3851" s="40"/>
      <c r="AD3851" s="40"/>
      <c r="AE3851" s="40"/>
      <c r="AT3851" s="19" t="s">
        <v>189</v>
      </c>
      <c r="AU3851" s="19" t="s">
        <v>82</v>
      </c>
    </row>
    <row r="3852" s="14" customFormat="1">
      <c r="A3852" s="14"/>
      <c r="B3852" s="245"/>
      <c r="C3852" s="246"/>
      <c r="D3852" s="235" t="s">
        <v>191</v>
      </c>
      <c r="E3852" s="247" t="s">
        <v>19</v>
      </c>
      <c r="F3852" s="248" t="s">
        <v>1675</v>
      </c>
      <c r="G3852" s="246"/>
      <c r="H3852" s="247" t="s">
        <v>19</v>
      </c>
      <c r="I3852" s="249"/>
      <c r="J3852" s="246"/>
      <c r="K3852" s="246"/>
      <c r="L3852" s="250"/>
      <c r="M3852" s="251"/>
      <c r="N3852" s="252"/>
      <c r="O3852" s="252"/>
      <c r="P3852" s="252"/>
      <c r="Q3852" s="252"/>
      <c r="R3852" s="252"/>
      <c r="S3852" s="252"/>
      <c r="T3852" s="253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4" t="s">
        <v>191</v>
      </c>
      <c r="AU3852" s="254" t="s">
        <v>82</v>
      </c>
      <c r="AV3852" s="14" t="s">
        <v>80</v>
      </c>
      <c r="AW3852" s="14" t="s">
        <v>33</v>
      </c>
      <c r="AX3852" s="14" t="s">
        <v>72</v>
      </c>
      <c r="AY3852" s="254" t="s">
        <v>180</v>
      </c>
    </row>
    <row r="3853" s="14" customFormat="1">
      <c r="A3853" s="14"/>
      <c r="B3853" s="245"/>
      <c r="C3853" s="246"/>
      <c r="D3853" s="235" t="s">
        <v>191</v>
      </c>
      <c r="E3853" s="247" t="s">
        <v>19</v>
      </c>
      <c r="F3853" s="248" t="s">
        <v>4539</v>
      </c>
      <c r="G3853" s="246"/>
      <c r="H3853" s="247" t="s">
        <v>19</v>
      </c>
      <c r="I3853" s="249"/>
      <c r="J3853" s="246"/>
      <c r="K3853" s="246"/>
      <c r="L3853" s="250"/>
      <c r="M3853" s="251"/>
      <c r="N3853" s="252"/>
      <c r="O3853" s="252"/>
      <c r="P3853" s="252"/>
      <c r="Q3853" s="252"/>
      <c r="R3853" s="252"/>
      <c r="S3853" s="252"/>
      <c r="T3853" s="253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4" t="s">
        <v>191</v>
      </c>
      <c r="AU3853" s="254" t="s">
        <v>82</v>
      </c>
      <c r="AV3853" s="14" t="s">
        <v>80</v>
      </c>
      <c r="AW3853" s="14" t="s">
        <v>33</v>
      </c>
      <c r="AX3853" s="14" t="s">
        <v>72</v>
      </c>
      <c r="AY3853" s="254" t="s">
        <v>180</v>
      </c>
    </row>
    <row r="3854" s="13" customFormat="1">
      <c r="A3854" s="13"/>
      <c r="B3854" s="233"/>
      <c r="C3854" s="234"/>
      <c r="D3854" s="235" t="s">
        <v>191</v>
      </c>
      <c r="E3854" s="236" t="s">
        <v>19</v>
      </c>
      <c r="F3854" s="237" t="s">
        <v>4540</v>
      </c>
      <c r="G3854" s="234"/>
      <c r="H3854" s="238">
        <v>14.832000000000001</v>
      </c>
      <c r="I3854" s="239"/>
      <c r="J3854" s="234"/>
      <c r="K3854" s="234"/>
      <c r="L3854" s="240"/>
      <c r="M3854" s="241"/>
      <c r="N3854" s="242"/>
      <c r="O3854" s="242"/>
      <c r="P3854" s="242"/>
      <c r="Q3854" s="242"/>
      <c r="R3854" s="242"/>
      <c r="S3854" s="242"/>
      <c r="T3854" s="243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4" t="s">
        <v>191</v>
      </c>
      <c r="AU3854" s="244" t="s">
        <v>82</v>
      </c>
      <c r="AV3854" s="13" t="s">
        <v>82</v>
      </c>
      <c r="AW3854" s="13" t="s">
        <v>33</v>
      </c>
      <c r="AX3854" s="13" t="s">
        <v>72</v>
      </c>
      <c r="AY3854" s="244" t="s">
        <v>180</v>
      </c>
    </row>
    <row r="3855" s="13" customFormat="1">
      <c r="A3855" s="13"/>
      <c r="B3855" s="233"/>
      <c r="C3855" s="234"/>
      <c r="D3855" s="235" t="s">
        <v>191</v>
      </c>
      <c r="E3855" s="236" t="s">
        <v>19</v>
      </c>
      <c r="F3855" s="237" t="s">
        <v>4541</v>
      </c>
      <c r="G3855" s="234"/>
      <c r="H3855" s="238">
        <v>11.156000000000001</v>
      </c>
      <c r="I3855" s="239"/>
      <c r="J3855" s="234"/>
      <c r="K3855" s="234"/>
      <c r="L3855" s="240"/>
      <c r="M3855" s="241"/>
      <c r="N3855" s="242"/>
      <c r="O3855" s="242"/>
      <c r="P3855" s="242"/>
      <c r="Q3855" s="242"/>
      <c r="R3855" s="242"/>
      <c r="S3855" s="242"/>
      <c r="T3855" s="243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44" t="s">
        <v>191</v>
      </c>
      <c r="AU3855" s="244" t="s">
        <v>82</v>
      </c>
      <c r="AV3855" s="13" t="s">
        <v>82</v>
      </c>
      <c r="AW3855" s="13" t="s">
        <v>33</v>
      </c>
      <c r="AX3855" s="13" t="s">
        <v>72</v>
      </c>
      <c r="AY3855" s="244" t="s">
        <v>180</v>
      </c>
    </row>
    <row r="3856" s="13" customFormat="1">
      <c r="A3856" s="13"/>
      <c r="B3856" s="233"/>
      <c r="C3856" s="234"/>
      <c r="D3856" s="235" t="s">
        <v>191</v>
      </c>
      <c r="E3856" s="236" t="s">
        <v>19</v>
      </c>
      <c r="F3856" s="237" t="s">
        <v>4542</v>
      </c>
      <c r="G3856" s="234"/>
      <c r="H3856" s="238">
        <v>8.5839999999999996</v>
      </c>
      <c r="I3856" s="239"/>
      <c r="J3856" s="234"/>
      <c r="K3856" s="234"/>
      <c r="L3856" s="240"/>
      <c r="M3856" s="241"/>
      <c r="N3856" s="242"/>
      <c r="O3856" s="242"/>
      <c r="P3856" s="242"/>
      <c r="Q3856" s="242"/>
      <c r="R3856" s="242"/>
      <c r="S3856" s="242"/>
      <c r="T3856" s="243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4" t="s">
        <v>191</v>
      </c>
      <c r="AU3856" s="244" t="s">
        <v>82</v>
      </c>
      <c r="AV3856" s="13" t="s">
        <v>82</v>
      </c>
      <c r="AW3856" s="13" t="s">
        <v>33</v>
      </c>
      <c r="AX3856" s="13" t="s">
        <v>72</v>
      </c>
      <c r="AY3856" s="244" t="s">
        <v>180</v>
      </c>
    </row>
    <row r="3857" s="13" customFormat="1">
      <c r="A3857" s="13"/>
      <c r="B3857" s="233"/>
      <c r="C3857" s="234"/>
      <c r="D3857" s="235" t="s">
        <v>191</v>
      </c>
      <c r="E3857" s="236" t="s">
        <v>19</v>
      </c>
      <c r="F3857" s="237" t="s">
        <v>4543</v>
      </c>
      <c r="G3857" s="234"/>
      <c r="H3857" s="238">
        <v>8.4849999999999994</v>
      </c>
      <c r="I3857" s="239"/>
      <c r="J3857" s="234"/>
      <c r="K3857" s="234"/>
      <c r="L3857" s="240"/>
      <c r="M3857" s="241"/>
      <c r="N3857" s="242"/>
      <c r="O3857" s="242"/>
      <c r="P3857" s="242"/>
      <c r="Q3857" s="242"/>
      <c r="R3857" s="242"/>
      <c r="S3857" s="242"/>
      <c r="T3857" s="243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44" t="s">
        <v>191</v>
      </c>
      <c r="AU3857" s="244" t="s">
        <v>82</v>
      </c>
      <c r="AV3857" s="13" t="s">
        <v>82</v>
      </c>
      <c r="AW3857" s="13" t="s">
        <v>33</v>
      </c>
      <c r="AX3857" s="13" t="s">
        <v>72</v>
      </c>
      <c r="AY3857" s="244" t="s">
        <v>180</v>
      </c>
    </row>
    <row r="3858" s="13" customFormat="1">
      <c r="A3858" s="13"/>
      <c r="B3858" s="233"/>
      <c r="C3858" s="234"/>
      <c r="D3858" s="235" t="s">
        <v>191</v>
      </c>
      <c r="E3858" s="236" t="s">
        <v>19</v>
      </c>
      <c r="F3858" s="237" t="s">
        <v>4544</v>
      </c>
      <c r="G3858" s="234"/>
      <c r="H3858" s="238">
        <v>11.667</v>
      </c>
      <c r="I3858" s="239"/>
      <c r="J3858" s="234"/>
      <c r="K3858" s="234"/>
      <c r="L3858" s="240"/>
      <c r="M3858" s="241"/>
      <c r="N3858" s="242"/>
      <c r="O3858" s="242"/>
      <c r="P3858" s="242"/>
      <c r="Q3858" s="242"/>
      <c r="R3858" s="242"/>
      <c r="S3858" s="242"/>
      <c r="T3858" s="243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4" t="s">
        <v>191</v>
      </c>
      <c r="AU3858" s="244" t="s">
        <v>82</v>
      </c>
      <c r="AV3858" s="13" t="s">
        <v>82</v>
      </c>
      <c r="AW3858" s="13" t="s">
        <v>33</v>
      </c>
      <c r="AX3858" s="13" t="s">
        <v>72</v>
      </c>
      <c r="AY3858" s="244" t="s">
        <v>180</v>
      </c>
    </row>
    <row r="3859" s="14" customFormat="1">
      <c r="A3859" s="14"/>
      <c r="B3859" s="245"/>
      <c r="C3859" s="246"/>
      <c r="D3859" s="235" t="s">
        <v>191</v>
      </c>
      <c r="E3859" s="247" t="s">
        <v>19</v>
      </c>
      <c r="F3859" s="248" t="s">
        <v>4545</v>
      </c>
      <c r="G3859" s="246"/>
      <c r="H3859" s="247" t="s">
        <v>19</v>
      </c>
      <c r="I3859" s="249"/>
      <c r="J3859" s="246"/>
      <c r="K3859" s="246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191</v>
      </c>
      <c r="AU3859" s="254" t="s">
        <v>82</v>
      </c>
      <c r="AV3859" s="14" t="s">
        <v>80</v>
      </c>
      <c r="AW3859" s="14" t="s">
        <v>33</v>
      </c>
      <c r="AX3859" s="14" t="s">
        <v>72</v>
      </c>
      <c r="AY3859" s="254" t="s">
        <v>180</v>
      </c>
    </row>
    <row r="3860" s="13" customFormat="1">
      <c r="A3860" s="13"/>
      <c r="B3860" s="233"/>
      <c r="C3860" s="234"/>
      <c r="D3860" s="235" t="s">
        <v>191</v>
      </c>
      <c r="E3860" s="236" t="s">
        <v>19</v>
      </c>
      <c r="F3860" s="237" t="s">
        <v>4546</v>
      </c>
      <c r="G3860" s="234"/>
      <c r="H3860" s="238">
        <v>2.2799999999999998</v>
      </c>
      <c r="I3860" s="239"/>
      <c r="J3860" s="234"/>
      <c r="K3860" s="234"/>
      <c r="L3860" s="240"/>
      <c r="M3860" s="241"/>
      <c r="N3860" s="242"/>
      <c r="O3860" s="242"/>
      <c r="P3860" s="242"/>
      <c r="Q3860" s="242"/>
      <c r="R3860" s="242"/>
      <c r="S3860" s="242"/>
      <c r="T3860" s="243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4" t="s">
        <v>191</v>
      </c>
      <c r="AU3860" s="244" t="s">
        <v>82</v>
      </c>
      <c r="AV3860" s="13" t="s">
        <v>82</v>
      </c>
      <c r="AW3860" s="13" t="s">
        <v>33</v>
      </c>
      <c r="AX3860" s="13" t="s">
        <v>72</v>
      </c>
      <c r="AY3860" s="244" t="s">
        <v>180</v>
      </c>
    </row>
    <row r="3861" s="13" customFormat="1">
      <c r="A3861" s="13"/>
      <c r="B3861" s="233"/>
      <c r="C3861" s="234"/>
      <c r="D3861" s="235" t="s">
        <v>191</v>
      </c>
      <c r="E3861" s="236" t="s">
        <v>19</v>
      </c>
      <c r="F3861" s="237" t="s">
        <v>4547</v>
      </c>
      <c r="G3861" s="234"/>
      <c r="H3861" s="238">
        <v>11.551</v>
      </c>
      <c r="I3861" s="239"/>
      <c r="J3861" s="234"/>
      <c r="K3861" s="234"/>
      <c r="L3861" s="240"/>
      <c r="M3861" s="241"/>
      <c r="N3861" s="242"/>
      <c r="O3861" s="242"/>
      <c r="P3861" s="242"/>
      <c r="Q3861" s="242"/>
      <c r="R3861" s="242"/>
      <c r="S3861" s="242"/>
      <c r="T3861" s="243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44" t="s">
        <v>191</v>
      </c>
      <c r="AU3861" s="244" t="s">
        <v>82</v>
      </c>
      <c r="AV3861" s="13" t="s">
        <v>82</v>
      </c>
      <c r="AW3861" s="13" t="s">
        <v>33</v>
      </c>
      <c r="AX3861" s="13" t="s">
        <v>72</v>
      </c>
      <c r="AY3861" s="244" t="s">
        <v>180</v>
      </c>
    </row>
    <row r="3862" s="13" customFormat="1">
      <c r="A3862" s="13"/>
      <c r="B3862" s="233"/>
      <c r="C3862" s="234"/>
      <c r="D3862" s="235" t="s">
        <v>191</v>
      </c>
      <c r="E3862" s="236" t="s">
        <v>19</v>
      </c>
      <c r="F3862" s="237" t="s">
        <v>4548</v>
      </c>
      <c r="G3862" s="234"/>
      <c r="H3862" s="238">
        <v>8.8499999999999996</v>
      </c>
      <c r="I3862" s="239"/>
      <c r="J3862" s="234"/>
      <c r="K3862" s="234"/>
      <c r="L3862" s="240"/>
      <c r="M3862" s="241"/>
      <c r="N3862" s="242"/>
      <c r="O3862" s="242"/>
      <c r="P3862" s="242"/>
      <c r="Q3862" s="242"/>
      <c r="R3862" s="242"/>
      <c r="S3862" s="242"/>
      <c r="T3862" s="243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4" t="s">
        <v>191</v>
      </c>
      <c r="AU3862" s="244" t="s">
        <v>82</v>
      </c>
      <c r="AV3862" s="13" t="s">
        <v>82</v>
      </c>
      <c r="AW3862" s="13" t="s">
        <v>33</v>
      </c>
      <c r="AX3862" s="13" t="s">
        <v>72</v>
      </c>
      <c r="AY3862" s="244" t="s">
        <v>180</v>
      </c>
    </row>
    <row r="3863" s="14" customFormat="1">
      <c r="A3863" s="14"/>
      <c r="B3863" s="245"/>
      <c r="C3863" s="246"/>
      <c r="D3863" s="235" t="s">
        <v>191</v>
      </c>
      <c r="E3863" s="247" t="s">
        <v>19</v>
      </c>
      <c r="F3863" s="248" t="s">
        <v>4549</v>
      </c>
      <c r="G3863" s="246"/>
      <c r="H3863" s="247" t="s">
        <v>19</v>
      </c>
      <c r="I3863" s="249"/>
      <c r="J3863" s="246"/>
      <c r="K3863" s="246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191</v>
      </c>
      <c r="AU3863" s="254" t="s">
        <v>82</v>
      </c>
      <c r="AV3863" s="14" t="s">
        <v>80</v>
      </c>
      <c r="AW3863" s="14" t="s">
        <v>33</v>
      </c>
      <c r="AX3863" s="14" t="s">
        <v>72</v>
      </c>
      <c r="AY3863" s="254" t="s">
        <v>180</v>
      </c>
    </row>
    <row r="3864" s="13" customFormat="1">
      <c r="A3864" s="13"/>
      <c r="B3864" s="233"/>
      <c r="C3864" s="234"/>
      <c r="D3864" s="235" t="s">
        <v>191</v>
      </c>
      <c r="E3864" s="236" t="s">
        <v>19</v>
      </c>
      <c r="F3864" s="237" t="s">
        <v>4550</v>
      </c>
      <c r="G3864" s="234"/>
      <c r="H3864" s="238">
        <v>2.2200000000000002</v>
      </c>
      <c r="I3864" s="239"/>
      <c r="J3864" s="234"/>
      <c r="K3864" s="234"/>
      <c r="L3864" s="240"/>
      <c r="M3864" s="241"/>
      <c r="N3864" s="242"/>
      <c r="O3864" s="242"/>
      <c r="P3864" s="242"/>
      <c r="Q3864" s="242"/>
      <c r="R3864" s="242"/>
      <c r="S3864" s="242"/>
      <c r="T3864" s="243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4" t="s">
        <v>191</v>
      </c>
      <c r="AU3864" s="244" t="s">
        <v>82</v>
      </c>
      <c r="AV3864" s="13" t="s">
        <v>82</v>
      </c>
      <c r="AW3864" s="13" t="s">
        <v>33</v>
      </c>
      <c r="AX3864" s="13" t="s">
        <v>72</v>
      </c>
      <c r="AY3864" s="244" t="s">
        <v>180</v>
      </c>
    </row>
    <row r="3865" s="14" customFormat="1">
      <c r="A3865" s="14"/>
      <c r="B3865" s="245"/>
      <c r="C3865" s="246"/>
      <c r="D3865" s="235" t="s">
        <v>191</v>
      </c>
      <c r="E3865" s="247" t="s">
        <v>19</v>
      </c>
      <c r="F3865" s="248" t="s">
        <v>4551</v>
      </c>
      <c r="G3865" s="246"/>
      <c r="H3865" s="247" t="s">
        <v>19</v>
      </c>
      <c r="I3865" s="249"/>
      <c r="J3865" s="246"/>
      <c r="K3865" s="246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191</v>
      </c>
      <c r="AU3865" s="254" t="s">
        <v>82</v>
      </c>
      <c r="AV3865" s="14" t="s">
        <v>80</v>
      </c>
      <c r="AW3865" s="14" t="s">
        <v>33</v>
      </c>
      <c r="AX3865" s="14" t="s">
        <v>72</v>
      </c>
      <c r="AY3865" s="254" t="s">
        <v>180</v>
      </c>
    </row>
    <row r="3866" s="13" customFormat="1">
      <c r="A3866" s="13"/>
      <c r="B3866" s="233"/>
      <c r="C3866" s="234"/>
      <c r="D3866" s="235" t="s">
        <v>191</v>
      </c>
      <c r="E3866" s="236" t="s">
        <v>19</v>
      </c>
      <c r="F3866" s="237" t="s">
        <v>4552</v>
      </c>
      <c r="G3866" s="234"/>
      <c r="H3866" s="238">
        <v>48.305</v>
      </c>
      <c r="I3866" s="239"/>
      <c r="J3866" s="234"/>
      <c r="K3866" s="234"/>
      <c r="L3866" s="240"/>
      <c r="M3866" s="241"/>
      <c r="N3866" s="242"/>
      <c r="O3866" s="242"/>
      <c r="P3866" s="242"/>
      <c r="Q3866" s="242"/>
      <c r="R3866" s="242"/>
      <c r="S3866" s="242"/>
      <c r="T3866" s="243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44" t="s">
        <v>191</v>
      </c>
      <c r="AU3866" s="244" t="s">
        <v>82</v>
      </c>
      <c r="AV3866" s="13" t="s">
        <v>82</v>
      </c>
      <c r="AW3866" s="13" t="s">
        <v>33</v>
      </c>
      <c r="AX3866" s="13" t="s">
        <v>72</v>
      </c>
      <c r="AY3866" s="244" t="s">
        <v>180</v>
      </c>
    </row>
    <row r="3867" s="14" customFormat="1">
      <c r="A3867" s="14"/>
      <c r="B3867" s="245"/>
      <c r="C3867" s="246"/>
      <c r="D3867" s="235" t="s">
        <v>191</v>
      </c>
      <c r="E3867" s="247" t="s">
        <v>19</v>
      </c>
      <c r="F3867" s="248" t="s">
        <v>1597</v>
      </c>
      <c r="G3867" s="246"/>
      <c r="H3867" s="247" t="s">
        <v>19</v>
      </c>
      <c r="I3867" s="249"/>
      <c r="J3867" s="246"/>
      <c r="K3867" s="246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191</v>
      </c>
      <c r="AU3867" s="254" t="s">
        <v>82</v>
      </c>
      <c r="AV3867" s="14" t="s">
        <v>80</v>
      </c>
      <c r="AW3867" s="14" t="s">
        <v>33</v>
      </c>
      <c r="AX3867" s="14" t="s">
        <v>72</v>
      </c>
      <c r="AY3867" s="254" t="s">
        <v>180</v>
      </c>
    </row>
    <row r="3868" s="14" customFormat="1">
      <c r="A3868" s="14"/>
      <c r="B3868" s="245"/>
      <c r="C3868" s="246"/>
      <c r="D3868" s="235" t="s">
        <v>191</v>
      </c>
      <c r="E3868" s="247" t="s">
        <v>19</v>
      </c>
      <c r="F3868" s="248" t="s">
        <v>4553</v>
      </c>
      <c r="G3868" s="246"/>
      <c r="H3868" s="247" t="s">
        <v>19</v>
      </c>
      <c r="I3868" s="249"/>
      <c r="J3868" s="246"/>
      <c r="K3868" s="246"/>
      <c r="L3868" s="250"/>
      <c r="M3868" s="251"/>
      <c r="N3868" s="252"/>
      <c r="O3868" s="252"/>
      <c r="P3868" s="252"/>
      <c r="Q3868" s="252"/>
      <c r="R3868" s="252"/>
      <c r="S3868" s="252"/>
      <c r="T3868" s="253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4" t="s">
        <v>191</v>
      </c>
      <c r="AU3868" s="254" t="s">
        <v>82</v>
      </c>
      <c r="AV3868" s="14" t="s">
        <v>80</v>
      </c>
      <c r="AW3868" s="14" t="s">
        <v>33</v>
      </c>
      <c r="AX3868" s="14" t="s">
        <v>72</v>
      </c>
      <c r="AY3868" s="254" t="s">
        <v>180</v>
      </c>
    </row>
    <row r="3869" s="13" customFormat="1">
      <c r="A3869" s="13"/>
      <c r="B3869" s="233"/>
      <c r="C3869" s="234"/>
      <c r="D3869" s="235" t="s">
        <v>191</v>
      </c>
      <c r="E3869" s="236" t="s">
        <v>19</v>
      </c>
      <c r="F3869" s="237" t="s">
        <v>4554</v>
      </c>
      <c r="G3869" s="234"/>
      <c r="H3869" s="238">
        <v>2.169</v>
      </c>
      <c r="I3869" s="239"/>
      <c r="J3869" s="234"/>
      <c r="K3869" s="234"/>
      <c r="L3869" s="240"/>
      <c r="M3869" s="241"/>
      <c r="N3869" s="242"/>
      <c r="O3869" s="242"/>
      <c r="P3869" s="242"/>
      <c r="Q3869" s="242"/>
      <c r="R3869" s="242"/>
      <c r="S3869" s="242"/>
      <c r="T3869" s="243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4" t="s">
        <v>191</v>
      </c>
      <c r="AU3869" s="244" t="s">
        <v>82</v>
      </c>
      <c r="AV3869" s="13" t="s">
        <v>82</v>
      </c>
      <c r="AW3869" s="13" t="s">
        <v>33</v>
      </c>
      <c r="AX3869" s="13" t="s">
        <v>72</v>
      </c>
      <c r="AY3869" s="244" t="s">
        <v>180</v>
      </c>
    </row>
    <row r="3870" s="14" customFormat="1">
      <c r="A3870" s="14"/>
      <c r="B3870" s="245"/>
      <c r="C3870" s="246"/>
      <c r="D3870" s="235" t="s">
        <v>191</v>
      </c>
      <c r="E3870" s="247" t="s">
        <v>19</v>
      </c>
      <c r="F3870" s="248" t="s">
        <v>1598</v>
      </c>
      <c r="G3870" s="246"/>
      <c r="H3870" s="247" t="s">
        <v>19</v>
      </c>
      <c r="I3870" s="249"/>
      <c r="J3870" s="246"/>
      <c r="K3870" s="246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191</v>
      </c>
      <c r="AU3870" s="254" t="s">
        <v>82</v>
      </c>
      <c r="AV3870" s="14" t="s">
        <v>80</v>
      </c>
      <c r="AW3870" s="14" t="s">
        <v>33</v>
      </c>
      <c r="AX3870" s="14" t="s">
        <v>72</v>
      </c>
      <c r="AY3870" s="254" t="s">
        <v>180</v>
      </c>
    </row>
    <row r="3871" s="13" customFormat="1">
      <c r="A3871" s="13"/>
      <c r="B3871" s="233"/>
      <c r="C3871" s="234"/>
      <c r="D3871" s="235" t="s">
        <v>191</v>
      </c>
      <c r="E3871" s="236" t="s">
        <v>19</v>
      </c>
      <c r="F3871" s="237" t="s">
        <v>4555</v>
      </c>
      <c r="G3871" s="234"/>
      <c r="H3871" s="238">
        <v>27.907</v>
      </c>
      <c r="I3871" s="239"/>
      <c r="J3871" s="234"/>
      <c r="K3871" s="234"/>
      <c r="L3871" s="240"/>
      <c r="M3871" s="241"/>
      <c r="N3871" s="242"/>
      <c r="O3871" s="242"/>
      <c r="P3871" s="242"/>
      <c r="Q3871" s="242"/>
      <c r="R3871" s="242"/>
      <c r="S3871" s="242"/>
      <c r="T3871" s="243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4" t="s">
        <v>191</v>
      </c>
      <c r="AU3871" s="244" t="s">
        <v>82</v>
      </c>
      <c r="AV3871" s="13" t="s">
        <v>82</v>
      </c>
      <c r="AW3871" s="13" t="s">
        <v>33</v>
      </c>
      <c r="AX3871" s="13" t="s">
        <v>72</v>
      </c>
      <c r="AY3871" s="244" t="s">
        <v>180</v>
      </c>
    </row>
    <row r="3872" s="13" customFormat="1">
      <c r="A3872" s="13"/>
      <c r="B3872" s="233"/>
      <c r="C3872" s="234"/>
      <c r="D3872" s="235" t="s">
        <v>191</v>
      </c>
      <c r="E3872" s="236" t="s">
        <v>19</v>
      </c>
      <c r="F3872" s="237" t="s">
        <v>4556</v>
      </c>
      <c r="G3872" s="234"/>
      <c r="H3872" s="238">
        <v>33.475999999999999</v>
      </c>
      <c r="I3872" s="239"/>
      <c r="J3872" s="234"/>
      <c r="K3872" s="234"/>
      <c r="L3872" s="240"/>
      <c r="M3872" s="241"/>
      <c r="N3872" s="242"/>
      <c r="O3872" s="242"/>
      <c r="P3872" s="242"/>
      <c r="Q3872" s="242"/>
      <c r="R3872" s="242"/>
      <c r="S3872" s="242"/>
      <c r="T3872" s="243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4" t="s">
        <v>191</v>
      </c>
      <c r="AU3872" s="244" t="s">
        <v>82</v>
      </c>
      <c r="AV3872" s="13" t="s">
        <v>82</v>
      </c>
      <c r="AW3872" s="13" t="s">
        <v>33</v>
      </c>
      <c r="AX3872" s="13" t="s">
        <v>72</v>
      </c>
      <c r="AY3872" s="244" t="s">
        <v>180</v>
      </c>
    </row>
    <row r="3873" s="13" customFormat="1">
      <c r="A3873" s="13"/>
      <c r="B3873" s="233"/>
      <c r="C3873" s="234"/>
      <c r="D3873" s="235" t="s">
        <v>191</v>
      </c>
      <c r="E3873" s="236" t="s">
        <v>19</v>
      </c>
      <c r="F3873" s="237" t="s">
        <v>2256</v>
      </c>
      <c r="G3873" s="234"/>
      <c r="H3873" s="238">
        <v>-1.377</v>
      </c>
      <c r="I3873" s="239"/>
      <c r="J3873" s="234"/>
      <c r="K3873" s="234"/>
      <c r="L3873" s="240"/>
      <c r="M3873" s="241"/>
      <c r="N3873" s="242"/>
      <c r="O3873" s="242"/>
      <c r="P3873" s="242"/>
      <c r="Q3873" s="242"/>
      <c r="R3873" s="242"/>
      <c r="S3873" s="242"/>
      <c r="T3873" s="243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4" t="s">
        <v>191</v>
      </c>
      <c r="AU3873" s="244" t="s">
        <v>82</v>
      </c>
      <c r="AV3873" s="13" t="s">
        <v>82</v>
      </c>
      <c r="AW3873" s="13" t="s">
        <v>33</v>
      </c>
      <c r="AX3873" s="13" t="s">
        <v>72</v>
      </c>
      <c r="AY3873" s="244" t="s">
        <v>180</v>
      </c>
    </row>
    <row r="3874" s="13" customFormat="1">
      <c r="A3874" s="13"/>
      <c r="B3874" s="233"/>
      <c r="C3874" s="234"/>
      <c r="D3874" s="235" t="s">
        <v>191</v>
      </c>
      <c r="E3874" s="236" t="s">
        <v>19</v>
      </c>
      <c r="F3874" s="237" t="s">
        <v>1660</v>
      </c>
      <c r="G3874" s="234"/>
      <c r="H3874" s="238">
        <v>-7.3499999999999996</v>
      </c>
      <c r="I3874" s="239"/>
      <c r="J3874" s="234"/>
      <c r="K3874" s="234"/>
      <c r="L3874" s="240"/>
      <c r="M3874" s="241"/>
      <c r="N3874" s="242"/>
      <c r="O3874" s="242"/>
      <c r="P3874" s="242"/>
      <c r="Q3874" s="242"/>
      <c r="R3874" s="242"/>
      <c r="S3874" s="242"/>
      <c r="T3874" s="243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4" t="s">
        <v>191</v>
      </c>
      <c r="AU3874" s="244" t="s">
        <v>82</v>
      </c>
      <c r="AV3874" s="13" t="s">
        <v>82</v>
      </c>
      <c r="AW3874" s="13" t="s">
        <v>33</v>
      </c>
      <c r="AX3874" s="13" t="s">
        <v>72</v>
      </c>
      <c r="AY3874" s="244" t="s">
        <v>180</v>
      </c>
    </row>
    <row r="3875" s="14" customFormat="1">
      <c r="A3875" s="14"/>
      <c r="B3875" s="245"/>
      <c r="C3875" s="246"/>
      <c r="D3875" s="235" t="s">
        <v>191</v>
      </c>
      <c r="E3875" s="247" t="s">
        <v>19</v>
      </c>
      <c r="F3875" s="248" t="s">
        <v>4557</v>
      </c>
      <c r="G3875" s="246"/>
      <c r="H3875" s="247" t="s">
        <v>19</v>
      </c>
      <c r="I3875" s="249"/>
      <c r="J3875" s="246"/>
      <c r="K3875" s="246"/>
      <c r="L3875" s="250"/>
      <c r="M3875" s="251"/>
      <c r="N3875" s="252"/>
      <c r="O3875" s="252"/>
      <c r="P3875" s="252"/>
      <c r="Q3875" s="252"/>
      <c r="R3875" s="252"/>
      <c r="S3875" s="252"/>
      <c r="T3875" s="253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4" t="s">
        <v>191</v>
      </c>
      <c r="AU3875" s="254" t="s">
        <v>82</v>
      </c>
      <c r="AV3875" s="14" t="s">
        <v>80</v>
      </c>
      <c r="AW3875" s="14" t="s">
        <v>33</v>
      </c>
      <c r="AX3875" s="14" t="s">
        <v>72</v>
      </c>
      <c r="AY3875" s="254" t="s">
        <v>180</v>
      </c>
    </row>
    <row r="3876" s="13" customFormat="1">
      <c r="A3876" s="13"/>
      <c r="B3876" s="233"/>
      <c r="C3876" s="234"/>
      <c r="D3876" s="235" t="s">
        <v>191</v>
      </c>
      <c r="E3876" s="236" t="s">
        <v>19</v>
      </c>
      <c r="F3876" s="237" t="s">
        <v>4558</v>
      </c>
      <c r="G3876" s="234"/>
      <c r="H3876" s="238">
        <v>5.4000000000000004</v>
      </c>
      <c r="I3876" s="239"/>
      <c r="J3876" s="234"/>
      <c r="K3876" s="234"/>
      <c r="L3876" s="240"/>
      <c r="M3876" s="241"/>
      <c r="N3876" s="242"/>
      <c r="O3876" s="242"/>
      <c r="P3876" s="242"/>
      <c r="Q3876" s="242"/>
      <c r="R3876" s="242"/>
      <c r="S3876" s="242"/>
      <c r="T3876" s="243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4" t="s">
        <v>191</v>
      </c>
      <c r="AU3876" s="244" t="s">
        <v>82</v>
      </c>
      <c r="AV3876" s="13" t="s">
        <v>82</v>
      </c>
      <c r="AW3876" s="13" t="s">
        <v>33</v>
      </c>
      <c r="AX3876" s="13" t="s">
        <v>72</v>
      </c>
      <c r="AY3876" s="244" t="s">
        <v>180</v>
      </c>
    </row>
    <row r="3877" s="13" customFormat="1">
      <c r="A3877" s="13"/>
      <c r="B3877" s="233"/>
      <c r="C3877" s="234"/>
      <c r="D3877" s="235" t="s">
        <v>191</v>
      </c>
      <c r="E3877" s="236" t="s">
        <v>19</v>
      </c>
      <c r="F3877" s="237" t="s">
        <v>4559</v>
      </c>
      <c r="G3877" s="234"/>
      <c r="H3877" s="238">
        <v>7.5</v>
      </c>
      <c r="I3877" s="239"/>
      <c r="J3877" s="234"/>
      <c r="K3877" s="234"/>
      <c r="L3877" s="240"/>
      <c r="M3877" s="241"/>
      <c r="N3877" s="242"/>
      <c r="O3877" s="242"/>
      <c r="P3877" s="242"/>
      <c r="Q3877" s="242"/>
      <c r="R3877" s="242"/>
      <c r="S3877" s="242"/>
      <c r="T3877" s="24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4" t="s">
        <v>191</v>
      </c>
      <c r="AU3877" s="244" t="s">
        <v>82</v>
      </c>
      <c r="AV3877" s="13" t="s">
        <v>82</v>
      </c>
      <c r="AW3877" s="13" t="s">
        <v>33</v>
      </c>
      <c r="AX3877" s="13" t="s">
        <v>72</v>
      </c>
      <c r="AY3877" s="244" t="s">
        <v>180</v>
      </c>
    </row>
    <row r="3878" s="14" customFormat="1">
      <c r="A3878" s="14"/>
      <c r="B3878" s="245"/>
      <c r="C3878" s="246"/>
      <c r="D3878" s="235" t="s">
        <v>191</v>
      </c>
      <c r="E3878" s="247" t="s">
        <v>19</v>
      </c>
      <c r="F3878" s="248" t="s">
        <v>4560</v>
      </c>
      <c r="G3878" s="246"/>
      <c r="H3878" s="247" t="s">
        <v>19</v>
      </c>
      <c r="I3878" s="249"/>
      <c r="J3878" s="246"/>
      <c r="K3878" s="246"/>
      <c r="L3878" s="250"/>
      <c r="M3878" s="251"/>
      <c r="N3878" s="252"/>
      <c r="O3878" s="252"/>
      <c r="P3878" s="252"/>
      <c r="Q3878" s="252"/>
      <c r="R3878" s="252"/>
      <c r="S3878" s="252"/>
      <c r="T3878" s="253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4" t="s">
        <v>191</v>
      </c>
      <c r="AU3878" s="254" t="s">
        <v>82</v>
      </c>
      <c r="AV3878" s="14" t="s">
        <v>80</v>
      </c>
      <c r="AW3878" s="14" t="s">
        <v>33</v>
      </c>
      <c r="AX3878" s="14" t="s">
        <v>72</v>
      </c>
      <c r="AY3878" s="254" t="s">
        <v>180</v>
      </c>
    </row>
    <row r="3879" s="13" customFormat="1">
      <c r="A3879" s="13"/>
      <c r="B3879" s="233"/>
      <c r="C3879" s="234"/>
      <c r="D3879" s="235" t="s">
        <v>191</v>
      </c>
      <c r="E3879" s="236" t="s">
        <v>19</v>
      </c>
      <c r="F3879" s="237" t="s">
        <v>4561</v>
      </c>
      <c r="G3879" s="234"/>
      <c r="H3879" s="238">
        <v>12.183</v>
      </c>
      <c r="I3879" s="239"/>
      <c r="J3879" s="234"/>
      <c r="K3879" s="234"/>
      <c r="L3879" s="240"/>
      <c r="M3879" s="241"/>
      <c r="N3879" s="242"/>
      <c r="O3879" s="242"/>
      <c r="P3879" s="242"/>
      <c r="Q3879" s="242"/>
      <c r="R3879" s="242"/>
      <c r="S3879" s="242"/>
      <c r="T3879" s="243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4" t="s">
        <v>191</v>
      </c>
      <c r="AU3879" s="244" t="s">
        <v>82</v>
      </c>
      <c r="AV3879" s="13" t="s">
        <v>82</v>
      </c>
      <c r="AW3879" s="13" t="s">
        <v>33</v>
      </c>
      <c r="AX3879" s="13" t="s">
        <v>72</v>
      </c>
      <c r="AY3879" s="244" t="s">
        <v>180</v>
      </c>
    </row>
    <row r="3880" s="16" customFormat="1">
      <c r="A3880" s="16"/>
      <c r="B3880" s="266"/>
      <c r="C3880" s="267"/>
      <c r="D3880" s="235" t="s">
        <v>191</v>
      </c>
      <c r="E3880" s="268" t="s">
        <v>19</v>
      </c>
      <c r="F3880" s="269" t="s">
        <v>436</v>
      </c>
      <c r="G3880" s="267"/>
      <c r="H3880" s="270">
        <v>207.83799999999999</v>
      </c>
      <c r="I3880" s="271"/>
      <c r="J3880" s="267"/>
      <c r="K3880" s="267"/>
      <c r="L3880" s="272"/>
      <c r="M3880" s="273"/>
      <c r="N3880" s="274"/>
      <c r="O3880" s="274"/>
      <c r="P3880" s="274"/>
      <c r="Q3880" s="274"/>
      <c r="R3880" s="274"/>
      <c r="S3880" s="274"/>
      <c r="T3880" s="275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T3880" s="276" t="s">
        <v>191</v>
      </c>
      <c r="AU3880" s="276" t="s">
        <v>82</v>
      </c>
      <c r="AV3880" s="16" t="s">
        <v>100</v>
      </c>
      <c r="AW3880" s="16" t="s">
        <v>33</v>
      </c>
      <c r="AX3880" s="16" t="s">
        <v>72</v>
      </c>
      <c r="AY3880" s="276" t="s">
        <v>180</v>
      </c>
    </row>
    <row r="3881" s="14" customFormat="1">
      <c r="A3881" s="14"/>
      <c r="B3881" s="245"/>
      <c r="C3881" s="246"/>
      <c r="D3881" s="235" t="s">
        <v>191</v>
      </c>
      <c r="E3881" s="247" t="s">
        <v>19</v>
      </c>
      <c r="F3881" s="248" t="s">
        <v>1641</v>
      </c>
      <c r="G3881" s="246"/>
      <c r="H3881" s="247" t="s">
        <v>19</v>
      </c>
      <c r="I3881" s="249"/>
      <c r="J3881" s="246"/>
      <c r="K3881" s="246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191</v>
      </c>
      <c r="AU3881" s="254" t="s">
        <v>82</v>
      </c>
      <c r="AV3881" s="14" t="s">
        <v>80</v>
      </c>
      <c r="AW3881" s="14" t="s">
        <v>33</v>
      </c>
      <c r="AX3881" s="14" t="s">
        <v>72</v>
      </c>
      <c r="AY3881" s="254" t="s">
        <v>180</v>
      </c>
    </row>
    <row r="3882" s="14" customFormat="1">
      <c r="A3882" s="14"/>
      <c r="B3882" s="245"/>
      <c r="C3882" s="246"/>
      <c r="D3882" s="235" t="s">
        <v>191</v>
      </c>
      <c r="E3882" s="247" t="s">
        <v>19</v>
      </c>
      <c r="F3882" s="248" t="s">
        <v>2295</v>
      </c>
      <c r="G3882" s="246"/>
      <c r="H3882" s="247" t="s">
        <v>19</v>
      </c>
      <c r="I3882" s="249"/>
      <c r="J3882" s="246"/>
      <c r="K3882" s="246"/>
      <c r="L3882" s="250"/>
      <c r="M3882" s="251"/>
      <c r="N3882" s="252"/>
      <c r="O3882" s="252"/>
      <c r="P3882" s="252"/>
      <c r="Q3882" s="252"/>
      <c r="R3882" s="252"/>
      <c r="S3882" s="252"/>
      <c r="T3882" s="253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4" t="s">
        <v>191</v>
      </c>
      <c r="AU3882" s="254" t="s">
        <v>82</v>
      </c>
      <c r="AV3882" s="14" t="s">
        <v>80</v>
      </c>
      <c r="AW3882" s="14" t="s">
        <v>33</v>
      </c>
      <c r="AX3882" s="14" t="s">
        <v>72</v>
      </c>
      <c r="AY3882" s="254" t="s">
        <v>180</v>
      </c>
    </row>
    <row r="3883" s="13" customFormat="1">
      <c r="A3883" s="13"/>
      <c r="B3883" s="233"/>
      <c r="C3883" s="234"/>
      <c r="D3883" s="235" t="s">
        <v>191</v>
      </c>
      <c r="E3883" s="236" t="s">
        <v>19</v>
      </c>
      <c r="F3883" s="237" t="s">
        <v>4562</v>
      </c>
      <c r="G3883" s="234"/>
      <c r="H3883" s="238">
        <v>1.74</v>
      </c>
      <c r="I3883" s="239"/>
      <c r="J3883" s="234"/>
      <c r="K3883" s="234"/>
      <c r="L3883" s="240"/>
      <c r="M3883" s="241"/>
      <c r="N3883" s="242"/>
      <c r="O3883" s="242"/>
      <c r="P3883" s="242"/>
      <c r="Q3883" s="242"/>
      <c r="R3883" s="242"/>
      <c r="S3883" s="242"/>
      <c r="T3883" s="243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4" t="s">
        <v>191</v>
      </c>
      <c r="AU3883" s="244" t="s">
        <v>82</v>
      </c>
      <c r="AV3883" s="13" t="s">
        <v>82</v>
      </c>
      <c r="AW3883" s="13" t="s">
        <v>33</v>
      </c>
      <c r="AX3883" s="13" t="s">
        <v>72</v>
      </c>
      <c r="AY3883" s="244" t="s">
        <v>180</v>
      </c>
    </row>
    <row r="3884" s="13" customFormat="1">
      <c r="A3884" s="13"/>
      <c r="B3884" s="233"/>
      <c r="C3884" s="234"/>
      <c r="D3884" s="235" t="s">
        <v>191</v>
      </c>
      <c r="E3884" s="236" t="s">
        <v>19</v>
      </c>
      <c r="F3884" s="237" t="s">
        <v>4563</v>
      </c>
      <c r="G3884" s="234"/>
      <c r="H3884" s="238">
        <v>32.280000000000001</v>
      </c>
      <c r="I3884" s="239"/>
      <c r="J3884" s="234"/>
      <c r="K3884" s="234"/>
      <c r="L3884" s="240"/>
      <c r="M3884" s="241"/>
      <c r="N3884" s="242"/>
      <c r="O3884" s="242"/>
      <c r="P3884" s="242"/>
      <c r="Q3884" s="242"/>
      <c r="R3884" s="242"/>
      <c r="S3884" s="242"/>
      <c r="T3884" s="243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4" t="s">
        <v>191</v>
      </c>
      <c r="AU3884" s="244" t="s">
        <v>82</v>
      </c>
      <c r="AV3884" s="13" t="s">
        <v>82</v>
      </c>
      <c r="AW3884" s="13" t="s">
        <v>33</v>
      </c>
      <c r="AX3884" s="13" t="s">
        <v>72</v>
      </c>
      <c r="AY3884" s="244" t="s">
        <v>180</v>
      </c>
    </row>
    <row r="3885" s="13" customFormat="1">
      <c r="A3885" s="13"/>
      <c r="B3885" s="233"/>
      <c r="C3885" s="234"/>
      <c r="D3885" s="235" t="s">
        <v>191</v>
      </c>
      <c r="E3885" s="236" t="s">
        <v>19</v>
      </c>
      <c r="F3885" s="237" t="s">
        <v>2297</v>
      </c>
      <c r="G3885" s="234"/>
      <c r="H3885" s="238">
        <v>-0.63600000000000001</v>
      </c>
      <c r="I3885" s="239"/>
      <c r="J3885" s="234"/>
      <c r="K3885" s="234"/>
      <c r="L3885" s="240"/>
      <c r="M3885" s="241"/>
      <c r="N3885" s="242"/>
      <c r="O3885" s="242"/>
      <c r="P3885" s="242"/>
      <c r="Q3885" s="242"/>
      <c r="R3885" s="242"/>
      <c r="S3885" s="242"/>
      <c r="T3885" s="243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4" t="s">
        <v>191</v>
      </c>
      <c r="AU3885" s="244" t="s">
        <v>82</v>
      </c>
      <c r="AV3885" s="13" t="s">
        <v>82</v>
      </c>
      <c r="AW3885" s="13" t="s">
        <v>33</v>
      </c>
      <c r="AX3885" s="13" t="s">
        <v>72</v>
      </c>
      <c r="AY3885" s="244" t="s">
        <v>180</v>
      </c>
    </row>
    <row r="3886" s="14" customFormat="1">
      <c r="A3886" s="14"/>
      <c r="B3886" s="245"/>
      <c r="C3886" s="246"/>
      <c r="D3886" s="235" t="s">
        <v>191</v>
      </c>
      <c r="E3886" s="247" t="s">
        <v>19</v>
      </c>
      <c r="F3886" s="248" t="s">
        <v>2290</v>
      </c>
      <c r="G3886" s="246"/>
      <c r="H3886" s="247" t="s">
        <v>19</v>
      </c>
      <c r="I3886" s="249"/>
      <c r="J3886" s="246"/>
      <c r="K3886" s="246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191</v>
      </c>
      <c r="AU3886" s="254" t="s">
        <v>82</v>
      </c>
      <c r="AV3886" s="14" t="s">
        <v>80</v>
      </c>
      <c r="AW3886" s="14" t="s">
        <v>33</v>
      </c>
      <c r="AX3886" s="14" t="s">
        <v>72</v>
      </c>
      <c r="AY3886" s="254" t="s">
        <v>180</v>
      </c>
    </row>
    <row r="3887" s="13" customFormat="1">
      <c r="A3887" s="13"/>
      <c r="B3887" s="233"/>
      <c r="C3887" s="234"/>
      <c r="D3887" s="235" t="s">
        <v>191</v>
      </c>
      <c r="E3887" s="236" t="s">
        <v>19</v>
      </c>
      <c r="F3887" s="237" t="s">
        <v>4564</v>
      </c>
      <c r="G3887" s="234"/>
      <c r="H3887" s="238">
        <v>35.161000000000001</v>
      </c>
      <c r="I3887" s="239"/>
      <c r="J3887" s="234"/>
      <c r="K3887" s="234"/>
      <c r="L3887" s="240"/>
      <c r="M3887" s="241"/>
      <c r="N3887" s="242"/>
      <c r="O3887" s="242"/>
      <c r="P3887" s="242"/>
      <c r="Q3887" s="242"/>
      <c r="R3887" s="242"/>
      <c r="S3887" s="242"/>
      <c r="T3887" s="243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4" t="s">
        <v>191</v>
      </c>
      <c r="AU3887" s="244" t="s">
        <v>82</v>
      </c>
      <c r="AV3887" s="13" t="s">
        <v>82</v>
      </c>
      <c r="AW3887" s="13" t="s">
        <v>33</v>
      </c>
      <c r="AX3887" s="13" t="s">
        <v>72</v>
      </c>
      <c r="AY3887" s="244" t="s">
        <v>180</v>
      </c>
    </row>
    <row r="3888" s="13" customFormat="1">
      <c r="A3888" s="13"/>
      <c r="B3888" s="233"/>
      <c r="C3888" s="234"/>
      <c r="D3888" s="235" t="s">
        <v>191</v>
      </c>
      <c r="E3888" s="236" t="s">
        <v>19</v>
      </c>
      <c r="F3888" s="237" t="s">
        <v>2292</v>
      </c>
      <c r="G3888" s="234"/>
      <c r="H3888" s="238">
        <v>-0.48799999999999999</v>
      </c>
      <c r="I3888" s="239"/>
      <c r="J3888" s="234"/>
      <c r="K3888" s="234"/>
      <c r="L3888" s="240"/>
      <c r="M3888" s="241"/>
      <c r="N3888" s="242"/>
      <c r="O3888" s="242"/>
      <c r="P3888" s="242"/>
      <c r="Q3888" s="242"/>
      <c r="R3888" s="242"/>
      <c r="S3888" s="242"/>
      <c r="T3888" s="243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4" t="s">
        <v>191</v>
      </c>
      <c r="AU3888" s="244" t="s">
        <v>82</v>
      </c>
      <c r="AV3888" s="13" t="s">
        <v>82</v>
      </c>
      <c r="AW3888" s="13" t="s">
        <v>33</v>
      </c>
      <c r="AX3888" s="13" t="s">
        <v>72</v>
      </c>
      <c r="AY3888" s="244" t="s">
        <v>180</v>
      </c>
    </row>
    <row r="3889" s="14" customFormat="1">
      <c r="A3889" s="14"/>
      <c r="B3889" s="245"/>
      <c r="C3889" s="246"/>
      <c r="D3889" s="235" t="s">
        <v>191</v>
      </c>
      <c r="E3889" s="247" t="s">
        <v>19</v>
      </c>
      <c r="F3889" s="248" t="s">
        <v>2280</v>
      </c>
      <c r="G3889" s="246"/>
      <c r="H3889" s="247" t="s">
        <v>19</v>
      </c>
      <c r="I3889" s="249"/>
      <c r="J3889" s="246"/>
      <c r="K3889" s="246"/>
      <c r="L3889" s="250"/>
      <c r="M3889" s="251"/>
      <c r="N3889" s="252"/>
      <c r="O3889" s="252"/>
      <c r="P3889" s="252"/>
      <c r="Q3889" s="252"/>
      <c r="R3889" s="252"/>
      <c r="S3889" s="252"/>
      <c r="T3889" s="253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4" t="s">
        <v>191</v>
      </c>
      <c r="AU3889" s="254" t="s">
        <v>82</v>
      </c>
      <c r="AV3889" s="14" t="s">
        <v>80</v>
      </c>
      <c r="AW3889" s="14" t="s">
        <v>33</v>
      </c>
      <c r="AX3889" s="14" t="s">
        <v>72</v>
      </c>
      <c r="AY3889" s="254" t="s">
        <v>180</v>
      </c>
    </row>
    <row r="3890" s="13" customFormat="1">
      <c r="A3890" s="13"/>
      <c r="B3890" s="233"/>
      <c r="C3890" s="234"/>
      <c r="D3890" s="235" t="s">
        <v>191</v>
      </c>
      <c r="E3890" s="236" t="s">
        <v>19</v>
      </c>
      <c r="F3890" s="237" t="s">
        <v>4565</v>
      </c>
      <c r="G3890" s="234"/>
      <c r="H3890" s="238">
        <v>19.908999999999999</v>
      </c>
      <c r="I3890" s="239"/>
      <c r="J3890" s="234"/>
      <c r="K3890" s="234"/>
      <c r="L3890" s="240"/>
      <c r="M3890" s="241"/>
      <c r="N3890" s="242"/>
      <c r="O3890" s="242"/>
      <c r="P3890" s="242"/>
      <c r="Q3890" s="242"/>
      <c r="R3890" s="242"/>
      <c r="S3890" s="242"/>
      <c r="T3890" s="243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44" t="s">
        <v>191</v>
      </c>
      <c r="AU3890" s="244" t="s">
        <v>82</v>
      </c>
      <c r="AV3890" s="13" t="s">
        <v>82</v>
      </c>
      <c r="AW3890" s="13" t="s">
        <v>33</v>
      </c>
      <c r="AX3890" s="13" t="s">
        <v>72</v>
      </c>
      <c r="AY3890" s="244" t="s">
        <v>180</v>
      </c>
    </row>
    <row r="3891" s="13" customFormat="1">
      <c r="A3891" s="13"/>
      <c r="B3891" s="233"/>
      <c r="C3891" s="234"/>
      <c r="D3891" s="235" t="s">
        <v>191</v>
      </c>
      <c r="E3891" s="236" t="s">
        <v>19</v>
      </c>
      <c r="F3891" s="237" t="s">
        <v>4566</v>
      </c>
      <c r="G3891" s="234"/>
      <c r="H3891" s="238">
        <v>27.175999999999998</v>
      </c>
      <c r="I3891" s="239"/>
      <c r="J3891" s="234"/>
      <c r="K3891" s="234"/>
      <c r="L3891" s="240"/>
      <c r="M3891" s="241"/>
      <c r="N3891" s="242"/>
      <c r="O3891" s="242"/>
      <c r="P3891" s="242"/>
      <c r="Q3891" s="242"/>
      <c r="R3891" s="242"/>
      <c r="S3891" s="242"/>
      <c r="T3891" s="243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4" t="s">
        <v>191</v>
      </c>
      <c r="AU3891" s="244" t="s">
        <v>82</v>
      </c>
      <c r="AV3891" s="13" t="s">
        <v>82</v>
      </c>
      <c r="AW3891" s="13" t="s">
        <v>33</v>
      </c>
      <c r="AX3891" s="13" t="s">
        <v>72</v>
      </c>
      <c r="AY3891" s="244" t="s">
        <v>180</v>
      </c>
    </row>
    <row r="3892" s="13" customFormat="1">
      <c r="A3892" s="13"/>
      <c r="B3892" s="233"/>
      <c r="C3892" s="234"/>
      <c r="D3892" s="235" t="s">
        <v>191</v>
      </c>
      <c r="E3892" s="236" t="s">
        <v>19</v>
      </c>
      <c r="F3892" s="237" t="s">
        <v>1285</v>
      </c>
      <c r="G3892" s="234"/>
      <c r="H3892" s="238">
        <v>-1.6799999999999999</v>
      </c>
      <c r="I3892" s="239"/>
      <c r="J3892" s="234"/>
      <c r="K3892" s="234"/>
      <c r="L3892" s="240"/>
      <c r="M3892" s="241"/>
      <c r="N3892" s="242"/>
      <c r="O3892" s="242"/>
      <c r="P3892" s="242"/>
      <c r="Q3892" s="242"/>
      <c r="R3892" s="242"/>
      <c r="S3892" s="242"/>
      <c r="T3892" s="243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4" t="s">
        <v>191</v>
      </c>
      <c r="AU3892" s="244" t="s">
        <v>82</v>
      </c>
      <c r="AV3892" s="13" t="s">
        <v>82</v>
      </c>
      <c r="AW3892" s="13" t="s">
        <v>33</v>
      </c>
      <c r="AX3892" s="13" t="s">
        <v>72</v>
      </c>
      <c r="AY3892" s="244" t="s">
        <v>180</v>
      </c>
    </row>
    <row r="3893" s="13" customFormat="1">
      <c r="A3893" s="13"/>
      <c r="B3893" s="233"/>
      <c r="C3893" s="234"/>
      <c r="D3893" s="235" t="s">
        <v>191</v>
      </c>
      <c r="E3893" s="236" t="s">
        <v>19</v>
      </c>
      <c r="F3893" s="237" t="s">
        <v>2283</v>
      </c>
      <c r="G3893" s="234"/>
      <c r="H3893" s="238">
        <v>-5.8799999999999999</v>
      </c>
      <c r="I3893" s="239"/>
      <c r="J3893" s="234"/>
      <c r="K3893" s="234"/>
      <c r="L3893" s="240"/>
      <c r="M3893" s="241"/>
      <c r="N3893" s="242"/>
      <c r="O3893" s="242"/>
      <c r="P3893" s="242"/>
      <c r="Q3893" s="242"/>
      <c r="R3893" s="242"/>
      <c r="S3893" s="242"/>
      <c r="T3893" s="243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4" t="s">
        <v>191</v>
      </c>
      <c r="AU3893" s="244" t="s">
        <v>82</v>
      </c>
      <c r="AV3893" s="13" t="s">
        <v>82</v>
      </c>
      <c r="AW3893" s="13" t="s">
        <v>33</v>
      </c>
      <c r="AX3893" s="13" t="s">
        <v>72</v>
      </c>
      <c r="AY3893" s="244" t="s">
        <v>180</v>
      </c>
    </row>
    <row r="3894" s="13" customFormat="1">
      <c r="A3894" s="13"/>
      <c r="B3894" s="233"/>
      <c r="C3894" s="234"/>
      <c r="D3894" s="235" t="s">
        <v>191</v>
      </c>
      <c r="E3894" s="236" t="s">
        <v>19</v>
      </c>
      <c r="F3894" s="237" t="s">
        <v>4567</v>
      </c>
      <c r="G3894" s="234"/>
      <c r="H3894" s="238">
        <v>-1.1180000000000001</v>
      </c>
      <c r="I3894" s="239"/>
      <c r="J3894" s="234"/>
      <c r="K3894" s="234"/>
      <c r="L3894" s="240"/>
      <c r="M3894" s="241"/>
      <c r="N3894" s="242"/>
      <c r="O3894" s="242"/>
      <c r="P3894" s="242"/>
      <c r="Q3894" s="242"/>
      <c r="R3894" s="242"/>
      <c r="S3894" s="242"/>
      <c r="T3894" s="243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4" t="s">
        <v>191</v>
      </c>
      <c r="AU3894" s="244" t="s">
        <v>82</v>
      </c>
      <c r="AV3894" s="13" t="s">
        <v>82</v>
      </c>
      <c r="AW3894" s="13" t="s">
        <v>33</v>
      </c>
      <c r="AX3894" s="13" t="s">
        <v>72</v>
      </c>
      <c r="AY3894" s="244" t="s">
        <v>180</v>
      </c>
    </row>
    <row r="3895" s="14" customFormat="1">
      <c r="A3895" s="14"/>
      <c r="B3895" s="245"/>
      <c r="C3895" s="246"/>
      <c r="D3895" s="235" t="s">
        <v>191</v>
      </c>
      <c r="E3895" s="247" t="s">
        <v>19</v>
      </c>
      <c r="F3895" s="248" t="s">
        <v>2302</v>
      </c>
      <c r="G3895" s="246"/>
      <c r="H3895" s="247" t="s">
        <v>19</v>
      </c>
      <c r="I3895" s="249"/>
      <c r="J3895" s="246"/>
      <c r="K3895" s="246"/>
      <c r="L3895" s="250"/>
      <c r="M3895" s="251"/>
      <c r="N3895" s="252"/>
      <c r="O3895" s="252"/>
      <c r="P3895" s="252"/>
      <c r="Q3895" s="252"/>
      <c r="R3895" s="252"/>
      <c r="S3895" s="252"/>
      <c r="T3895" s="253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54" t="s">
        <v>191</v>
      </c>
      <c r="AU3895" s="254" t="s">
        <v>82</v>
      </c>
      <c r="AV3895" s="14" t="s">
        <v>80</v>
      </c>
      <c r="AW3895" s="14" t="s">
        <v>33</v>
      </c>
      <c r="AX3895" s="14" t="s">
        <v>72</v>
      </c>
      <c r="AY3895" s="254" t="s">
        <v>180</v>
      </c>
    </row>
    <row r="3896" s="14" customFormat="1">
      <c r="A3896" s="14"/>
      <c r="B3896" s="245"/>
      <c r="C3896" s="246"/>
      <c r="D3896" s="235" t="s">
        <v>191</v>
      </c>
      <c r="E3896" s="247" t="s">
        <v>19</v>
      </c>
      <c r="F3896" s="248" t="s">
        <v>4568</v>
      </c>
      <c r="G3896" s="246"/>
      <c r="H3896" s="247" t="s">
        <v>19</v>
      </c>
      <c r="I3896" s="249"/>
      <c r="J3896" s="246"/>
      <c r="K3896" s="246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191</v>
      </c>
      <c r="AU3896" s="254" t="s">
        <v>82</v>
      </c>
      <c r="AV3896" s="14" t="s">
        <v>80</v>
      </c>
      <c r="AW3896" s="14" t="s">
        <v>33</v>
      </c>
      <c r="AX3896" s="14" t="s">
        <v>72</v>
      </c>
      <c r="AY3896" s="254" t="s">
        <v>180</v>
      </c>
    </row>
    <row r="3897" s="13" customFormat="1">
      <c r="A3897" s="13"/>
      <c r="B3897" s="233"/>
      <c r="C3897" s="234"/>
      <c r="D3897" s="235" t="s">
        <v>191</v>
      </c>
      <c r="E3897" s="236" t="s">
        <v>19</v>
      </c>
      <c r="F3897" s="237" t="s">
        <v>4569</v>
      </c>
      <c r="G3897" s="234"/>
      <c r="H3897" s="238">
        <v>91.010000000000005</v>
      </c>
      <c r="I3897" s="239"/>
      <c r="J3897" s="234"/>
      <c r="K3897" s="234"/>
      <c r="L3897" s="240"/>
      <c r="M3897" s="241"/>
      <c r="N3897" s="242"/>
      <c r="O3897" s="242"/>
      <c r="P3897" s="242"/>
      <c r="Q3897" s="242"/>
      <c r="R3897" s="242"/>
      <c r="S3897" s="242"/>
      <c r="T3897" s="24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4" t="s">
        <v>191</v>
      </c>
      <c r="AU3897" s="244" t="s">
        <v>82</v>
      </c>
      <c r="AV3897" s="13" t="s">
        <v>82</v>
      </c>
      <c r="AW3897" s="13" t="s">
        <v>33</v>
      </c>
      <c r="AX3897" s="13" t="s">
        <v>72</v>
      </c>
      <c r="AY3897" s="244" t="s">
        <v>180</v>
      </c>
    </row>
    <row r="3898" s="13" customFormat="1">
      <c r="A3898" s="13"/>
      <c r="B3898" s="233"/>
      <c r="C3898" s="234"/>
      <c r="D3898" s="235" t="s">
        <v>191</v>
      </c>
      <c r="E3898" s="236" t="s">
        <v>19</v>
      </c>
      <c r="F3898" s="237" t="s">
        <v>1303</v>
      </c>
      <c r="G3898" s="234"/>
      <c r="H3898" s="238">
        <v>-3.3599999999999999</v>
      </c>
      <c r="I3898" s="239"/>
      <c r="J3898" s="234"/>
      <c r="K3898" s="234"/>
      <c r="L3898" s="240"/>
      <c r="M3898" s="241"/>
      <c r="N3898" s="242"/>
      <c r="O3898" s="242"/>
      <c r="P3898" s="242"/>
      <c r="Q3898" s="242"/>
      <c r="R3898" s="242"/>
      <c r="S3898" s="242"/>
      <c r="T3898" s="243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4" t="s">
        <v>191</v>
      </c>
      <c r="AU3898" s="244" t="s">
        <v>82</v>
      </c>
      <c r="AV3898" s="13" t="s">
        <v>82</v>
      </c>
      <c r="AW3898" s="13" t="s">
        <v>33</v>
      </c>
      <c r="AX3898" s="13" t="s">
        <v>72</v>
      </c>
      <c r="AY3898" s="244" t="s">
        <v>180</v>
      </c>
    </row>
    <row r="3899" s="13" customFormat="1">
      <c r="A3899" s="13"/>
      <c r="B3899" s="233"/>
      <c r="C3899" s="234"/>
      <c r="D3899" s="235" t="s">
        <v>191</v>
      </c>
      <c r="E3899" s="236" t="s">
        <v>19</v>
      </c>
      <c r="F3899" s="237" t="s">
        <v>4570</v>
      </c>
      <c r="G3899" s="234"/>
      <c r="H3899" s="238">
        <v>-13.23</v>
      </c>
      <c r="I3899" s="239"/>
      <c r="J3899" s="234"/>
      <c r="K3899" s="234"/>
      <c r="L3899" s="240"/>
      <c r="M3899" s="241"/>
      <c r="N3899" s="242"/>
      <c r="O3899" s="242"/>
      <c r="P3899" s="242"/>
      <c r="Q3899" s="242"/>
      <c r="R3899" s="242"/>
      <c r="S3899" s="242"/>
      <c r="T3899" s="243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4" t="s">
        <v>191</v>
      </c>
      <c r="AU3899" s="244" t="s">
        <v>82</v>
      </c>
      <c r="AV3899" s="13" t="s">
        <v>82</v>
      </c>
      <c r="AW3899" s="13" t="s">
        <v>33</v>
      </c>
      <c r="AX3899" s="13" t="s">
        <v>72</v>
      </c>
      <c r="AY3899" s="244" t="s">
        <v>180</v>
      </c>
    </row>
    <row r="3900" s="14" customFormat="1">
      <c r="A3900" s="14"/>
      <c r="B3900" s="245"/>
      <c r="C3900" s="246"/>
      <c r="D3900" s="235" t="s">
        <v>191</v>
      </c>
      <c r="E3900" s="247" t="s">
        <v>19</v>
      </c>
      <c r="F3900" s="248" t="s">
        <v>1729</v>
      </c>
      <c r="G3900" s="246"/>
      <c r="H3900" s="247" t="s">
        <v>19</v>
      </c>
      <c r="I3900" s="249"/>
      <c r="J3900" s="246"/>
      <c r="K3900" s="246"/>
      <c r="L3900" s="250"/>
      <c r="M3900" s="251"/>
      <c r="N3900" s="252"/>
      <c r="O3900" s="252"/>
      <c r="P3900" s="252"/>
      <c r="Q3900" s="252"/>
      <c r="R3900" s="252"/>
      <c r="S3900" s="252"/>
      <c r="T3900" s="253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4" t="s">
        <v>191</v>
      </c>
      <c r="AU3900" s="254" t="s">
        <v>82</v>
      </c>
      <c r="AV3900" s="14" t="s">
        <v>80</v>
      </c>
      <c r="AW3900" s="14" t="s">
        <v>33</v>
      </c>
      <c r="AX3900" s="14" t="s">
        <v>72</v>
      </c>
      <c r="AY3900" s="254" t="s">
        <v>180</v>
      </c>
    </row>
    <row r="3901" s="13" customFormat="1">
      <c r="A3901" s="13"/>
      <c r="B3901" s="233"/>
      <c r="C3901" s="234"/>
      <c r="D3901" s="235" t="s">
        <v>191</v>
      </c>
      <c r="E3901" s="236" t="s">
        <v>19</v>
      </c>
      <c r="F3901" s="237" t="s">
        <v>4571</v>
      </c>
      <c r="G3901" s="234"/>
      <c r="H3901" s="238">
        <v>15.52</v>
      </c>
      <c r="I3901" s="239"/>
      <c r="J3901" s="234"/>
      <c r="K3901" s="234"/>
      <c r="L3901" s="240"/>
      <c r="M3901" s="241"/>
      <c r="N3901" s="242"/>
      <c r="O3901" s="242"/>
      <c r="P3901" s="242"/>
      <c r="Q3901" s="242"/>
      <c r="R3901" s="242"/>
      <c r="S3901" s="242"/>
      <c r="T3901" s="24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4" t="s">
        <v>191</v>
      </c>
      <c r="AU3901" s="244" t="s">
        <v>82</v>
      </c>
      <c r="AV3901" s="13" t="s">
        <v>82</v>
      </c>
      <c r="AW3901" s="13" t="s">
        <v>33</v>
      </c>
      <c r="AX3901" s="13" t="s">
        <v>72</v>
      </c>
      <c r="AY3901" s="244" t="s">
        <v>180</v>
      </c>
    </row>
    <row r="3902" s="14" customFormat="1">
      <c r="A3902" s="14"/>
      <c r="B3902" s="245"/>
      <c r="C3902" s="246"/>
      <c r="D3902" s="235" t="s">
        <v>191</v>
      </c>
      <c r="E3902" s="247" t="s">
        <v>19</v>
      </c>
      <c r="F3902" s="248" t="s">
        <v>1613</v>
      </c>
      <c r="G3902" s="246"/>
      <c r="H3902" s="247" t="s">
        <v>19</v>
      </c>
      <c r="I3902" s="249"/>
      <c r="J3902" s="246"/>
      <c r="K3902" s="246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191</v>
      </c>
      <c r="AU3902" s="254" t="s">
        <v>82</v>
      </c>
      <c r="AV3902" s="14" t="s">
        <v>80</v>
      </c>
      <c r="AW3902" s="14" t="s">
        <v>33</v>
      </c>
      <c r="AX3902" s="14" t="s">
        <v>72</v>
      </c>
      <c r="AY3902" s="254" t="s">
        <v>180</v>
      </c>
    </row>
    <row r="3903" s="13" customFormat="1">
      <c r="A3903" s="13"/>
      <c r="B3903" s="233"/>
      <c r="C3903" s="234"/>
      <c r="D3903" s="235" t="s">
        <v>191</v>
      </c>
      <c r="E3903" s="236" t="s">
        <v>19</v>
      </c>
      <c r="F3903" s="237" t="s">
        <v>4572</v>
      </c>
      <c r="G3903" s="234"/>
      <c r="H3903" s="238">
        <v>2.7530000000000001</v>
      </c>
      <c r="I3903" s="239"/>
      <c r="J3903" s="234"/>
      <c r="K3903" s="234"/>
      <c r="L3903" s="240"/>
      <c r="M3903" s="241"/>
      <c r="N3903" s="242"/>
      <c r="O3903" s="242"/>
      <c r="P3903" s="242"/>
      <c r="Q3903" s="242"/>
      <c r="R3903" s="242"/>
      <c r="S3903" s="242"/>
      <c r="T3903" s="243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4" t="s">
        <v>191</v>
      </c>
      <c r="AU3903" s="244" t="s">
        <v>82</v>
      </c>
      <c r="AV3903" s="13" t="s">
        <v>82</v>
      </c>
      <c r="AW3903" s="13" t="s">
        <v>33</v>
      </c>
      <c r="AX3903" s="13" t="s">
        <v>72</v>
      </c>
      <c r="AY3903" s="244" t="s">
        <v>180</v>
      </c>
    </row>
    <row r="3904" s="13" customFormat="1">
      <c r="A3904" s="13"/>
      <c r="B3904" s="233"/>
      <c r="C3904" s="234"/>
      <c r="D3904" s="235" t="s">
        <v>191</v>
      </c>
      <c r="E3904" s="236" t="s">
        <v>19</v>
      </c>
      <c r="F3904" s="237" t="s">
        <v>4573</v>
      </c>
      <c r="G3904" s="234"/>
      <c r="H3904" s="238">
        <v>1.8</v>
      </c>
      <c r="I3904" s="239"/>
      <c r="J3904" s="234"/>
      <c r="K3904" s="234"/>
      <c r="L3904" s="240"/>
      <c r="M3904" s="241"/>
      <c r="N3904" s="242"/>
      <c r="O3904" s="242"/>
      <c r="P3904" s="242"/>
      <c r="Q3904" s="242"/>
      <c r="R3904" s="242"/>
      <c r="S3904" s="242"/>
      <c r="T3904" s="243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4" t="s">
        <v>191</v>
      </c>
      <c r="AU3904" s="244" t="s">
        <v>82</v>
      </c>
      <c r="AV3904" s="13" t="s">
        <v>82</v>
      </c>
      <c r="AW3904" s="13" t="s">
        <v>33</v>
      </c>
      <c r="AX3904" s="13" t="s">
        <v>72</v>
      </c>
      <c r="AY3904" s="244" t="s">
        <v>180</v>
      </c>
    </row>
    <row r="3905" s="14" customFormat="1">
      <c r="A3905" s="14"/>
      <c r="B3905" s="245"/>
      <c r="C3905" s="246"/>
      <c r="D3905" s="235" t="s">
        <v>191</v>
      </c>
      <c r="E3905" s="247" t="s">
        <v>19</v>
      </c>
      <c r="F3905" s="248" t="s">
        <v>4574</v>
      </c>
      <c r="G3905" s="246"/>
      <c r="H3905" s="247" t="s">
        <v>19</v>
      </c>
      <c r="I3905" s="249"/>
      <c r="J3905" s="246"/>
      <c r="K3905" s="246"/>
      <c r="L3905" s="250"/>
      <c r="M3905" s="251"/>
      <c r="N3905" s="252"/>
      <c r="O3905" s="252"/>
      <c r="P3905" s="252"/>
      <c r="Q3905" s="252"/>
      <c r="R3905" s="252"/>
      <c r="S3905" s="252"/>
      <c r="T3905" s="253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4" t="s">
        <v>191</v>
      </c>
      <c r="AU3905" s="254" t="s">
        <v>82</v>
      </c>
      <c r="AV3905" s="14" t="s">
        <v>80</v>
      </c>
      <c r="AW3905" s="14" t="s">
        <v>33</v>
      </c>
      <c r="AX3905" s="14" t="s">
        <v>72</v>
      </c>
      <c r="AY3905" s="254" t="s">
        <v>180</v>
      </c>
    </row>
    <row r="3906" s="13" customFormat="1">
      <c r="A3906" s="13"/>
      <c r="B3906" s="233"/>
      <c r="C3906" s="234"/>
      <c r="D3906" s="235" t="s">
        <v>191</v>
      </c>
      <c r="E3906" s="236" t="s">
        <v>19</v>
      </c>
      <c r="F3906" s="237" t="s">
        <v>4575</v>
      </c>
      <c r="G3906" s="234"/>
      <c r="H3906" s="238">
        <v>9</v>
      </c>
      <c r="I3906" s="239"/>
      <c r="J3906" s="234"/>
      <c r="K3906" s="234"/>
      <c r="L3906" s="240"/>
      <c r="M3906" s="241"/>
      <c r="N3906" s="242"/>
      <c r="O3906" s="242"/>
      <c r="P3906" s="242"/>
      <c r="Q3906" s="242"/>
      <c r="R3906" s="242"/>
      <c r="S3906" s="242"/>
      <c r="T3906" s="243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4" t="s">
        <v>191</v>
      </c>
      <c r="AU3906" s="244" t="s">
        <v>82</v>
      </c>
      <c r="AV3906" s="13" t="s">
        <v>82</v>
      </c>
      <c r="AW3906" s="13" t="s">
        <v>33</v>
      </c>
      <c r="AX3906" s="13" t="s">
        <v>72</v>
      </c>
      <c r="AY3906" s="244" t="s">
        <v>180</v>
      </c>
    </row>
    <row r="3907" s="14" customFormat="1">
      <c r="A3907" s="14"/>
      <c r="B3907" s="245"/>
      <c r="C3907" s="246"/>
      <c r="D3907" s="235" t="s">
        <v>191</v>
      </c>
      <c r="E3907" s="247" t="s">
        <v>19</v>
      </c>
      <c r="F3907" s="248" t="s">
        <v>1607</v>
      </c>
      <c r="G3907" s="246"/>
      <c r="H3907" s="247" t="s">
        <v>19</v>
      </c>
      <c r="I3907" s="249"/>
      <c r="J3907" s="246"/>
      <c r="K3907" s="246"/>
      <c r="L3907" s="250"/>
      <c r="M3907" s="251"/>
      <c r="N3907" s="252"/>
      <c r="O3907" s="252"/>
      <c r="P3907" s="252"/>
      <c r="Q3907" s="252"/>
      <c r="R3907" s="252"/>
      <c r="S3907" s="252"/>
      <c r="T3907" s="253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4" t="s">
        <v>191</v>
      </c>
      <c r="AU3907" s="254" t="s">
        <v>82</v>
      </c>
      <c r="AV3907" s="14" t="s">
        <v>80</v>
      </c>
      <c r="AW3907" s="14" t="s">
        <v>33</v>
      </c>
      <c r="AX3907" s="14" t="s">
        <v>72</v>
      </c>
      <c r="AY3907" s="254" t="s">
        <v>180</v>
      </c>
    </row>
    <row r="3908" s="13" customFormat="1">
      <c r="A3908" s="13"/>
      <c r="B3908" s="233"/>
      <c r="C3908" s="234"/>
      <c r="D3908" s="235" t="s">
        <v>191</v>
      </c>
      <c r="E3908" s="236" t="s">
        <v>19</v>
      </c>
      <c r="F3908" s="237" t="s">
        <v>4576</v>
      </c>
      <c r="G3908" s="234"/>
      <c r="H3908" s="238">
        <v>2.9430000000000001</v>
      </c>
      <c r="I3908" s="239"/>
      <c r="J3908" s="234"/>
      <c r="K3908" s="234"/>
      <c r="L3908" s="240"/>
      <c r="M3908" s="241"/>
      <c r="N3908" s="242"/>
      <c r="O3908" s="242"/>
      <c r="P3908" s="242"/>
      <c r="Q3908" s="242"/>
      <c r="R3908" s="242"/>
      <c r="S3908" s="242"/>
      <c r="T3908" s="243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4" t="s">
        <v>191</v>
      </c>
      <c r="AU3908" s="244" t="s">
        <v>82</v>
      </c>
      <c r="AV3908" s="13" t="s">
        <v>82</v>
      </c>
      <c r="AW3908" s="13" t="s">
        <v>33</v>
      </c>
      <c r="AX3908" s="13" t="s">
        <v>72</v>
      </c>
      <c r="AY3908" s="244" t="s">
        <v>180</v>
      </c>
    </row>
    <row r="3909" s="16" customFormat="1">
      <c r="A3909" s="16"/>
      <c r="B3909" s="266"/>
      <c r="C3909" s="267"/>
      <c r="D3909" s="235" t="s">
        <v>191</v>
      </c>
      <c r="E3909" s="268" t="s">
        <v>19</v>
      </c>
      <c r="F3909" s="269" t="s">
        <v>436</v>
      </c>
      <c r="G3909" s="267"/>
      <c r="H3909" s="270">
        <v>212.90000000000001</v>
      </c>
      <c r="I3909" s="271"/>
      <c r="J3909" s="267"/>
      <c r="K3909" s="267"/>
      <c r="L3909" s="272"/>
      <c r="M3909" s="273"/>
      <c r="N3909" s="274"/>
      <c r="O3909" s="274"/>
      <c r="P3909" s="274"/>
      <c r="Q3909" s="274"/>
      <c r="R3909" s="274"/>
      <c r="S3909" s="274"/>
      <c r="T3909" s="275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T3909" s="276" t="s">
        <v>191</v>
      </c>
      <c r="AU3909" s="276" t="s">
        <v>82</v>
      </c>
      <c r="AV3909" s="16" t="s">
        <v>100</v>
      </c>
      <c r="AW3909" s="16" t="s">
        <v>33</v>
      </c>
      <c r="AX3909" s="16" t="s">
        <v>72</v>
      </c>
      <c r="AY3909" s="276" t="s">
        <v>180</v>
      </c>
    </row>
    <row r="3910" s="15" customFormat="1">
      <c r="A3910" s="15"/>
      <c r="B3910" s="255"/>
      <c r="C3910" s="256"/>
      <c r="D3910" s="235" t="s">
        <v>191</v>
      </c>
      <c r="E3910" s="257" t="s">
        <v>19</v>
      </c>
      <c r="F3910" s="258" t="s">
        <v>327</v>
      </c>
      <c r="G3910" s="256"/>
      <c r="H3910" s="259">
        <v>420.738</v>
      </c>
      <c r="I3910" s="260"/>
      <c r="J3910" s="256"/>
      <c r="K3910" s="256"/>
      <c r="L3910" s="261"/>
      <c r="M3910" s="262"/>
      <c r="N3910" s="263"/>
      <c r="O3910" s="263"/>
      <c r="P3910" s="263"/>
      <c r="Q3910" s="263"/>
      <c r="R3910" s="263"/>
      <c r="S3910" s="263"/>
      <c r="T3910" s="264"/>
      <c r="U3910" s="15"/>
      <c r="V3910" s="15"/>
      <c r="W3910" s="15"/>
      <c r="X3910" s="15"/>
      <c r="Y3910" s="15"/>
      <c r="Z3910" s="15"/>
      <c r="AA3910" s="15"/>
      <c r="AB3910" s="15"/>
      <c r="AC3910" s="15"/>
      <c r="AD3910" s="15"/>
      <c r="AE3910" s="15"/>
      <c r="AT3910" s="265" t="s">
        <v>191</v>
      </c>
      <c r="AU3910" s="265" t="s">
        <v>82</v>
      </c>
      <c r="AV3910" s="15" t="s">
        <v>187</v>
      </c>
      <c r="AW3910" s="15" t="s">
        <v>33</v>
      </c>
      <c r="AX3910" s="15" t="s">
        <v>80</v>
      </c>
      <c r="AY3910" s="265" t="s">
        <v>180</v>
      </c>
    </row>
    <row r="3911" s="2" customFormat="1" ht="24.15" customHeight="1">
      <c r="A3911" s="40"/>
      <c r="B3911" s="41"/>
      <c r="C3911" s="215" t="s">
        <v>4577</v>
      </c>
      <c r="D3911" s="215" t="s">
        <v>182</v>
      </c>
      <c r="E3911" s="216" t="s">
        <v>4578</v>
      </c>
      <c r="F3911" s="217" t="s">
        <v>4579</v>
      </c>
      <c r="G3911" s="218" t="s">
        <v>185</v>
      </c>
      <c r="H3911" s="219">
        <v>420.738</v>
      </c>
      <c r="I3911" s="220"/>
      <c r="J3911" s="221">
        <f>ROUND(I3911*H3911,2)</f>
        <v>0</v>
      </c>
      <c r="K3911" s="217" t="s">
        <v>186</v>
      </c>
      <c r="L3911" s="46"/>
      <c r="M3911" s="222" t="s">
        <v>19</v>
      </c>
      <c r="N3911" s="223" t="s">
        <v>43</v>
      </c>
      <c r="O3911" s="86"/>
      <c r="P3911" s="224">
        <f>O3911*H3911</f>
        <v>0</v>
      </c>
      <c r="Q3911" s="224">
        <v>0.0050000000000000001</v>
      </c>
      <c r="R3911" s="224">
        <f>Q3911*H3911</f>
        <v>2.1036899999999998</v>
      </c>
      <c r="S3911" s="224">
        <v>0</v>
      </c>
      <c r="T3911" s="225">
        <f>S3911*H3911</f>
        <v>0</v>
      </c>
      <c r="U3911" s="40"/>
      <c r="V3911" s="40"/>
      <c r="W3911" s="40"/>
      <c r="X3911" s="40"/>
      <c r="Y3911" s="40"/>
      <c r="Z3911" s="40"/>
      <c r="AA3911" s="40"/>
      <c r="AB3911" s="40"/>
      <c r="AC3911" s="40"/>
      <c r="AD3911" s="40"/>
      <c r="AE3911" s="40"/>
      <c r="AR3911" s="226" t="s">
        <v>270</v>
      </c>
      <c r="AT3911" s="226" t="s">
        <v>182</v>
      </c>
      <c r="AU3911" s="226" t="s">
        <v>82</v>
      </c>
      <c r="AY3911" s="19" t="s">
        <v>180</v>
      </c>
      <c r="BE3911" s="227">
        <f>IF(N3911="základní",J3911,0)</f>
        <v>0</v>
      </c>
      <c r="BF3911" s="227">
        <f>IF(N3911="snížená",J3911,0)</f>
        <v>0</v>
      </c>
      <c r="BG3911" s="227">
        <f>IF(N3911="zákl. přenesená",J3911,0)</f>
        <v>0</v>
      </c>
      <c r="BH3911" s="227">
        <f>IF(N3911="sníž. přenesená",J3911,0)</f>
        <v>0</v>
      </c>
      <c r="BI3911" s="227">
        <f>IF(N3911="nulová",J3911,0)</f>
        <v>0</v>
      </c>
      <c r="BJ3911" s="19" t="s">
        <v>80</v>
      </c>
      <c r="BK3911" s="227">
        <f>ROUND(I3911*H3911,2)</f>
        <v>0</v>
      </c>
      <c r="BL3911" s="19" t="s">
        <v>270</v>
      </c>
      <c r="BM3911" s="226" t="s">
        <v>4580</v>
      </c>
    </row>
    <row r="3912" s="2" customFormat="1">
      <c r="A3912" s="40"/>
      <c r="B3912" s="41"/>
      <c r="C3912" s="42"/>
      <c r="D3912" s="228" t="s">
        <v>189</v>
      </c>
      <c r="E3912" s="42"/>
      <c r="F3912" s="229" t="s">
        <v>4581</v>
      </c>
      <c r="G3912" s="42"/>
      <c r="H3912" s="42"/>
      <c r="I3912" s="230"/>
      <c r="J3912" s="42"/>
      <c r="K3912" s="42"/>
      <c r="L3912" s="46"/>
      <c r="M3912" s="231"/>
      <c r="N3912" s="232"/>
      <c r="O3912" s="86"/>
      <c r="P3912" s="86"/>
      <c r="Q3912" s="86"/>
      <c r="R3912" s="86"/>
      <c r="S3912" s="86"/>
      <c r="T3912" s="87"/>
      <c r="U3912" s="40"/>
      <c r="V3912" s="40"/>
      <c r="W3912" s="40"/>
      <c r="X3912" s="40"/>
      <c r="Y3912" s="40"/>
      <c r="Z3912" s="40"/>
      <c r="AA3912" s="40"/>
      <c r="AB3912" s="40"/>
      <c r="AC3912" s="40"/>
      <c r="AD3912" s="40"/>
      <c r="AE3912" s="40"/>
      <c r="AT3912" s="19" t="s">
        <v>189</v>
      </c>
      <c r="AU3912" s="19" t="s">
        <v>82</v>
      </c>
    </row>
    <row r="3913" s="14" customFormat="1">
      <c r="A3913" s="14"/>
      <c r="B3913" s="245"/>
      <c r="C3913" s="246"/>
      <c r="D3913" s="235" t="s">
        <v>191</v>
      </c>
      <c r="E3913" s="247" t="s">
        <v>19</v>
      </c>
      <c r="F3913" s="248" t="s">
        <v>1675</v>
      </c>
      <c r="G3913" s="246"/>
      <c r="H3913" s="247" t="s">
        <v>19</v>
      </c>
      <c r="I3913" s="249"/>
      <c r="J3913" s="246"/>
      <c r="K3913" s="246"/>
      <c r="L3913" s="250"/>
      <c r="M3913" s="251"/>
      <c r="N3913" s="252"/>
      <c r="O3913" s="252"/>
      <c r="P3913" s="252"/>
      <c r="Q3913" s="252"/>
      <c r="R3913" s="252"/>
      <c r="S3913" s="252"/>
      <c r="T3913" s="253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4" t="s">
        <v>191</v>
      </c>
      <c r="AU3913" s="254" t="s">
        <v>82</v>
      </c>
      <c r="AV3913" s="14" t="s">
        <v>80</v>
      </c>
      <c r="AW3913" s="14" t="s">
        <v>33</v>
      </c>
      <c r="AX3913" s="14" t="s">
        <v>72</v>
      </c>
      <c r="AY3913" s="254" t="s">
        <v>180</v>
      </c>
    </row>
    <row r="3914" s="14" customFormat="1">
      <c r="A3914" s="14"/>
      <c r="B3914" s="245"/>
      <c r="C3914" s="246"/>
      <c r="D3914" s="235" t="s">
        <v>191</v>
      </c>
      <c r="E3914" s="247" t="s">
        <v>19</v>
      </c>
      <c r="F3914" s="248" t="s">
        <v>4539</v>
      </c>
      <c r="G3914" s="246"/>
      <c r="H3914" s="247" t="s">
        <v>19</v>
      </c>
      <c r="I3914" s="249"/>
      <c r="J3914" s="246"/>
      <c r="K3914" s="246"/>
      <c r="L3914" s="250"/>
      <c r="M3914" s="251"/>
      <c r="N3914" s="252"/>
      <c r="O3914" s="252"/>
      <c r="P3914" s="252"/>
      <c r="Q3914" s="252"/>
      <c r="R3914" s="252"/>
      <c r="S3914" s="252"/>
      <c r="T3914" s="253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4" t="s">
        <v>191</v>
      </c>
      <c r="AU3914" s="254" t="s">
        <v>82</v>
      </c>
      <c r="AV3914" s="14" t="s">
        <v>80</v>
      </c>
      <c r="AW3914" s="14" t="s">
        <v>33</v>
      </c>
      <c r="AX3914" s="14" t="s">
        <v>72</v>
      </c>
      <c r="AY3914" s="254" t="s">
        <v>180</v>
      </c>
    </row>
    <row r="3915" s="13" customFormat="1">
      <c r="A3915" s="13"/>
      <c r="B3915" s="233"/>
      <c r="C3915" s="234"/>
      <c r="D3915" s="235" t="s">
        <v>191</v>
      </c>
      <c r="E3915" s="236" t="s">
        <v>19</v>
      </c>
      <c r="F3915" s="237" t="s">
        <v>4540</v>
      </c>
      <c r="G3915" s="234"/>
      <c r="H3915" s="238">
        <v>14.832000000000001</v>
      </c>
      <c r="I3915" s="239"/>
      <c r="J3915" s="234"/>
      <c r="K3915" s="234"/>
      <c r="L3915" s="240"/>
      <c r="M3915" s="241"/>
      <c r="N3915" s="242"/>
      <c r="O3915" s="242"/>
      <c r="P3915" s="242"/>
      <c r="Q3915" s="242"/>
      <c r="R3915" s="242"/>
      <c r="S3915" s="242"/>
      <c r="T3915" s="243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4" t="s">
        <v>191</v>
      </c>
      <c r="AU3915" s="244" t="s">
        <v>82</v>
      </c>
      <c r="AV3915" s="13" t="s">
        <v>82</v>
      </c>
      <c r="AW3915" s="13" t="s">
        <v>33</v>
      </c>
      <c r="AX3915" s="13" t="s">
        <v>72</v>
      </c>
      <c r="AY3915" s="244" t="s">
        <v>180</v>
      </c>
    </row>
    <row r="3916" s="13" customFormat="1">
      <c r="A3916" s="13"/>
      <c r="B3916" s="233"/>
      <c r="C3916" s="234"/>
      <c r="D3916" s="235" t="s">
        <v>191</v>
      </c>
      <c r="E3916" s="236" t="s">
        <v>19</v>
      </c>
      <c r="F3916" s="237" t="s">
        <v>4541</v>
      </c>
      <c r="G3916" s="234"/>
      <c r="H3916" s="238">
        <v>11.156000000000001</v>
      </c>
      <c r="I3916" s="239"/>
      <c r="J3916" s="234"/>
      <c r="K3916" s="234"/>
      <c r="L3916" s="240"/>
      <c r="M3916" s="241"/>
      <c r="N3916" s="242"/>
      <c r="O3916" s="242"/>
      <c r="P3916" s="242"/>
      <c r="Q3916" s="242"/>
      <c r="R3916" s="242"/>
      <c r="S3916" s="242"/>
      <c r="T3916" s="24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4" t="s">
        <v>191</v>
      </c>
      <c r="AU3916" s="244" t="s">
        <v>82</v>
      </c>
      <c r="AV3916" s="13" t="s">
        <v>82</v>
      </c>
      <c r="AW3916" s="13" t="s">
        <v>33</v>
      </c>
      <c r="AX3916" s="13" t="s">
        <v>72</v>
      </c>
      <c r="AY3916" s="244" t="s">
        <v>180</v>
      </c>
    </row>
    <row r="3917" s="13" customFormat="1">
      <c r="A3917" s="13"/>
      <c r="B3917" s="233"/>
      <c r="C3917" s="234"/>
      <c r="D3917" s="235" t="s">
        <v>191</v>
      </c>
      <c r="E3917" s="236" t="s">
        <v>19</v>
      </c>
      <c r="F3917" s="237" t="s">
        <v>4542</v>
      </c>
      <c r="G3917" s="234"/>
      <c r="H3917" s="238">
        <v>8.5839999999999996</v>
      </c>
      <c r="I3917" s="239"/>
      <c r="J3917" s="234"/>
      <c r="K3917" s="234"/>
      <c r="L3917" s="240"/>
      <c r="M3917" s="241"/>
      <c r="N3917" s="242"/>
      <c r="O3917" s="242"/>
      <c r="P3917" s="242"/>
      <c r="Q3917" s="242"/>
      <c r="R3917" s="242"/>
      <c r="S3917" s="242"/>
      <c r="T3917" s="243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4" t="s">
        <v>191</v>
      </c>
      <c r="AU3917" s="244" t="s">
        <v>82</v>
      </c>
      <c r="AV3917" s="13" t="s">
        <v>82</v>
      </c>
      <c r="AW3917" s="13" t="s">
        <v>33</v>
      </c>
      <c r="AX3917" s="13" t="s">
        <v>72</v>
      </c>
      <c r="AY3917" s="244" t="s">
        <v>180</v>
      </c>
    </row>
    <row r="3918" s="13" customFormat="1">
      <c r="A3918" s="13"/>
      <c r="B3918" s="233"/>
      <c r="C3918" s="234"/>
      <c r="D3918" s="235" t="s">
        <v>191</v>
      </c>
      <c r="E3918" s="236" t="s">
        <v>19</v>
      </c>
      <c r="F3918" s="237" t="s">
        <v>4543</v>
      </c>
      <c r="G3918" s="234"/>
      <c r="H3918" s="238">
        <v>8.4849999999999994</v>
      </c>
      <c r="I3918" s="239"/>
      <c r="J3918" s="234"/>
      <c r="K3918" s="234"/>
      <c r="L3918" s="240"/>
      <c r="M3918" s="241"/>
      <c r="N3918" s="242"/>
      <c r="O3918" s="242"/>
      <c r="P3918" s="242"/>
      <c r="Q3918" s="242"/>
      <c r="R3918" s="242"/>
      <c r="S3918" s="242"/>
      <c r="T3918" s="243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4" t="s">
        <v>191</v>
      </c>
      <c r="AU3918" s="244" t="s">
        <v>82</v>
      </c>
      <c r="AV3918" s="13" t="s">
        <v>82</v>
      </c>
      <c r="AW3918" s="13" t="s">
        <v>33</v>
      </c>
      <c r="AX3918" s="13" t="s">
        <v>72</v>
      </c>
      <c r="AY3918" s="244" t="s">
        <v>180</v>
      </c>
    </row>
    <row r="3919" s="13" customFormat="1">
      <c r="A3919" s="13"/>
      <c r="B3919" s="233"/>
      <c r="C3919" s="234"/>
      <c r="D3919" s="235" t="s">
        <v>191</v>
      </c>
      <c r="E3919" s="236" t="s">
        <v>19</v>
      </c>
      <c r="F3919" s="237" t="s">
        <v>4544</v>
      </c>
      <c r="G3919" s="234"/>
      <c r="H3919" s="238">
        <v>11.667</v>
      </c>
      <c r="I3919" s="239"/>
      <c r="J3919" s="234"/>
      <c r="K3919" s="234"/>
      <c r="L3919" s="240"/>
      <c r="M3919" s="241"/>
      <c r="N3919" s="242"/>
      <c r="O3919" s="242"/>
      <c r="P3919" s="242"/>
      <c r="Q3919" s="242"/>
      <c r="R3919" s="242"/>
      <c r="S3919" s="242"/>
      <c r="T3919" s="243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4" t="s">
        <v>191</v>
      </c>
      <c r="AU3919" s="244" t="s">
        <v>82</v>
      </c>
      <c r="AV3919" s="13" t="s">
        <v>82</v>
      </c>
      <c r="AW3919" s="13" t="s">
        <v>33</v>
      </c>
      <c r="AX3919" s="13" t="s">
        <v>72</v>
      </c>
      <c r="AY3919" s="244" t="s">
        <v>180</v>
      </c>
    </row>
    <row r="3920" s="14" customFormat="1">
      <c r="A3920" s="14"/>
      <c r="B3920" s="245"/>
      <c r="C3920" s="246"/>
      <c r="D3920" s="235" t="s">
        <v>191</v>
      </c>
      <c r="E3920" s="247" t="s">
        <v>19</v>
      </c>
      <c r="F3920" s="248" t="s">
        <v>4545</v>
      </c>
      <c r="G3920" s="246"/>
      <c r="H3920" s="247" t="s">
        <v>19</v>
      </c>
      <c r="I3920" s="249"/>
      <c r="J3920" s="246"/>
      <c r="K3920" s="246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191</v>
      </c>
      <c r="AU3920" s="254" t="s">
        <v>82</v>
      </c>
      <c r="AV3920" s="14" t="s">
        <v>80</v>
      </c>
      <c r="AW3920" s="14" t="s">
        <v>33</v>
      </c>
      <c r="AX3920" s="14" t="s">
        <v>72</v>
      </c>
      <c r="AY3920" s="254" t="s">
        <v>180</v>
      </c>
    </row>
    <row r="3921" s="13" customFormat="1">
      <c r="A3921" s="13"/>
      <c r="B3921" s="233"/>
      <c r="C3921" s="234"/>
      <c r="D3921" s="235" t="s">
        <v>191</v>
      </c>
      <c r="E3921" s="236" t="s">
        <v>19</v>
      </c>
      <c r="F3921" s="237" t="s">
        <v>4546</v>
      </c>
      <c r="G3921" s="234"/>
      <c r="H3921" s="238">
        <v>2.2799999999999998</v>
      </c>
      <c r="I3921" s="239"/>
      <c r="J3921" s="234"/>
      <c r="K3921" s="234"/>
      <c r="L3921" s="240"/>
      <c r="M3921" s="241"/>
      <c r="N3921" s="242"/>
      <c r="O3921" s="242"/>
      <c r="P3921" s="242"/>
      <c r="Q3921" s="242"/>
      <c r="R3921" s="242"/>
      <c r="S3921" s="242"/>
      <c r="T3921" s="243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4" t="s">
        <v>191</v>
      </c>
      <c r="AU3921" s="244" t="s">
        <v>82</v>
      </c>
      <c r="AV3921" s="13" t="s">
        <v>82</v>
      </c>
      <c r="AW3921" s="13" t="s">
        <v>33</v>
      </c>
      <c r="AX3921" s="13" t="s">
        <v>72</v>
      </c>
      <c r="AY3921" s="244" t="s">
        <v>180</v>
      </c>
    </row>
    <row r="3922" s="13" customFormat="1">
      <c r="A3922" s="13"/>
      <c r="B3922" s="233"/>
      <c r="C3922" s="234"/>
      <c r="D3922" s="235" t="s">
        <v>191</v>
      </c>
      <c r="E3922" s="236" t="s">
        <v>19</v>
      </c>
      <c r="F3922" s="237" t="s">
        <v>4547</v>
      </c>
      <c r="G3922" s="234"/>
      <c r="H3922" s="238">
        <v>11.551</v>
      </c>
      <c r="I3922" s="239"/>
      <c r="J3922" s="234"/>
      <c r="K3922" s="234"/>
      <c r="L3922" s="240"/>
      <c r="M3922" s="241"/>
      <c r="N3922" s="242"/>
      <c r="O3922" s="242"/>
      <c r="P3922" s="242"/>
      <c r="Q3922" s="242"/>
      <c r="R3922" s="242"/>
      <c r="S3922" s="242"/>
      <c r="T3922" s="243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44" t="s">
        <v>191</v>
      </c>
      <c r="AU3922" s="244" t="s">
        <v>82</v>
      </c>
      <c r="AV3922" s="13" t="s">
        <v>82</v>
      </c>
      <c r="AW3922" s="13" t="s">
        <v>33</v>
      </c>
      <c r="AX3922" s="13" t="s">
        <v>72</v>
      </c>
      <c r="AY3922" s="244" t="s">
        <v>180</v>
      </c>
    </row>
    <row r="3923" s="13" customFormat="1">
      <c r="A3923" s="13"/>
      <c r="B3923" s="233"/>
      <c r="C3923" s="234"/>
      <c r="D3923" s="235" t="s">
        <v>191</v>
      </c>
      <c r="E3923" s="236" t="s">
        <v>19</v>
      </c>
      <c r="F3923" s="237" t="s">
        <v>4548</v>
      </c>
      <c r="G3923" s="234"/>
      <c r="H3923" s="238">
        <v>8.8499999999999996</v>
      </c>
      <c r="I3923" s="239"/>
      <c r="J3923" s="234"/>
      <c r="K3923" s="234"/>
      <c r="L3923" s="240"/>
      <c r="M3923" s="241"/>
      <c r="N3923" s="242"/>
      <c r="O3923" s="242"/>
      <c r="P3923" s="242"/>
      <c r="Q3923" s="242"/>
      <c r="R3923" s="242"/>
      <c r="S3923" s="242"/>
      <c r="T3923" s="243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4" t="s">
        <v>191</v>
      </c>
      <c r="AU3923" s="244" t="s">
        <v>82</v>
      </c>
      <c r="AV3923" s="13" t="s">
        <v>82</v>
      </c>
      <c r="AW3923" s="13" t="s">
        <v>33</v>
      </c>
      <c r="AX3923" s="13" t="s">
        <v>72</v>
      </c>
      <c r="AY3923" s="244" t="s">
        <v>180</v>
      </c>
    </row>
    <row r="3924" s="14" customFormat="1">
      <c r="A3924" s="14"/>
      <c r="B3924" s="245"/>
      <c r="C3924" s="246"/>
      <c r="D3924" s="235" t="s">
        <v>191</v>
      </c>
      <c r="E3924" s="247" t="s">
        <v>19</v>
      </c>
      <c r="F3924" s="248" t="s">
        <v>4549</v>
      </c>
      <c r="G3924" s="246"/>
      <c r="H3924" s="247" t="s">
        <v>19</v>
      </c>
      <c r="I3924" s="249"/>
      <c r="J3924" s="246"/>
      <c r="K3924" s="246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191</v>
      </c>
      <c r="AU3924" s="254" t="s">
        <v>82</v>
      </c>
      <c r="AV3924" s="14" t="s">
        <v>80</v>
      </c>
      <c r="AW3924" s="14" t="s">
        <v>33</v>
      </c>
      <c r="AX3924" s="14" t="s">
        <v>72</v>
      </c>
      <c r="AY3924" s="254" t="s">
        <v>180</v>
      </c>
    </row>
    <row r="3925" s="13" customFormat="1">
      <c r="A3925" s="13"/>
      <c r="B3925" s="233"/>
      <c r="C3925" s="234"/>
      <c r="D3925" s="235" t="s">
        <v>191</v>
      </c>
      <c r="E3925" s="236" t="s">
        <v>19</v>
      </c>
      <c r="F3925" s="237" t="s">
        <v>4550</v>
      </c>
      <c r="G3925" s="234"/>
      <c r="H3925" s="238">
        <v>2.2200000000000002</v>
      </c>
      <c r="I3925" s="239"/>
      <c r="J3925" s="234"/>
      <c r="K3925" s="234"/>
      <c r="L3925" s="240"/>
      <c r="M3925" s="241"/>
      <c r="N3925" s="242"/>
      <c r="O3925" s="242"/>
      <c r="P3925" s="242"/>
      <c r="Q3925" s="242"/>
      <c r="R3925" s="242"/>
      <c r="S3925" s="242"/>
      <c r="T3925" s="243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4" t="s">
        <v>191</v>
      </c>
      <c r="AU3925" s="244" t="s">
        <v>82</v>
      </c>
      <c r="AV3925" s="13" t="s">
        <v>82</v>
      </c>
      <c r="AW3925" s="13" t="s">
        <v>33</v>
      </c>
      <c r="AX3925" s="13" t="s">
        <v>72</v>
      </c>
      <c r="AY3925" s="244" t="s">
        <v>180</v>
      </c>
    </row>
    <row r="3926" s="14" customFormat="1">
      <c r="A3926" s="14"/>
      <c r="B3926" s="245"/>
      <c r="C3926" s="246"/>
      <c r="D3926" s="235" t="s">
        <v>191</v>
      </c>
      <c r="E3926" s="247" t="s">
        <v>19</v>
      </c>
      <c r="F3926" s="248" t="s">
        <v>4551</v>
      </c>
      <c r="G3926" s="246"/>
      <c r="H3926" s="247" t="s">
        <v>19</v>
      </c>
      <c r="I3926" s="249"/>
      <c r="J3926" s="246"/>
      <c r="K3926" s="246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191</v>
      </c>
      <c r="AU3926" s="254" t="s">
        <v>82</v>
      </c>
      <c r="AV3926" s="14" t="s">
        <v>80</v>
      </c>
      <c r="AW3926" s="14" t="s">
        <v>33</v>
      </c>
      <c r="AX3926" s="14" t="s">
        <v>72</v>
      </c>
      <c r="AY3926" s="254" t="s">
        <v>180</v>
      </c>
    </row>
    <row r="3927" s="13" customFormat="1">
      <c r="A3927" s="13"/>
      <c r="B3927" s="233"/>
      <c r="C3927" s="234"/>
      <c r="D3927" s="235" t="s">
        <v>191</v>
      </c>
      <c r="E3927" s="236" t="s">
        <v>19</v>
      </c>
      <c r="F3927" s="237" t="s">
        <v>4552</v>
      </c>
      <c r="G3927" s="234"/>
      <c r="H3927" s="238">
        <v>48.305</v>
      </c>
      <c r="I3927" s="239"/>
      <c r="J3927" s="234"/>
      <c r="K3927" s="234"/>
      <c r="L3927" s="240"/>
      <c r="M3927" s="241"/>
      <c r="N3927" s="242"/>
      <c r="O3927" s="242"/>
      <c r="P3927" s="242"/>
      <c r="Q3927" s="242"/>
      <c r="R3927" s="242"/>
      <c r="S3927" s="242"/>
      <c r="T3927" s="243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4" t="s">
        <v>191</v>
      </c>
      <c r="AU3927" s="244" t="s">
        <v>82</v>
      </c>
      <c r="AV3927" s="13" t="s">
        <v>82</v>
      </c>
      <c r="AW3927" s="13" t="s">
        <v>33</v>
      </c>
      <c r="AX3927" s="13" t="s">
        <v>72</v>
      </c>
      <c r="AY3927" s="244" t="s">
        <v>180</v>
      </c>
    </row>
    <row r="3928" s="14" customFormat="1">
      <c r="A3928" s="14"/>
      <c r="B3928" s="245"/>
      <c r="C3928" s="246"/>
      <c r="D3928" s="235" t="s">
        <v>191</v>
      </c>
      <c r="E3928" s="247" t="s">
        <v>19</v>
      </c>
      <c r="F3928" s="248" t="s">
        <v>1597</v>
      </c>
      <c r="G3928" s="246"/>
      <c r="H3928" s="247" t="s">
        <v>19</v>
      </c>
      <c r="I3928" s="249"/>
      <c r="J3928" s="246"/>
      <c r="K3928" s="246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191</v>
      </c>
      <c r="AU3928" s="254" t="s">
        <v>82</v>
      </c>
      <c r="AV3928" s="14" t="s">
        <v>80</v>
      </c>
      <c r="AW3928" s="14" t="s">
        <v>33</v>
      </c>
      <c r="AX3928" s="14" t="s">
        <v>72</v>
      </c>
      <c r="AY3928" s="254" t="s">
        <v>180</v>
      </c>
    </row>
    <row r="3929" s="14" customFormat="1">
      <c r="A3929" s="14"/>
      <c r="B3929" s="245"/>
      <c r="C3929" s="246"/>
      <c r="D3929" s="235" t="s">
        <v>191</v>
      </c>
      <c r="E3929" s="247" t="s">
        <v>19</v>
      </c>
      <c r="F3929" s="248" t="s">
        <v>4553</v>
      </c>
      <c r="G3929" s="246"/>
      <c r="H3929" s="247" t="s">
        <v>19</v>
      </c>
      <c r="I3929" s="249"/>
      <c r="J3929" s="246"/>
      <c r="K3929" s="246"/>
      <c r="L3929" s="250"/>
      <c r="M3929" s="251"/>
      <c r="N3929" s="252"/>
      <c r="O3929" s="252"/>
      <c r="P3929" s="252"/>
      <c r="Q3929" s="252"/>
      <c r="R3929" s="252"/>
      <c r="S3929" s="252"/>
      <c r="T3929" s="253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4" t="s">
        <v>191</v>
      </c>
      <c r="AU3929" s="254" t="s">
        <v>82</v>
      </c>
      <c r="AV3929" s="14" t="s">
        <v>80</v>
      </c>
      <c r="AW3929" s="14" t="s">
        <v>33</v>
      </c>
      <c r="AX3929" s="14" t="s">
        <v>72</v>
      </c>
      <c r="AY3929" s="254" t="s">
        <v>180</v>
      </c>
    </row>
    <row r="3930" s="13" customFormat="1">
      <c r="A3930" s="13"/>
      <c r="B3930" s="233"/>
      <c r="C3930" s="234"/>
      <c r="D3930" s="235" t="s">
        <v>191</v>
      </c>
      <c r="E3930" s="236" t="s">
        <v>19</v>
      </c>
      <c r="F3930" s="237" t="s">
        <v>4554</v>
      </c>
      <c r="G3930" s="234"/>
      <c r="H3930" s="238">
        <v>2.169</v>
      </c>
      <c r="I3930" s="239"/>
      <c r="J3930" s="234"/>
      <c r="K3930" s="234"/>
      <c r="L3930" s="240"/>
      <c r="M3930" s="241"/>
      <c r="N3930" s="242"/>
      <c r="O3930" s="242"/>
      <c r="P3930" s="242"/>
      <c r="Q3930" s="242"/>
      <c r="R3930" s="242"/>
      <c r="S3930" s="242"/>
      <c r="T3930" s="243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44" t="s">
        <v>191</v>
      </c>
      <c r="AU3930" s="244" t="s">
        <v>82</v>
      </c>
      <c r="AV3930" s="13" t="s">
        <v>82</v>
      </c>
      <c r="AW3930" s="13" t="s">
        <v>33</v>
      </c>
      <c r="AX3930" s="13" t="s">
        <v>72</v>
      </c>
      <c r="AY3930" s="244" t="s">
        <v>180</v>
      </c>
    </row>
    <row r="3931" s="14" customFormat="1">
      <c r="A3931" s="14"/>
      <c r="B3931" s="245"/>
      <c r="C3931" s="246"/>
      <c r="D3931" s="235" t="s">
        <v>191</v>
      </c>
      <c r="E3931" s="247" t="s">
        <v>19</v>
      </c>
      <c r="F3931" s="248" t="s">
        <v>1598</v>
      </c>
      <c r="G3931" s="246"/>
      <c r="H3931" s="247" t="s">
        <v>19</v>
      </c>
      <c r="I3931" s="249"/>
      <c r="J3931" s="246"/>
      <c r="K3931" s="246"/>
      <c r="L3931" s="250"/>
      <c r="M3931" s="251"/>
      <c r="N3931" s="252"/>
      <c r="O3931" s="252"/>
      <c r="P3931" s="252"/>
      <c r="Q3931" s="252"/>
      <c r="R3931" s="252"/>
      <c r="S3931" s="252"/>
      <c r="T3931" s="253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4" t="s">
        <v>191</v>
      </c>
      <c r="AU3931" s="254" t="s">
        <v>82</v>
      </c>
      <c r="AV3931" s="14" t="s">
        <v>80</v>
      </c>
      <c r="AW3931" s="14" t="s">
        <v>33</v>
      </c>
      <c r="AX3931" s="14" t="s">
        <v>72</v>
      </c>
      <c r="AY3931" s="254" t="s">
        <v>180</v>
      </c>
    </row>
    <row r="3932" s="13" customFormat="1">
      <c r="A3932" s="13"/>
      <c r="B3932" s="233"/>
      <c r="C3932" s="234"/>
      <c r="D3932" s="235" t="s">
        <v>191</v>
      </c>
      <c r="E3932" s="236" t="s">
        <v>19</v>
      </c>
      <c r="F3932" s="237" t="s">
        <v>4555</v>
      </c>
      <c r="G3932" s="234"/>
      <c r="H3932" s="238">
        <v>27.907</v>
      </c>
      <c r="I3932" s="239"/>
      <c r="J3932" s="234"/>
      <c r="K3932" s="234"/>
      <c r="L3932" s="240"/>
      <c r="M3932" s="241"/>
      <c r="N3932" s="242"/>
      <c r="O3932" s="242"/>
      <c r="P3932" s="242"/>
      <c r="Q3932" s="242"/>
      <c r="R3932" s="242"/>
      <c r="S3932" s="242"/>
      <c r="T3932" s="243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4" t="s">
        <v>191</v>
      </c>
      <c r="AU3932" s="244" t="s">
        <v>82</v>
      </c>
      <c r="AV3932" s="13" t="s">
        <v>82</v>
      </c>
      <c r="AW3932" s="13" t="s">
        <v>33</v>
      </c>
      <c r="AX3932" s="13" t="s">
        <v>72</v>
      </c>
      <c r="AY3932" s="244" t="s">
        <v>180</v>
      </c>
    </row>
    <row r="3933" s="13" customFormat="1">
      <c r="A3933" s="13"/>
      <c r="B3933" s="233"/>
      <c r="C3933" s="234"/>
      <c r="D3933" s="235" t="s">
        <v>191</v>
      </c>
      <c r="E3933" s="236" t="s">
        <v>19</v>
      </c>
      <c r="F3933" s="237" t="s">
        <v>4556</v>
      </c>
      <c r="G3933" s="234"/>
      <c r="H3933" s="238">
        <v>33.475999999999999</v>
      </c>
      <c r="I3933" s="239"/>
      <c r="J3933" s="234"/>
      <c r="K3933" s="234"/>
      <c r="L3933" s="240"/>
      <c r="M3933" s="241"/>
      <c r="N3933" s="242"/>
      <c r="O3933" s="242"/>
      <c r="P3933" s="242"/>
      <c r="Q3933" s="242"/>
      <c r="R3933" s="242"/>
      <c r="S3933" s="242"/>
      <c r="T3933" s="243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4" t="s">
        <v>191</v>
      </c>
      <c r="AU3933" s="244" t="s">
        <v>82</v>
      </c>
      <c r="AV3933" s="13" t="s">
        <v>82</v>
      </c>
      <c r="AW3933" s="13" t="s">
        <v>33</v>
      </c>
      <c r="AX3933" s="13" t="s">
        <v>72</v>
      </c>
      <c r="AY3933" s="244" t="s">
        <v>180</v>
      </c>
    </row>
    <row r="3934" s="13" customFormat="1">
      <c r="A3934" s="13"/>
      <c r="B3934" s="233"/>
      <c r="C3934" s="234"/>
      <c r="D3934" s="235" t="s">
        <v>191</v>
      </c>
      <c r="E3934" s="236" t="s">
        <v>19</v>
      </c>
      <c r="F3934" s="237" t="s">
        <v>2256</v>
      </c>
      <c r="G3934" s="234"/>
      <c r="H3934" s="238">
        <v>-1.377</v>
      </c>
      <c r="I3934" s="239"/>
      <c r="J3934" s="234"/>
      <c r="K3934" s="234"/>
      <c r="L3934" s="240"/>
      <c r="M3934" s="241"/>
      <c r="N3934" s="242"/>
      <c r="O3934" s="242"/>
      <c r="P3934" s="242"/>
      <c r="Q3934" s="242"/>
      <c r="R3934" s="242"/>
      <c r="S3934" s="242"/>
      <c r="T3934" s="243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4" t="s">
        <v>191</v>
      </c>
      <c r="AU3934" s="244" t="s">
        <v>82</v>
      </c>
      <c r="AV3934" s="13" t="s">
        <v>82</v>
      </c>
      <c r="AW3934" s="13" t="s">
        <v>33</v>
      </c>
      <c r="AX3934" s="13" t="s">
        <v>72</v>
      </c>
      <c r="AY3934" s="244" t="s">
        <v>180</v>
      </c>
    </row>
    <row r="3935" s="13" customFormat="1">
      <c r="A3935" s="13"/>
      <c r="B3935" s="233"/>
      <c r="C3935" s="234"/>
      <c r="D3935" s="235" t="s">
        <v>191</v>
      </c>
      <c r="E3935" s="236" t="s">
        <v>19</v>
      </c>
      <c r="F3935" s="237" t="s">
        <v>1660</v>
      </c>
      <c r="G3935" s="234"/>
      <c r="H3935" s="238">
        <v>-7.3499999999999996</v>
      </c>
      <c r="I3935" s="239"/>
      <c r="J3935" s="234"/>
      <c r="K3935" s="234"/>
      <c r="L3935" s="240"/>
      <c r="M3935" s="241"/>
      <c r="N3935" s="242"/>
      <c r="O3935" s="242"/>
      <c r="P3935" s="242"/>
      <c r="Q3935" s="242"/>
      <c r="R3935" s="242"/>
      <c r="S3935" s="242"/>
      <c r="T3935" s="243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4" t="s">
        <v>191</v>
      </c>
      <c r="AU3935" s="244" t="s">
        <v>82</v>
      </c>
      <c r="AV3935" s="13" t="s">
        <v>82</v>
      </c>
      <c r="AW3935" s="13" t="s">
        <v>33</v>
      </c>
      <c r="AX3935" s="13" t="s">
        <v>72</v>
      </c>
      <c r="AY3935" s="244" t="s">
        <v>180</v>
      </c>
    </row>
    <row r="3936" s="14" customFormat="1">
      <c r="A3936" s="14"/>
      <c r="B3936" s="245"/>
      <c r="C3936" s="246"/>
      <c r="D3936" s="235" t="s">
        <v>191</v>
      </c>
      <c r="E3936" s="247" t="s">
        <v>19</v>
      </c>
      <c r="F3936" s="248" t="s">
        <v>4557</v>
      </c>
      <c r="G3936" s="246"/>
      <c r="H3936" s="247" t="s">
        <v>19</v>
      </c>
      <c r="I3936" s="249"/>
      <c r="J3936" s="246"/>
      <c r="K3936" s="246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191</v>
      </c>
      <c r="AU3936" s="254" t="s">
        <v>82</v>
      </c>
      <c r="AV3936" s="14" t="s">
        <v>80</v>
      </c>
      <c r="AW3936" s="14" t="s">
        <v>33</v>
      </c>
      <c r="AX3936" s="14" t="s">
        <v>72</v>
      </c>
      <c r="AY3936" s="254" t="s">
        <v>180</v>
      </c>
    </row>
    <row r="3937" s="13" customFormat="1">
      <c r="A3937" s="13"/>
      <c r="B3937" s="233"/>
      <c r="C3937" s="234"/>
      <c r="D3937" s="235" t="s">
        <v>191</v>
      </c>
      <c r="E3937" s="236" t="s">
        <v>19</v>
      </c>
      <c r="F3937" s="237" t="s">
        <v>4558</v>
      </c>
      <c r="G3937" s="234"/>
      <c r="H3937" s="238">
        <v>5.4000000000000004</v>
      </c>
      <c r="I3937" s="239"/>
      <c r="J3937" s="234"/>
      <c r="K3937" s="234"/>
      <c r="L3937" s="240"/>
      <c r="M3937" s="241"/>
      <c r="N3937" s="242"/>
      <c r="O3937" s="242"/>
      <c r="P3937" s="242"/>
      <c r="Q3937" s="242"/>
      <c r="R3937" s="242"/>
      <c r="S3937" s="242"/>
      <c r="T3937" s="243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4" t="s">
        <v>191</v>
      </c>
      <c r="AU3937" s="244" t="s">
        <v>82</v>
      </c>
      <c r="AV3937" s="13" t="s">
        <v>82</v>
      </c>
      <c r="AW3937" s="13" t="s">
        <v>33</v>
      </c>
      <c r="AX3937" s="13" t="s">
        <v>72</v>
      </c>
      <c r="AY3937" s="244" t="s">
        <v>180</v>
      </c>
    </row>
    <row r="3938" s="13" customFormat="1">
      <c r="A3938" s="13"/>
      <c r="B3938" s="233"/>
      <c r="C3938" s="234"/>
      <c r="D3938" s="235" t="s">
        <v>191</v>
      </c>
      <c r="E3938" s="236" t="s">
        <v>19</v>
      </c>
      <c r="F3938" s="237" t="s">
        <v>4559</v>
      </c>
      <c r="G3938" s="234"/>
      <c r="H3938" s="238">
        <v>7.5</v>
      </c>
      <c r="I3938" s="239"/>
      <c r="J3938" s="234"/>
      <c r="K3938" s="234"/>
      <c r="L3938" s="240"/>
      <c r="M3938" s="241"/>
      <c r="N3938" s="242"/>
      <c r="O3938" s="242"/>
      <c r="P3938" s="242"/>
      <c r="Q3938" s="242"/>
      <c r="R3938" s="242"/>
      <c r="S3938" s="242"/>
      <c r="T3938" s="243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4" t="s">
        <v>191</v>
      </c>
      <c r="AU3938" s="244" t="s">
        <v>82</v>
      </c>
      <c r="AV3938" s="13" t="s">
        <v>82</v>
      </c>
      <c r="AW3938" s="13" t="s">
        <v>33</v>
      </c>
      <c r="AX3938" s="13" t="s">
        <v>72</v>
      </c>
      <c r="AY3938" s="244" t="s">
        <v>180</v>
      </c>
    </row>
    <row r="3939" s="14" customFormat="1">
      <c r="A3939" s="14"/>
      <c r="B3939" s="245"/>
      <c r="C3939" s="246"/>
      <c r="D3939" s="235" t="s">
        <v>191</v>
      </c>
      <c r="E3939" s="247" t="s">
        <v>19</v>
      </c>
      <c r="F3939" s="248" t="s">
        <v>4560</v>
      </c>
      <c r="G3939" s="246"/>
      <c r="H3939" s="247" t="s">
        <v>19</v>
      </c>
      <c r="I3939" s="249"/>
      <c r="J3939" s="246"/>
      <c r="K3939" s="246"/>
      <c r="L3939" s="250"/>
      <c r="M3939" s="251"/>
      <c r="N3939" s="252"/>
      <c r="O3939" s="252"/>
      <c r="P3939" s="252"/>
      <c r="Q3939" s="252"/>
      <c r="R3939" s="252"/>
      <c r="S3939" s="252"/>
      <c r="T3939" s="253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4" t="s">
        <v>191</v>
      </c>
      <c r="AU3939" s="254" t="s">
        <v>82</v>
      </c>
      <c r="AV3939" s="14" t="s">
        <v>80</v>
      </c>
      <c r="AW3939" s="14" t="s">
        <v>33</v>
      </c>
      <c r="AX3939" s="14" t="s">
        <v>72</v>
      </c>
      <c r="AY3939" s="254" t="s">
        <v>180</v>
      </c>
    </row>
    <row r="3940" s="13" customFormat="1">
      <c r="A3940" s="13"/>
      <c r="B3940" s="233"/>
      <c r="C3940" s="234"/>
      <c r="D3940" s="235" t="s">
        <v>191</v>
      </c>
      <c r="E3940" s="236" t="s">
        <v>19</v>
      </c>
      <c r="F3940" s="237" t="s">
        <v>4561</v>
      </c>
      <c r="G3940" s="234"/>
      <c r="H3940" s="238">
        <v>12.183</v>
      </c>
      <c r="I3940" s="239"/>
      <c r="J3940" s="234"/>
      <c r="K3940" s="234"/>
      <c r="L3940" s="240"/>
      <c r="M3940" s="241"/>
      <c r="N3940" s="242"/>
      <c r="O3940" s="242"/>
      <c r="P3940" s="242"/>
      <c r="Q3940" s="242"/>
      <c r="R3940" s="242"/>
      <c r="S3940" s="242"/>
      <c r="T3940" s="243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4" t="s">
        <v>191</v>
      </c>
      <c r="AU3940" s="244" t="s">
        <v>82</v>
      </c>
      <c r="AV3940" s="13" t="s">
        <v>82</v>
      </c>
      <c r="AW3940" s="13" t="s">
        <v>33</v>
      </c>
      <c r="AX3940" s="13" t="s">
        <v>72</v>
      </c>
      <c r="AY3940" s="244" t="s">
        <v>180</v>
      </c>
    </row>
    <row r="3941" s="16" customFormat="1">
      <c r="A3941" s="16"/>
      <c r="B3941" s="266"/>
      <c r="C3941" s="267"/>
      <c r="D3941" s="235" t="s">
        <v>191</v>
      </c>
      <c r="E3941" s="268" t="s">
        <v>19</v>
      </c>
      <c r="F3941" s="269" t="s">
        <v>436</v>
      </c>
      <c r="G3941" s="267"/>
      <c r="H3941" s="270">
        <v>207.83800000000002</v>
      </c>
      <c r="I3941" s="271"/>
      <c r="J3941" s="267"/>
      <c r="K3941" s="267"/>
      <c r="L3941" s="272"/>
      <c r="M3941" s="273"/>
      <c r="N3941" s="274"/>
      <c r="O3941" s="274"/>
      <c r="P3941" s="274"/>
      <c r="Q3941" s="274"/>
      <c r="R3941" s="274"/>
      <c r="S3941" s="274"/>
      <c r="T3941" s="275"/>
      <c r="U3941" s="16"/>
      <c r="V3941" s="16"/>
      <c r="W3941" s="16"/>
      <c r="X3941" s="16"/>
      <c r="Y3941" s="16"/>
      <c r="Z3941" s="16"/>
      <c r="AA3941" s="16"/>
      <c r="AB3941" s="16"/>
      <c r="AC3941" s="16"/>
      <c r="AD3941" s="16"/>
      <c r="AE3941" s="16"/>
      <c r="AT3941" s="276" t="s">
        <v>191</v>
      </c>
      <c r="AU3941" s="276" t="s">
        <v>82</v>
      </c>
      <c r="AV3941" s="16" t="s">
        <v>100</v>
      </c>
      <c r="AW3941" s="16" t="s">
        <v>33</v>
      </c>
      <c r="AX3941" s="16" t="s">
        <v>72</v>
      </c>
      <c r="AY3941" s="276" t="s">
        <v>180</v>
      </c>
    </row>
    <row r="3942" s="14" customFormat="1">
      <c r="A3942" s="14"/>
      <c r="B3942" s="245"/>
      <c r="C3942" s="246"/>
      <c r="D3942" s="235" t="s">
        <v>191</v>
      </c>
      <c r="E3942" s="247" t="s">
        <v>19</v>
      </c>
      <c r="F3942" s="248" t="s">
        <v>1641</v>
      </c>
      <c r="G3942" s="246"/>
      <c r="H3942" s="247" t="s">
        <v>19</v>
      </c>
      <c r="I3942" s="249"/>
      <c r="J3942" s="246"/>
      <c r="K3942" s="246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191</v>
      </c>
      <c r="AU3942" s="254" t="s">
        <v>82</v>
      </c>
      <c r="AV3942" s="14" t="s">
        <v>80</v>
      </c>
      <c r="AW3942" s="14" t="s">
        <v>33</v>
      </c>
      <c r="AX3942" s="14" t="s">
        <v>72</v>
      </c>
      <c r="AY3942" s="254" t="s">
        <v>180</v>
      </c>
    </row>
    <row r="3943" s="14" customFormat="1">
      <c r="A3943" s="14"/>
      <c r="B3943" s="245"/>
      <c r="C3943" s="246"/>
      <c r="D3943" s="235" t="s">
        <v>191</v>
      </c>
      <c r="E3943" s="247" t="s">
        <v>19</v>
      </c>
      <c r="F3943" s="248" t="s">
        <v>2295</v>
      </c>
      <c r="G3943" s="246"/>
      <c r="H3943" s="247" t="s">
        <v>19</v>
      </c>
      <c r="I3943" s="249"/>
      <c r="J3943" s="246"/>
      <c r="K3943" s="246"/>
      <c r="L3943" s="250"/>
      <c r="M3943" s="251"/>
      <c r="N3943" s="252"/>
      <c r="O3943" s="252"/>
      <c r="P3943" s="252"/>
      <c r="Q3943" s="252"/>
      <c r="R3943" s="252"/>
      <c r="S3943" s="252"/>
      <c r="T3943" s="253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4" t="s">
        <v>191</v>
      </c>
      <c r="AU3943" s="254" t="s">
        <v>82</v>
      </c>
      <c r="AV3943" s="14" t="s">
        <v>80</v>
      </c>
      <c r="AW3943" s="14" t="s">
        <v>33</v>
      </c>
      <c r="AX3943" s="14" t="s">
        <v>72</v>
      </c>
      <c r="AY3943" s="254" t="s">
        <v>180</v>
      </c>
    </row>
    <row r="3944" s="13" customFormat="1">
      <c r="A3944" s="13"/>
      <c r="B3944" s="233"/>
      <c r="C3944" s="234"/>
      <c r="D3944" s="235" t="s">
        <v>191</v>
      </c>
      <c r="E3944" s="236" t="s">
        <v>19</v>
      </c>
      <c r="F3944" s="237" t="s">
        <v>4562</v>
      </c>
      <c r="G3944" s="234"/>
      <c r="H3944" s="238">
        <v>1.74</v>
      </c>
      <c r="I3944" s="239"/>
      <c r="J3944" s="234"/>
      <c r="K3944" s="234"/>
      <c r="L3944" s="240"/>
      <c r="M3944" s="241"/>
      <c r="N3944" s="242"/>
      <c r="O3944" s="242"/>
      <c r="P3944" s="242"/>
      <c r="Q3944" s="242"/>
      <c r="R3944" s="242"/>
      <c r="S3944" s="242"/>
      <c r="T3944" s="243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4" t="s">
        <v>191</v>
      </c>
      <c r="AU3944" s="244" t="s">
        <v>82</v>
      </c>
      <c r="AV3944" s="13" t="s">
        <v>82</v>
      </c>
      <c r="AW3944" s="13" t="s">
        <v>33</v>
      </c>
      <c r="AX3944" s="13" t="s">
        <v>72</v>
      </c>
      <c r="AY3944" s="244" t="s">
        <v>180</v>
      </c>
    </row>
    <row r="3945" s="13" customFormat="1">
      <c r="A3945" s="13"/>
      <c r="B3945" s="233"/>
      <c r="C3945" s="234"/>
      <c r="D3945" s="235" t="s">
        <v>191</v>
      </c>
      <c r="E3945" s="236" t="s">
        <v>19</v>
      </c>
      <c r="F3945" s="237" t="s">
        <v>4563</v>
      </c>
      <c r="G3945" s="234"/>
      <c r="H3945" s="238">
        <v>32.280000000000001</v>
      </c>
      <c r="I3945" s="239"/>
      <c r="J3945" s="234"/>
      <c r="K3945" s="234"/>
      <c r="L3945" s="240"/>
      <c r="M3945" s="241"/>
      <c r="N3945" s="242"/>
      <c r="O3945" s="242"/>
      <c r="P3945" s="242"/>
      <c r="Q3945" s="242"/>
      <c r="R3945" s="242"/>
      <c r="S3945" s="242"/>
      <c r="T3945" s="243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4" t="s">
        <v>191</v>
      </c>
      <c r="AU3945" s="244" t="s">
        <v>82</v>
      </c>
      <c r="AV3945" s="13" t="s">
        <v>82</v>
      </c>
      <c r="AW3945" s="13" t="s">
        <v>33</v>
      </c>
      <c r="AX3945" s="13" t="s">
        <v>72</v>
      </c>
      <c r="AY3945" s="244" t="s">
        <v>180</v>
      </c>
    </row>
    <row r="3946" s="13" customFormat="1">
      <c r="A3946" s="13"/>
      <c r="B3946" s="233"/>
      <c r="C3946" s="234"/>
      <c r="D3946" s="235" t="s">
        <v>191</v>
      </c>
      <c r="E3946" s="236" t="s">
        <v>19</v>
      </c>
      <c r="F3946" s="237" t="s">
        <v>2297</v>
      </c>
      <c r="G3946" s="234"/>
      <c r="H3946" s="238">
        <v>-0.63600000000000001</v>
      </c>
      <c r="I3946" s="239"/>
      <c r="J3946" s="234"/>
      <c r="K3946" s="234"/>
      <c r="L3946" s="240"/>
      <c r="M3946" s="241"/>
      <c r="N3946" s="242"/>
      <c r="O3946" s="242"/>
      <c r="P3946" s="242"/>
      <c r="Q3946" s="242"/>
      <c r="R3946" s="242"/>
      <c r="S3946" s="242"/>
      <c r="T3946" s="243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4" t="s">
        <v>191</v>
      </c>
      <c r="AU3946" s="244" t="s">
        <v>82</v>
      </c>
      <c r="AV3946" s="13" t="s">
        <v>82</v>
      </c>
      <c r="AW3946" s="13" t="s">
        <v>33</v>
      </c>
      <c r="AX3946" s="13" t="s">
        <v>72</v>
      </c>
      <c r="AY3946" s="244" t="s">
        <v>180</v>
      </c>
    </row>
    <row r="3947" s="14" customFormat="1">
      <c r="A3947" s="14"/>
      <c r="B3947" s="245"/>
      <c r="C3947" s="246"/>
      <c r="D3947" s="235" t="s">
        <v>191</v>
      </c>
      <c r="E3947" s="247" t="s">
        <v>19</v>
      </c>
      <c r="F3947" s="248" t="s">
        <v>2290</v>
      </c>
      <c r="G3947" s="246"/>
      <c r="H3947" s="247" t="s">
        <v>19</v>
      </c>
      <c r="I3947" s="249"/>
      <c r="J3947" s="246"/>
      <c r="K3947" s="246"/>
      <c r="L3947" s="250"/>
      <c r="M3947" s="251"/>
      <c r="N3947" s="252"/>
      <c r="O3947" s="252"/>
      <c r="P3947" s="252"/>
      <c r="Q3947" s="252"/>
      <c r="R3947" s="252"/>
      <c r="S3947" s="252"/>
      <c r="T3947" s="253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4" t="s">
        <v>191</v>
      </c>
      <c r="AU3947" s="254" t="s">
        <v>82</v>
      </c>
      <c r="AV3947" s="14" t="s">
        <v>80</v>
      </c>
      <c r="AW3947" s="14" t="s">
        <v>33</v>
      </c>
      <c r="AX3947" s="14" t="s">
        <v>72</v>
      </c>
      <c r="AY3947" s="254" t="s">
        <v>180</v>
      </c>
    </row>
    <row r="3948" s="13" customFormat="1">
      <c r="A3948" s="13"/>
      <c r="B3948" s="233"/>
      <c r="C3948" s="234"/>
      <c r="D3948" s="235" t="s">
        <v>191</v>
      </c>
      <c r="E3948" s="236" t="s">
        <v>19</v>
      </c>
      <c r="F3948" s="237" t="s">
        <v>4564</v>
      </c>
      <c r="G3948" s="234"/>
      <c r="H3948" s="238">
        <v>35.161000000000001</v>
      </c>
      <c r="I3948" s="239"/>
      <c r="J3948" s="234"/>
      <c r="K3948" s="234"/>
      <c r="L3948" s="240"/>
      <c r="M3948" s="241"/>
      <c r="N3948" s="242"/>
      <c r="O3948" s="242"/>
      <c r="P3948" s="242"/>
      <c r="Q3948" s="242"/>
      <c r="R3948" s="242"/>
      <c r="S3948" s="242"/>
      <c r="T3948" s="243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4" t="s">
        <v>191</v>
      </c>
      <c r="AU3948" s="244" t="s">
        <v>82</v>
      </c>
      <c r="AV3948" s="13" t="s">
        <v>82</v>
      </c>
      <c r="AW3948" s="13" t="s">
        <v>33</v>
      </c>
      <c r="AX3948" s="13" t="s">
        <v>72</v>
      </c>
      <c r="AY3948" s="244" t="s">
        <v>180</v>
      </c>
    </row>
    <row r="3949" s="13" customFormat="1">
      <c r="A3949" s="13"/>
      <c r="B3949" s="233"/>
      <c r="C3949" s="234"/>
      <c r="D3949" s="235" t="s">
        <v>191</v>
      </c>
      <c r="E3949" s="236" t="s">
        <v>19</v>
      </c>
      <c r="F3949" s="237" t="s">
        <v>2292</v>
      </c>
      <c r="G3949" s="234"/>
      <c r="H3949" s="238">
        <v>-0.48799999999999999</v>
      </c>
      <c r="I3949" s="239"/>
      <c r="J3949" s="234"/>
      <c r="K3949" s="234"/>
      <c r="L3949" s="240"/>
      <c r="M3949" s="241"/>
      <c r="N3949" s="242"/>
      <c r="O3949" s="242"/>
      <c r="P3949" s="242"/>
      <c r="Q3949" s="242"/>
      <c r="R3949" s="242"/>
      <c r="S3949" s="242"/>
      <c r="T3949" s="243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4" t="s">
        <v>191</v>
      </c>
      <c r="AU3949" s="244" t="s">
        <v>82</v>
      </c>
      <c r="AV3949" s="13" t="s">
        <v>82</v>
      </c>
      <c r="AW3949" s="13" t="s">
        <v>33</v>
      </c>
      <c r="AX3949" s="13" t="s">
        <v>72</v>
      </c>
      <c r="AY3949" s="244" t="s">
        <v>180</v>
      </c>
    </row>
    <row r="3950" s="14" customFormat="1">
      <c r="A3950" s="14"/>
      <c r="B3950" s="245"/>
      <c r="C3950" s="246"/>
      <c r="D3950" s="235" t="s">
        <v>191</v>
      </c>
      <c r="E3950" s="247" t="s">
        <v>19</v>
      </c>
      <c r="F3950" s="248" t="s">
        <v>2280</v>
      </c>
      <c r="G3950" s="246"/>
      <c r="H3950" s="247" t="s">
        <v>19</v>
      </c>
      <c r="I3950" s="249"/>
      <c r="J3950" s="246"/>
      <c r="K3950" s="246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191</v>
      </c>
      <c r="AU3950" s="254" t="s">
        <v>82</v>
      </c>
      <c r="AV3950" s="14" t="s">
        <v>80</v>
      </c>
      <c r="AW3950" s="14" t="s">
        <v>33</v>
      </c>
      <c r="AX3950" s="14" t="s">
        <v>72</v>
      </c>
      <c r="AY3950" s="254" t="s">
        <v>180</v>
      </c>
    </row>
    <row r="3951" s="13" customFormat="1">
      <c r="A3951" s="13"/>
      <c r="B3951" s="233"/>
      <c r="C3951" s="234"/>
      <c r="D3951" s="235" t="s">
        <v>191</v>
      </c>
      <c r="E3951" s="236" t="s">
        <v>19</v>
      </c>
      <c r="F3951" s="237" t="s">
        <v>4565</v>
      </c>
      <c r="G3951" s="234"/>
      <c r="H3951" s="238">
        <v>19.908999999999999</v>
      </c>
      <c r="I3951" s="239"/>
      <c r="J3951" s="234"/>
      <c r="K3951" s="234"/>
      <c r="L3951" s="240"/>
      <c r="M3951" s="241"/>
      <c r="N3951" s="242"/>
      <c r="O3951" s="242"/>
      <c r="P3951" s="242"/>
      <c r="Q3951" s="242"/>
      <c r="R3951" s="242"/>
      <c r="S3951" s="242"/>
      <c r="T3951" s="243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4" t="s">
        <v>191</v>
      </c>
      <c r="AU3951" s="244" t="s">
        <v>82</v>
      </c>
      <c r="AV3951" s="13" t="s">
        <v>82</v>
      </c>
      <c r="AW3951" s="13" t="s">
        <v>33</v>
      </c>
      <c r="AX3951" s="13" t="s">
        <v>72</v>
      </c>
      <c r="AY3951" s="244" t="s">
        <v>180</v>
      </c>
    </row>
    <row r="3952" s="13" customFormat="1">
      <c r="A3952" s="13"/>
      <c r="B3952" s="233"/>
      <c r="C3952" s="234"/>
      <c r="D3952" s="235" t="s">
        <v>191</v>
      </c>
      <c r="E3952" s="236" t="s">
        <v>19</v>
      </c>
      <c r="F3952" s="237" t="s">
        <v>4566</v>
      </c>
      <c r="G3952" s="234"/>
      <c r="H3952" s="238">
        <v>27.175999999999998</v>
      </c>
      <c r="I3952" s="239"/>
      <c r="J3952" s="234"/>
      <c r="K3952" s="234"/>
      <c r="L3952" s="240"/>
      <c r="M3952" s="241"/>
      <c r="N3952" s="242"/>
      <c r="O3952" s="242"/>
      <c r="P3952" s="242"/>
      <c r="Q3952" s="242"/>
      <c r="R3952" s="242"/>
      <c r="S3952" s="242"/>
      <c r="T3952" s="243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4" t="s">
        <v>191</v>
      </c>
      <c r="AU3952" s="244" t="s">
        <v>82</v>
      </c>
      <c r="AV3952" s="13" t="s">
        <v>82</v>
      </c>
      <c r="AW3952" s="13" t="s">
        <v>33</v>
      </c>
      <c r="AX3952" s="13" t="s">
        <v>72</v>
      </c>
      <c r="AY3952" s="244" t="s">
        <v>180</v>
      </c>
    </row>
    <row r="3953" s="13" customFormat="1">
      <c r="A3953" s="13"/>
      <c r="B3953" s="233"/>
      <c r="C3953" s="234"/>
      <c r="D3953" s="235" t="s">
        <v>191</v>
      </c>
      <c r="E3953" s="236" t="s">
        <v>19</v>
      </c>
      <c r="F3953" s="237" t="s">
        <v>1285</v>
      </c>
      <c r="G3953" s="234"/>
      <c r="H3953" s="238">
        <v>-1.6799999999999999</v>
      </c>
      <c r="I3953" s="239"/>
      <c r="J3953" s="234"/>
      <c r="K3953" s="234"/>
      <c r="L3953" s="240"/>
      <c r="M3953" s="241"/>
      <c r="N3953" s="242"/>
      <c r="O3953" s="242"/>
      <c r="P3953" s="242"/>
      <c r="Q3953" s="242"/>
      <c r="R3953" s="242"/>
      <c r="S3953" s="242"/>
      <c r="T3953" s="24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4" t="s">
        <v>191</v>
      </c>
      <c r="AU3953" s="244" t="s">
        <v>82</v>
      </c>
      <c r="AV3953" s="13" t="s">
        <v>82</v>
      </c>
      <c r="AW3953" s="13" t="s">
        <v>33</v>
      </c>
      <c r="AX3953" s="13" t="s">
        <v>72</v>
      </c>
      <c r="AY3953" s="244" t="s">
        <v>180</v>
      </c>
    </row>
    <row r="3954" s="13" customFormat="1">
      <c r="A3954" s="13"/>
      <c r="B3954" s="233"/>
      <c r="C3954" s="234"/>
      <c r="D3954" s="235" t="s">
        <v>191</v>
      </c>
      <c r="E3954" s="236" t="s">
        <v>19</v>
      </c>
      <c r="F3954" s="237" t="s">
        <v>2283</v>
      </c>
      <c r="G3954" s="234"/>
      <c r="H3954" s="238">
        <v>-5.8799999999999999</v>
      </c>
      <c r="I3954" s="239"/>
      <c r="J3954" s="234"/>
      <c r="K3954" s="234"/>
      <c r="L3954" s="240"/>
      <c r="M3954" s="241"/>
      <c r="N3954" s="242"/>
      <c r="O3954" s="242"/>
      <c r="P3954" s="242"/>
      <c r="Q3954" s="242"/>
      <c r="R3954" s="242"/>
      <c r="S3954" s="242"/>
      <c r="T3954" s="243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4" t="s">
        <v>191</v>
      </c>
      <c r="AU3954" s="244" t="s">
        <v>82</v>
      </c>
      <c r="AV3954" s="13" t="s">
        <v>82</v>
      </c>
      <c r="AW3954" s="13" t="s">
        <v>33</v>
      </c>
      <c r="AX3954" s="13" t="s">
        <v>72</v>
      </c>
      <c r="AY3954" s="244" t="s">
        <v>180</v>
      </c>
    </row>
    <row r="3955" s="13" customFormat="1">
      <c r="A3955" s="13"/>
      <c r="B3955" s="233"/>
      <c r="C3955" s="234"/>
      <c r="D3955" s="235" t="s">
        <v>191</v>
      </c>
      <c r="E3955" s="236" t="s">
        <v>19</v>
      </c>
      <c r="F3955" s="237" t="s">
        <v>4567</v>
      </c>
      <c r="G3955" s="234"/>
      <c r="H3955" s="238">
        <v>-1.1180000000000001</v>
      </c>
      <c r="I3955" s="239"/>
      <c r="J3955" s="234"/>
      <c r="K3955" s="234"/>
      <c r="L3955" s="240"/>
      <c r="M3955" s="241"/>
      <c r="N3955" s="242"/>
      <c r="O3955" s="242"/>
      <c r="P3955" s="242"/>
      <c r="Q3955" s="242"/>
      <c r="R3955" s="242"/>
      <c r="S3955" s="242"/>
      <c r="T3955" s="243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4" t="s">
        <v>191</v>
      </c>
      <c r="AU3955" s="244" t="s">
        <v>82</v>
      </c>
      <c r="AV3955" s="13" t="s">
        <v>82</v>
      </c>
      <c r="AW3955" s="13" t="s">
        <v>33</v>
      </c>
      <c r="AX3955" s="13" t="s">
        <v>72</v>
      </c>
      <c r="AY3955" s="244" t="s">
        <v>180</v>
      </c>
    </row>
    <row r="3956" s="14" customFormat="1">
      <c r="A3956" s="14"/>
      <c r="B3956" s="245"/>
      <c r="C3956" s="246"/>
      <c r="D3956" s="235" t="s">
        <v>191</v>
      </c>
      <c r="E3956" s="247" t="s">
        <v>19</v>
      </c>
      <c r="F3956" s="248" t="s">
        <v>2302</v>
      </c>
      <c r="G3956" s="246"/>
      <c r="H3956" s="247" t="s">
        <v>19</v>
      </c>
      <c r="I3956" s="249"/>
      <c r="J3956" s="246"/>
      <c r="K3956" s="246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191</v>
      </c>
      <c r="AU3956" s="254" t="s">
        <v>82</v>
      </c>
      <c r="AV3956" s="14" t="s">
        <v>80</v>
      </c>
      <c r="AW3956" s="14" t="s">
        <v>33</v>
      </c>
      <c r="AX3956" s="14" t="s">
        <v>72</v>
      </c>
      <c r="AY3956" s="254" t="s">
        <v>180</v>
      </c>
    </row>
    <row r="3957" s="14" customFormat="1">
      <c r="A3957" s="14"/>
      <c r="B3957" s="245"/>
      <c r="C3957" s="246"/>
      <c r="D3957" s="235" t="s">
        <v>191</v>
      </c>
      <c r="E3957" s="247" t="s">
        <v>19</v>
      </c>
      <c r="F3957" s="248" t="s">
        <v>4568</v>
      </c>
      <c r="G3957" s="246"/>
      <c r="H3957" s="247" t="s">
        <v>19</v>
      </c>
      <c r="I3957" s="249"/>
      <c r="J3957" s="246"/>
      <c r="K3957" s="246"/>
      <c r="L3957" s="250"/>
      <c r="M3957" s="251"/>
      <c r="N3957" s="252"/>
      <c r="O3957" s="252"/>
      <c r="P3957" s="252"/>
      <c r="Q3957" s="252"/>
      <c r="R3957" s="252"/>
      <c r="S3957" s="252"/>
      <c r="T3957" s="253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4" t="s">
        <v>191</v>
      </c>
      <c r="AU3957" s="254" t="s">
        <v>82</v>
      </c>
      <c r="AV3957" s="14" t="s">
        <v>80</v>
      </c>
      <c r="AW3957" s="14" t="s">
        <v>33</v>
      </c>
      <c r="AX3957" s="14" t="s">
        <v>72</v>
      </c>
      <c r="AY3957" s="254" t="s">
        <v>180</v>
      </c>
    </row>
    <row r="3958" s="13" customFormat="1">
      <c r="A3958" s="13"/>
      <c r="B3958" s="233"/>
      <c r="C3958" s="234"/>
      <c r="D3958" s="235" t="s">
        <v>191</v>
      </c>
      <c r="E3958" s="236" t="s">
        <v>19</v>
      </c>
      <c r="F3958" s="237" t="s">
        <v>4569</v>
      </c>
      <c r="G3958" s="234"/>
      <c r="H3958" s="238">
        <v>91.010000000000005</v>
      </c>
      <c r="I3958" s="239"/>
      <c r="J3958" s="234"/>
      <c r="K3958" s="234"/>
      <c r="L3958" s="240"/>
      <c r="M3958" s="241"/>
      <c r="N3958" s="242"/>
      <c r="O3958" s="242"/>
      <c r="P3958" s="242"/>
      <c r="Q3958" s="242"/>
      <c r="R3958" s="242"/>
      <c r="S3958" s="242"/>
      <c r="T3958" s="24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4" t="s">
        <v>191</v>
      </c>
      <c r="AU3958" s="244" t="s">
        <v>82</v>
      </c>
      <c r="AV3958" s="13" t="s">
        <v>82</v>
      </c>
      <c r="AW3958" s="13" t="s">
        <v>33</v>
      </c>
      <c r="AX3958" s="13" t="s">
        <v>72</v>
      </c>
      <c r="AY3958" s="244" t="s">
        <v>180</v>
      </c>
    </row>
    <row r="3959" s="13" customFormat="1">
      <c r="A3959" s="13"/>
      <c r="B3959" s="233"/>
      <c r="C3959" s="234"/>
      <c r="D3959" s="235" t="s">
        <v>191</v>
      </c>
      <c r="E3959" s="236" t="s">
        <v>19</v>
      </c>
      <c r="F3959" s="237" t="s">
        <v>1303</v>
      </c>
      <c r="G3959" s="234"/>
      <c r="H3959" s="238">
        <v>-3.3599999999999999</v>
      </c>
      <c r="I3959" s="239"/>
      <c r="J3959" s="234"/>
      <c r="K3959" s="234"/>
      <c r="L3959" s="240"/>
      <c r="M3959" s="241"/>
      <c r="N3959" s="242"/>
      <c r="O3959" s="242"/>
      <c r="P3959" s="242"/>
      <c r="Q3959" s="242"/>
      <c r="R3959" s="242"/>
      <c r="S3959" s="242"/>
      <c r="T3959" s="243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4" t="s">
        <v>191</v>
      </c>
      <c r="AU3959" s="244" t="s">
        <v>82</v>
      </c>
      <c r="AV3959" s="13" t="s">
        <v>82</v>
      </c>
      <c r="AW3959" s="13" t="s">
        <v>33</v>
      </c>
      <c r="AX3959" s="13" t="s">
        <v>72</v>
      </c>
      <c r="AY3959" s="244" t="s">
        <v>180</v>
      </c>
    </row>
    <row r="3960" s="13" customFormat="1">
      <c r="A3960" s="13"/>
      <c r="B3960" s="233"/>
      <c r="C3960" s="234"/>
      <c r="D3960" s="235" t="s">
        <v>191</v>
      </c>
      <c r="E3960" s="236" t="s">
        <v>19</v>
      </c>
      <c r="F3960" s="237" t="s">
        <v>4570</v>
      </c>
      <c r="G3960" s="234"/>
      <c r="H3960" s="238">
        <v>-13.23</v>
      </c>
      <c r="I3960" s="239"/>
      <c r="J3960" s="234"/>
      <c r="K3960" s="234"/>
      <c r="L3960" s="240"/>
      <c r="M3960" s="241"/>
      <c r="N3960" s="242"/>
      <c r="O3960" s="242"/>
      <c r="P3960" s="242"/>
      <c r="Q3960" s="242"/>
      <c r="R3960" s="242"/>
      <c r="S3960" s="242"/>
      <c r="T3960" s="243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4" t="s">
        <v>191</v>
      </c>
      <c r="AU3960" s="244" t="s">
        <v>82</v>
      </c>
      <c r="AV3960" s="13" t="s">
        <v>82</v>
      </c>
      <c r="AW3960" s="13" t="s">
        <v>33</v>
      </c>
      <c r="AX3960" s="13" t="s">
        <v>72</v>
      </c>
      <c r="AY3960" s="244" t="s">
        <v>180</v>
      </c>
    </row>
    <row r="3961" s="14" customFormat="1">
      <c r="A3961" s="14"/>
      <c r="B3961" s="245"/>
      <c r="C3961" s="246"/>
      <c r="D3961" s="235" t="s">
        <v>191</v>
      </c>
      <c r="E3961" s="247" t="s">
        <v>19</v>
      </c>
      <c r="F3961" s="248" t="s">
        <v>1729</v>
      </c>
      <c r="G3961" s="246"/>
      <c r="H3961" s="247" t="s">
        <v>19</v>
      </c>
      <c r="I3961" s="249"/>
      <c r="J3961" s="246"/>
      <c r="K3961" s="246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191</v>
      </c>
      <c r="AU3961" s="254" t="s">
        <v>82</v>
      </c>
      <c r="AV3961" s="14" t="s">
        <v>80</v>
      </c>
      <c r="AW3961" s="14" t="s">
        <v>33</v>
      </c>
      <c r="AX3961" s="14" t="s">
        <v>72</v>
      </c>
      <c r="AY3961" s="254" t="s">
        <v>180</v>
      </c>
    </row>
    <row r="3962" s="13" customFormat="1">
      <c r="A3962" s="13"/>
      <c r="B3962" s="233"/>
      <c r="C3962" s="234"/>
      <c r="D3962" s="235" t="s">
        <v>191</v>
      </c>
      <c r="E3962" s="236" t="s">
        <v>19</v>
      </c>
      <c r="F3962" s="237" t="s">
        <v>4571</v>
      </c>
      <c r="G3962" s="234"/>
      <c r="H3962" s="238">
        <v>15.52</v>
      </c>
      <c r="I3962" s="239"/>
      <c r="J3962" s="234"/>
      <c r="K3962" s="234"/>
      <c r="L3962" s="240"/>
      <c r="M3962" s="241"/>
      <c r="N3962" s="242"/>
      <c r="O3962" s="242"/>
      <c r="P3962" s="242"/>
      <c r="Q3962" s="242"/>
      <c r="R3962" s="242"/>
      <c r="S3962" s="242"/>
      <c r="T3962" s="243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4" t="s">
        <v>191</v>
      </c>
      <c r="AU3962" s="244" t="s">
        <v>82</v>
      </c>
      <c r="AV3962" s="13" t="s">
        <v>82</v>
      </c>
      <c r="AW3962" s="13" t="s">
        <v>33</v>
      </c>
      <c r="AX3962" s="13" t="s">
        <v>72</v>
      </c>
      <c r="AY3962" s="244" t="s">
        <v>180</v>
      </c>
    </row>
    <row r="3963" s="14" customFormat="1">
      <c r="A3963" s="14"/>
      <c r="B3963" s="245"/>
      <c r="C3963" s="246"/>
      <c r="D3963" s="235" t="s">
        <v>191</v>
      </c>
      <c r="E3963" s="247" t="s">
        <v>19</v>
      </c>
      <c r="F3963" s="248" t="s">
        <v>1613</v>
      </c>
      <c r="G3963" s="246"/>
      <c r="H3963" s="247" t="s">
        <v>19</v>
      </c>
      <c r="I3963" s="249"/>
      <c r="J3963" s="246"/>
      <c r="K3963" s="246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191</v>
      </c>
      <c r="AU3963" s="254" t="s">
        <v>82</v>
      </c>
      <c r="AV3963" s="14" t="s">
        <v>80</v>
      </c>
      <c r="AW3963" s="14" t="s">
        <v>33</v>
      </c>
      <c r="AX3963" s="14" t="s">
        <v>72</v>
      </c>
      <c r="AY3963" s="254" t="s">
        <v>180</v>
      </c>
    </row>
    <row r="3964" s="13" customFormat="1">
      <c r="A3964" s="13"/>
      <c r="B3964" s="233"/>
      <c r="C3964" s="234"/>
      <c r="D3964" s="235" t="s">
        <v>191</v>
      </c>
      <c r="E3964" s="236" t="s">
        <v>19</v>
      </c>
      <c r="F3964" s="237" t="s">
        <v>4572</v>
      </c>
      <c r="G3964" s="234"/>
      <c r="H3964" s="238">
        <v>2.7530000000000001</v>
      </c>
      <c r="I3964" s="239"/>
      <c r="J3964" s="234"/>
      <c r="K3964" s="234"/>
      <c r="L3964" s="240"/>
      <c r="M3964" s="241"/>
      <c r="N3964" s="242"/>
      <c r="O3964" s="242"/>
      <c r="P3964" s="242"/>
      <c r="Q3964" s="242"/>
      <c r="R3964" s="242"/>
      <c r="S3964" s="242"/>
      <c r="T3964" s="243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4" t="s">
        <v>191</v>
      </c>
      <c r="AU3964" s="244" t="s">
        <v>82</v>
      </c>
      <c r="AV3964" s="13" t="s">
        <v>82</v>
      </c>
      <c r="AW3964" s="13" t="s">
        <v>33</v>
      </c>
      <c r="AX3964" s="13" t="s">
        <v>72</v>
      </c>
      <c r="AY3964" s="244" t="s">
        <v>180</v>
      </c>
    </row>
    <row r="3965" s="13" customFormat="1">
      <c r="A3965" s="13"/>
      <c r="B3965" s="233"/>
      <c r="C3965" s="234"/>
      <c r="D3965" s="235" t="s">
        <v>191</v>
      </c>
      <c r="E3965" s="236" t="s">
        <v>19</v>
      </c>
      <c r="F3965" s="237" t="s">
        <v>4573</v>
      </c>
      <c r="G3965" s="234"/>
      <c r="H3965" s="238">
        <v>1.8</v>
      </c>
      <c r="I3965" s="239"/>
      <c r="J3965" s="234"/>
      <c r="K3965" s="234"/>
      <c r="L3965" s="240"/>
      <c r="M3965" s="241"/>
      <c r="N3965" s="242"/>
      <c r="O3965" s="242"/>
      <c r="P3965" s="242"/>
      <c r="Q3965" s="242"/>
      <c r="R3965" s="242"/>
      <c r="S3965" s="242"/>
      <c r="T3965" s="243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4" t="s">
        <v>191</v>
      </c>
      <c r="AU3965" s="244" t="s">
        <v>82</v>
      </c>
      <c r="AV3965" s="13" t="s">
        <v>82</v>
      </c>
      <c r="AW3965" s="13" t="s">
        <v>33</v>
      </c>
      <c r="AX3965" s="13" t="s">
        <v>72</v>
      </c>
      <c r="AY3965" s="244" t="s">
        <v>180</v>
      </c>
    </row>
    <row r="3966" s="14" customFormat="1">
      <c r="A3966" s="14"/>
      <c r="B3966" s="245"/>
      <c r="C3966" s="246"/>
      <c r="D3966" s="235" t="s">
        <v>191</v>
      </c>
      <c r="E3966" s="247" t="s">
        <v>19</v>
      </c>
      <c r="F3966" s="248" t="s">
        <v>4574</v>
      </c>
      <c r="G3966" s="246"/>
      <c r="H3966" s="247" t="s">
        <v>19</v>
      </c>
      <c r="I3966" s="249"/>
      <c r="J3966" s="246"/>
      <c r="K3966" s="246"/>
      <c r="L3966" s="250"/>
      <c r="M3966" s="251"/>
      <c r="N3966" s="252"/>
      <c r="O3966" s="252"/>
      <c r="P3966" s="252"/>
      <c r="Q3966" s="252"/>
      <c r="R3966" s="252"/>
      <c r="S3966" s="252"/>
      <c r="T3966" s="253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4" t="s">
        <v>191</v>
      </c>
      <c r="AU3966" s="254" t="s">
        <v>82</v>
      </c>
      <c r="AV3966" s="14" t="s">
        <v>80</v>
      </c>
      <c r="AW3966" s="14" t="s">
        <v>33</v>
      </c>
      <c r="AX3966" s="14" t="s">
        <v>72</v>
      </c>
      <c r="AY3966" s="254" t="s">
        <v>180</v>
      </c>
    </row>
    <row r="3967" s="13" customFormat="1">
      <c r="A3967" s="13"/>
      <c r="B3967" s="233"/>
      <c r="C3967" s="234"/>
      <c r="D3967" s="235" t="s">
        <v>191</v>
      </c>
      <c r="E3967" s="236" t="s">
        <v>19</v>
      </c>
      <c r="F3967" s="237" t="s">
        <v>4575</v>
      </c>
      <c r="G3967" s="234"/>
      <c r="H3967" s="238">
        <v>9</v>
      </c>
      <c r="I3967" s="239"/>
      <c r="J3967" s="234"/>
      <c r="K3967" s="234"/>
      <c r="L3967" s="240"/>
      <c r="M3967" s="241"/>
      <c r="N3967" s="242"/>
      <c r="O3967" s="242"/>
      <c r="P3967" s="242"/>
      <c r="Q3967" s="242"/>
      <c r="R3967" s="242"/>
      <c r="S3967" s="242"/>
      <c r="T3967" s="243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44" t="s">
        <v>191</v>
      </c>
      <c r="AU3967" s="244" t="s">
        <v>82</v>
      </c>
      <c r="AV3967" s="13" t="s">
        <v>82</v>
      </c>
      <c r="AW3967" s="13" t="s">
        <v>33</v>
      </c>
      <c r="AX3967" s="13" t="s">
        <v>72</v>
      </c>
      <c r="AY3967" s="244" t="s">
        <v>180</v>
      </c>
    </row>
    <row r="3968" s="14" customFormat="1">
      <c r="A3968" s="14"/>
      <c r="B3968" s="245"/>
      <c r="C3968" s="246"/>
      <c r="D3968" s="235" t="s">
        <v>191</v>
      </c>
      <c r="E3968" s="247" t="s">
        <v>19</v>
      </c>
      <c r="F3968" s="248" t="s">
        <v>1607</v>
      </c>
      <c r="G3968" s="246"/>
      <c r="H3968" s="247" t="s">
        <v>19</v>
      </c>
      <c r="I3968" s="249"/>
      <c r="J3968" s="246"/>
      <c r="K3968" s="246"/>
      <c r="L3968" s="250"/>
      <c r="M3968" s="251"/>
      <c r="N3968" s="252"/>
      <c r="O3968" s="252"/>
      <c r="P3968" s="252"/>
      <c r="Q3968" s="252"/>
      <c r="R3968" s="252"/>
      <c r="S3968" s="252"/>
      <c r="T3968" s="253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4" t="s">
        <v>191</v>
      </c>
      <c r="AU3968" s="254" t="s">
        <v>82</v>
      </c>
      <c r="AV3968" s="14" t="s">
        <v>80</v>
      </c>
      <c r="AW3968" s="14" t="s">
        <v>33</v>
      </c>
      <c r="AX3968" s="14" t="s">
        <v>72</v>
      </c>
      <c r="AY3968" s="254" t="s">
        <v>180</v>
      </c>
    </row>
    <row r="3969" s="13" customFormat="1">
      <c r="A3969" s="13"/>
      <c r="B3969" s="233"/>
      <c r="C3969" s="234"/>
      <c r="D3969" s="235" t="s">
        <v>191</v>
      </c>
      <c r="E3969" s="236" t="s">
        <v>19</v>
      </c>
      <c r="F3969" s="237" t="s">
        <v>4576</v>
      </c>
      <c r="G3969" s="234"/>
      <c r="H3969" s="238">
        <v>2.9430000000000001</v>
      </c>
      <c r="I3969" s="239"/>
      <c r="J3969" s="234"/>
      <c r="K3969" s="234"/>
      <c r="L3969" s="240"/>
      <c r="M3969" s="241"/>
      <c r="N3969" s="242"/>
      <c r="O3969" s="242"/>
      <c r="P3969" s="242"/>
      <c r="Q3969" s="242"/>
      <c r="R3969" s="242"/>
      <c r="S3969" s="242"/>
      <c r="T3969" s="243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4" t="s">
        <v>191</v>
      </c>
      <c r="AU3969" s="244" t="s">
        <v>82</v>
      </c>
      <c r="AV3969" s="13" t="s">
        <v>82</v>
      </c>
      <c r="AW3969" s="13" t="s">
        <v>33</v>
      </c>
      <c r="AX3969" s="13" t="s">
        <v>72</v>
      </c>
      <c r="AY3969" s="244" t="s">
        <v>180</v>
      </c>
    </row>
    <row r="3970" s="16" customFormat="1">
      <c r="A3970" s="16"/>
      <c r="B3970" s="266"/>
      <c r="C3970" s="267"/>
      <c r="D3970" s="235" t="s">
        <v>191</v>
      </c>
      <c r="E3970" s="268" t="s">
        <v>19</v>
      </c>
      <c r="F3970" s="269" t="s">
        <v>436</v>
      </c>
      <c r="G3970" s="267"/>
      <c r="H3970" s="270">
        <v>212.90000000000006</v>
      </c>
      <c r="I3970" s="271"/>
      <c r="J3970" s="267"/>
      <c r="K3970" s="267"/>
      <c r="L3970" s="272"/>
      <c r="M3970" s="273"/>
      <c r="N3970" s="274"/>
      <c r="O3970" s="274"/>
      <c r="P3970" s="274"/>
      <c r="Q3970" s="274"/>
      <c r="R3970" s="274"/>
      <c r="S3970" s="274"/>
      <c r="T3970" s="275"/>
      <c r="U3970" s="16"/>
      <c r="V3970" s="16"/>
      <c r="W3970" s="16"/>
      <c r="X3970" s="16"/>
      <c r="Y3970" s="16"/>
      <c r="Z3970" s="16"/>
      <c r="AA3970" s="16"/>
      <c r="AB3970" s="16"/>
      <c r="AC3970" s="16"/>
      <c r="AD3970" s="16"/>
      <c r="AE3970" s="16"/>
      <c r="AT3970" s="276" t="s">
        <v>191</v>
      </c>
      <c r="AU3970" s="276" t="s">
        <v>82</v>
      </c>
      <c r="AV3970" s="16" t="s">
        <v>100</v>
      </c>
      <c r="AW3970" s="16" t="s">
        <v>33</v>
      </c>
      <c r="AX3970" s="16" t="s">
        <v>72</v>
      </c>
      <c r="AY3970" s="276" t="s">
        <v>180</v>
      </c>
    </row>
    <row r="3971" s="15" customFormat="1">
      <c r="A3971" s="15"/>
      <c r="B3971" s="255"/>
      <c r="C3971" s="256"/>
      <c r="D3971" s="235" t="s">
        <v>191</v>
      </c>
      <c r="E3971" s="257" t="s">
        <v>19</v>
      </c>
      <c r="F3971" s="258" t="s">
        <v>327</v>
      </c>
      <c r="G3971" s="256"/>
      <c r="H3971" s="259">
        <v>420.73799999999994</v>
      </c>
      <c r="I3971" s="260"/>
      <c r="J3971" s="256"/>
      <c r="K3971" s="256"/>
      <c r="L3971" s="261"/>
      <c r="M3971" s="262"/>
      <c r="N3971" s="263"/>
      <c r="O3971" s="263"/>
      <c r="P3971" s="263"/>
      <c r="Q3971" s="263"/>
      <c r="R3971" s="263"/>
      <c r="S3971" s="263"/>
      <c r="T3971" s="264"/>
      <c r="U3971" s="15"/>
      <c r="V3971" s="15"/>
      <c r="W3971" s="15"/>
      <c r="X3971" s="15"/>
      <c r="Y3971" s="15"/>
      <c r="Z3971" s="15"/>
      <c r="AA3971" s="15"/>
      <c r="AB3971" s="15"/>
      <c r="AC3971" s="15"/>
      <c r="AD3971" s="15"/>
      <c r="AE3971" s="15"/>
      <c r="AT3971" s="265" t="s">
        <v>191</v>
      </c>
      <c r="AU3971" s="265" t="s">
        <v>82</v>
      </c>
      <c r="AV3971" s="15" t="s">
        <v>187</v>
      </c>
      <c r="AW3971" s="15" t="s">
        <v>33</v>
      </c>
      <c r="AX3971" s="15" t="s">
        <v>80</v>
      </c>
      <c r="AY3971" s="265" t="s">
        <v>180</v>
      </c>
    </row>
    <row r="3972" s="2" customFormat="1" ht="16.5" customHeight="1">
      <c r="A3972" s="40"/>
      <c r="B3972" s="41"/>
      <c r="C3972" s="281" t="s">
        <v>4582</v>
      </c>
      <c r="D3972" s="281" t="s">
        <v>702</v>
      </c>
      <c r="E3972" s="282" t="s">
        <v>4583</v>
      </c>
      <c r="F3972" s="283" t="s">
        <v>4584</v>
      </c>
      <c r="G3972" s="284" t="s">
        <v>185</v>
      </c>
      <c r="H3972" s="285">
        <v>441.77499999999998</v>
      </c>
      <c r="I3972" s="286"/>
      <c r="J3972" s="287">
        <f>ROUND(I3972*H3972,2)</f>
        <v>0</v>
      </c>
      <c r="K3972" s="283" t="s">
        <v>186</v>
      </c>
      <c r="L3972" s="288"/>
      <c r="M3972" s="289" t="s">
        <v>19</v>
      </c>
      <c r="N3972" s="290" t="s">
        <v>43</v>
      </c>
      <c r="O3972" s="86"/>
      <c r="P3972" s="224">
        <f>O3972*H3972</f>
        <v>0</v>
      </c>
      <c r="Q3972" s="224">
        <v>0.01</v>
      </c>
      <c r="R3972" s="224">
        <f>Q3972*H3972</f>
        <v>4.4177499999999998</v>
      </c>
      <c r="S3972" s="224">
        <v>0</v>
      </c>
      <c r="T3972" s="225">
        <f>S3972*H3972</f>
        <v>0</v>
      </c>
      <c r="U3972" s="40"/>
      <c r="V3972" s="40"/>
      <c r="W3972" s="40"/>
      <c r="X3972" s="40"/>
      <c r="Y3972" s="40"/>
      <c r="Z3972" s="40"/>
      <c r="AA3972" s="40"/>
      <c r="AB3972" s="40"/>
      <c r="AC3972" s="40"/>
      <c r="AD3972" s="40"/>
      <c r="AE3972" s="40"/>
      <c r="AR3972" s="226" t="s">
        <v>369</v>
      </c>
      <c r="AT3972" s="226" t="s">
        <v>702</v>
      </c>
      <c r="AU3972" s="226" t="s">
        <v>82</v>
      </c>
      <c r="AY3972" s="19" t="s">
        <v>180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19" t="s">
        <v>80</v>
      </c>
      <c r="BK3972" s="227">
        <f>ROUND(I3972*H3972,2)</f>
        <v>0</v>
      </c>
      <c r="BL3972" s="19" t="s">
        <v>270</v>
      </c>
      <c r="BM3972" s="226" t="s">
        <v>4585</v>
      </c>
    </row>
    <row r="3973" s="13" customFormat="1">
      <c r="A3973" s="13"/>
      <c r="B3973" s="233"/>
      <c r="C3973" s="234"/>
      <c r="D3973" s="235" t="s">
        <v>191</v>
      </c>
      <c r="E3973" s="236" t="s">
        <v>19</v>
      </c>
      <c r="F3973" s="237" t="s">
        <v>4586</v>
      </c>
      <c r="G3973" s="234"/>
      <c r="H3973" s="238">
        <v>441.77499999999998</v>
      </c>
      <c r="I3973" s="239"/>
      <c r="J3973" s="234"/>
      <c r="K3973" s="234"/>
      <c r="L3973" s="240"/>
      <c r="M3973" s="241"/>
      <c r="N3973" s="242"/>
      <c r="O3973" s="242"/>
      <c r="P3973" s="242"/>
      <c r="Q3973" s="242"/>
      <c r="R3973" s="242"/>
      <c r="S3973" s="242"/>
      <c r="T3973" s="243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4" t="s">
        <v>191</v>
      </c>
      <c r="AU3973" s="244" t="s">
        <v>82</v>
      </c>
      <c r="AV3973" s="13" t="s">
        <v>82</v>
      </c>
      <c r="AW3973" s="13" t="s">
        <v>33</v>
      </c>
      <c r="AX3973" s="13" t="s">
        <v>80</v>
      </c>
      <c r="AY3973" s="244" t="s">
        <v>180</v>
      </c>
    </row>
    <row r="3974" s="2" customFormat="1" ht="16.5" customHeight="1">
      <c r="A3974" s="40"/>
      <c r="B3974" s="41"/>
      <c r="C3974" s="215" t="s">
        <v>4587</v>
      </c>
      <c r="D3974" s="215" t="s">
        <v>182</v>
      </c>
      <c r="E3974" s="216" t="s">
        <v>4588</v>
      </c>
      <c r="F3974" s="217" t="s">
        <v>4589</v>
      </c>
      <c r="G3974" s="218" t="s">
        <v>227</v>
      </c>
      <c r="H3974" s="219">
        <v>31.899999999999999</v>
      </c>
      <c r="I3974" s="220"/>
      <c r="J3974" s="221">
        <f>ROUND(I3974*H3974,2)</f>
        <v>0</v>
      </c>
      <c r="K3974" s="217" t="s">
        <v>186</v>
      </c>
      <c r="L3974" s="46"/>
      <c r="M3974" s="222" t="s">
        <v>19</v>
      </c>
      <c r="N3974" s="223" t="s">
        <v>43</v>
      </c>
      <c r="O3974" s="86"/>
      <c r="P3974" s="224">
        <f>O3974*H3974</f>
        <v>0</v>
      </c>
      <c r="Q3974" s="224">
        <v>0.00020000000000000001</v>
      </c>
      <c r="R3974" s="224">
        <f>Q3974*H3974</f>
        <v>0.0063800000000000003</v>
      </c>
      <c r="S3974" s="224">
        <v>0</v>
      </c>
      <c r="T3974" s="225">
        <f>S3974*H3974</f>
        <v>0</v>
      </c>
      <c r="U3974" s="40"/>
      <c r="V3974" s="40"/>
      <c r="W3974" s="40"/>
      <c r="X3974" s="40"/>
      <c r="Y3974" s="40"/>
      <c r="Z3974" s="40"/>
      <c r="AA3974" s="40"/>
      <c r="AB3974" s="40"/>
      <c r="AC3974" s="40"/>
      <c r="AD3974" s="40"/>
      <c r="AE3974" s="40"/>
      <c r="AR3974" s="226" t="s">
        <v>270</v>
      </c>
      <c r="AT3974" s="226" t="s">
        <v>182</v>
      </c>
      <c r="AU3974" s="226" t="s">
        <v>82</v>
      </c>
      <c r="AY3974" s="19" t="s">
        <v>180</v>
      </c>
      <c r="BE3974" s="227">
        <f>IF(N3974="základní",J3974,0)</f>
        <v>0</v>
      </c>
      <c r="BF3974" s="227">
        <f>IF(N3974="snížená",J3974,0)</f>
        <v>0</v>
      </c>
      <c r="BG3974" s="227">
        <f>IF(N3974="zákl. přenesená",J3974,0)</f>
        <v>0</v>
      </c>
      <c r="BH3974" s="227">
        <f>IF(N3974="sníž. přenesená",J3974,0)</f>
        <v>0</v>
      </c>
      <c r="BI3974" s="227">
        <f>IF(N3974="nulová",J3974,0)</f>
        <v>0</v>
      </c>
      <c r="BJ3974" s="19" t="s">
        <v>80</v>
      </c>
      <c r="BK3974" s="227">
        <f>ROUND(I3974*H3974,2)</f>
        <v>0</v>
      </c>
      <c r="BL3974" s="19" t="s">
        <v>270</v>
      </c>
      <c r="BM3974" s="226" t="s">
        <v>4590</v>
      </c>
    </row>
    <row r="3975" s="2" customFormat="1">
      <c r="A3975" s="40"/>
      <c r="B3975" s="41"/>
      <c r="C3975" s="42"/>
      <c r="D3975" s="228" t="s">
        <v>189</v>
      </c>
      <c r="E3975" s="42"/>
      <c r="F3975" s="229" t="s">
        <v>4591</v>
      </c>
      <c r="G3975" s="42"/>
      <c r="H3975" s="42"/>
      <c r="I3975" s="230"/>
      <c r="J3975" s="42"/>
      <c r="K3975" s="42"/>
      <c r="L3975" s="46"/>
      <c r="M3975" s="231"/>
      <c r="N3975" s="232"/>
      <c r="O3975" s="86"/>
      <c r="P3975" s="86"/>
      <c r="Q3975" s="86"/>
      <c r="R3975" s="86"/>
      <c r="S3975" s="86"/>
      <c r="T3975" s="87"/>
      <c r="U3975" s="40"/>
      <c r="V3975" s="40"/>
      <c r="W3975" s="40"/>
      <c r="X3975" s="40"/>
      <c r="Y3975" s="40"/>
      <c r="Z3975" s="40"/>
      <c r="AA3975" s="40"/>
      <c r="AB3975" s="40"/>
      <c r="AC3975" s="40"/>
      <c r="AD3975" s="40"/>
      <c r="AE3975" s="40"/>
      <c r="AT3975" s="19" t="s">
        <v>189</v>
      </c>
      <c r="AU3975" s="19" t="s">
        <v>82</v>
      </c>
    </row>
    <row r="3976" s="14" customFormat="1">
      <c r="A3976" s="14"/>
      <c r="B3976" s="245"/>
      <c r="C3976" s="246"/>
      <c r="D3976" s="235" t="s">
        <v>191</v>
      </c>
      <c r="E3976" s="247" t="s">
        <v>19</v>
      </c>
      <c r="F3976" s="248" t="s">
        <v>4592</v>
      </c>
      <c r="G3976" s="246"/>
      <c r="H3976" s="247" t="s">
        <v>19</v>
      </c>
      <c r="I3976" s="249"/>
      <c r="J3976" s="246"/>
      <c r="K3976" s="246"/>
      <c r="L3976" s="250"/>
      <c r="M3976" s="251"/>
      <c r="N3976" s="252"/>
      <c r="O3976" s="252"/>
      <c r="P3976" s="252"/>
      <c r="Q3976" s="252"/>
      <c r="R3976" s="252"/>
      <c r="S3976" s="252"/>
      <c r="T3976" s="253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4" t="s">
        <v>191</v>
      </c>
      <c r="AU3976" s="254" t="s">
        <v>82</v>
      </c>
      <c r="AV3976" s="14" t="s">
        <v>80</v>
      </c>
      <c r="AW3976" s="14" t="s">
        <v>33</v>
      </c>
      <c r="AX3976" s="14" t="s">
        <v>72</v>
      </c>
      <c r="AY3976" s="254" t="s">
        <v>180</v>
      </c>
    </row>
    <row r="3977" s="13" customFormat="1">
      <c r="A3977" s="13"/>
      <c r="B3977" s="233"/>
      <c r="C3977" s="234"/>
      <c r="D3977" s="235" t="s">
        <v>191</v>
      </c>
      <c r="E3977" s="236" t="s">
        <v>19</v>
      </c>
      <c r="F3977" s="237" t="s">
        <v>4593</v>
      </c>
      <c r="G3977" s="234"/>
      <c r="H3977" s="238">
        <v>3</v>
      </c>
      <c r="I3977" s="239"/>
      <c r="J3977" s="234"/>
      <c r="K3977" s="234"/>
      <c r="L3977" s="240"/>
      <c r="M3977" s="241"/>
      <c r="N3977" s="242"/>
      <c r="O3977" s="242"/>
      <c r="P3977" s="242"/>
      <c r="Q3977" s="242"/>
      <c r="R3977" s="242"/>
      <c r="S3977" s="242"/>
      <c r="T3977" s="243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4" t="s">
        <v>191</v>
      </c>
      <c r="AU3977" s="244" t="s">
        <v>82</v>
      </c>
      <c r="AV3977" s="13" t="s">
        <v>82</v>
      </c>
      <c r="AW3977" s="13" t="s">
        <v>33</v>
      </c>
      <c r="AX3977" s="13" t="s">
        <v>72</v>
      </c>
      <c r="AY3977" s="244" t="s">
        <v>180</v>
      </c>
    </row>
    <row r="3978" s="14" customFormat="1">
      <c r="A3978" s="14"/>
      <c r="B3978" s="245"/>
      <c r="C3978" s="246"/>
      <c r="D3978" s="235" t="s">
        <v>191</v>
      </c>
      <c r="E3978" s="247" t="s">
        <v>19</v>
      </c>
      <c r="F3978" s="248" t="s">
        <v>4594</v>
      </c>
      <c r="G3978" s="246"/>
      <c r="H3978" s="247" t="s">
        <v>19</v>
      </c>
      <c r="I3978" s="249"/>
      <c r="J3978" s="246"/>
      <c r="K3978" s="246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191</v>
      </c>
      <c r="AU3978" s="254" t="s">
        <v>82</v>
      </c>
      <c r="AV3978" s="14" t="s">
        <v>80</v>
      </c>
      <c r="AW3978" s="14" t="s">
        <v>33</v>
      </c>
      <c r="AX3978" s="14" t="s">
        <v>72</v>
      </c>
      <c r="AY3978" s="254" t="s">
        <v>180</v>
      </c>
    </row>
    <row r="3979" s="13" customFormat="1">
      <c r="A3979" s="13"/>
      <c r="B3979" s="233"/>
      <c r="C3979" s="234"/>
      <c r="D3979" s="235" t="s">
        <v>191</v>
      </c>
      <c r="E3979" s="236" t="s">
        <v>19</v>
      </c>
      <c r="F3979" s="237" t="s">
        <v>454</v>
      </c>
      <c r="G3979" s="234"/>
      <c r="H3979" s="238">
        <v>1.5</v>
      </c>
      <c r="I3979" s="239"/>
      <c r="J3979" s="234"/>
      <c r="K3979" s="234"/>
      <c r="L3979" s="240"/>
      <c r="M3979" s="241"/>
      <c r="N3979" s="242"/>
      <c r="O3979" s="242"/>
      <c r="P3979" s="242"/>
      <c r="Q3979" s="242"/>
      <c r="R3979" s="242"/>
      <c r="S3979" s="242"/>
      <c r="T3979" s="243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4" t="s">
        <v>191</v>
      </c>
      <c r="AU3979" s="244" t="s">
        <v>82</v>
      </c>
      <c r="AV3979" s="13" t="s">
        <v>82</v>
      </c>
      <c r="AW3979" s="13" t="s">
        <v>33</v>
      </c>
      <c r="AX3979" s="13" t="s">
        <v>72</v>
      </c>
      <c r="AY3979" s="244" t="s">
        <v>180</v>
      </c>
    </row>
    <row r="3980" s="14" customFormat="1">
      <c r="A3980" s="14"/>
      <c r="B3980" s="245"/>
      <c r="C3980" s="246"/>
      <c r="D3980" s="235" t="s">
        <v>191</v>
      </c>
      <c r="E3980" s="247" t="s">
        <v>19</v>
      </c>
      <c r="F3980" s="248" t="s">
        <v>4549</v>
      </c>
      <c r="G3980" s="246"/>
      <c r="H3980" s="247" t="s">
        <v>19</v>
      </c>
      <c r="I3980" s="249"/>
      <c r="J3980" s="246"/>
      <c r="K3980" s="246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191</v>
      </c>
      <c r="AU3980" s="254" t="s">
        <v>82</v>
      </c>
      <c r="AV3980" s="14" t="s">
        <v>80</v>
      </c>
      <c r="AW3980" s="14" t="s">
        <v>33</v>
      </c>
      <c r="AX3980" s="14" t="s">
        <v>72</v>
      </c>
      <c r="AY3980" s="254" t="s">
        <v>180</v>
      </c>
    </row>
    <row r="3981" s="13" customFormat="1">
      <c r="A3981" s="13"/>
      <c r="B3981" s="233"/>
      <c r="C3981" s="234"/>
      <c r="D3981" s="235" t="s">
        <v>191</v>
      </c>
      <c r="E3981" s="236" t="s">
        <v>19</v>
      </c>
      <c r="F3981" s="237" t="s">
        <v>3450</v>
      </c>
      <c r="G3981" s="234"/>
      <c r="H3981" s="238">
        <v>4.5</v>
      </c>
      <c r="I3981" s="239"/>
      <c r="J3981" s="234"/>
      <c r="K3981" s="234"/>
      <c r="L3981" s="240"/>
      <c r="M3981" s="241"/>
      <c r="N3981" s="242"/>
      <c r="O3981" s="242"/>
      <c r="P3981" s="242"/>
      <c r="Q3981" s="242"/>
      <c r="R3981" s="242"/>
      <c r="S3981" s="242"/>
      <c r="T3981" s="243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4" t="s">
        <v>191</v>
      </c>
      <c r="AU3981" s="244" t="s">
        <v>82</v>
      </c>
      <c r="AV3981" s="13" t="s">
        <v>82</v>
      </c>
      <c r="AW3981" s="13" t="s">
        <v>33</v>
      </c>
      <c r="AX3981" s="13" t="s">
        <v>72</v>
      </c>
      <c r="AY3981" s="244" t="s">
        <v>180</v>
      </c>
    </row>
    <row r="3982" s="14" customFormat="1">
      <c r="A3982" s="14"/>
      <c r="B3982" s="245"/>
      <c r="C3982" s="246"/>
      <c r="D3982" s="235" t="s">
        <v>191</v>
      </c>
      <c r="E3982" s="247" t="s">
        <v>19</v>
      </c>
      <c r="F3982" s="248" t="s">
        <v>4595</v>
      </c>
      <c r="G3982" s="246"/>
      <c r="H3982" s="247" t="s">
        <v>19</v>
      </c>
      <c r="I3982" s="249"/>
      <c r="J3982" s="246"/>
      <c r="K3982" s="246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191</v>
      </c>
      <c r="AU3982" s="254" t="s">
        <v>82</v>
      </c>
      <c r="AV3982" s="14" t="s">
        <v>80</v>
      </c>
      <c r="AW3982" s="14" t="s">
        <v>33</v>
      </c>
      <c r="AX3982" s="14" t="s">
        <v>72</v>
      </c>
      <c r="AY3982" s="254" t="s">
        <v>180</v>
      </c>
    </row>
    <row r="3983" s="13" customFormat="1">
      <c r="A3983" s="13"/>
      <c r="B3983" s="233"/>
      <c r="C3983" s="234"/>
      <c r="D3983" s="235" t="s">
        <v>191</v>
      </c>
      <c r="E3983" s="236" t="s">
        <v>19</v>
      </c>
      <c r="F3983" s="237" t="s">
        <v>3450</v>
      </c>
      <c r="G3983" s="234"/>
      <c r="H3983" s="238">
        <v>4.5</v>
      </c>
      <c r="I3983" s="239"/>
      <c r="J3983" s="234"/>
      <c r="K3983" s="234"/>
      <c r="L3983" s="240"/>
      <c r="M3983" s="241"/>
      <c r="N3983" s="242"/>
      <c r="O3983" s="242"/>
      <c r="P3983" s="242"/>
      <c r="Q3983" s="242"/>
      <c r="R3983" s="242"/>
      <c r="S3983" s="242"/>
      <c r="T3983" s="243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4" t="s">
        <v>191</v>
      </c>
      <c r="AU3983" s="244" t="s">
        <v>82</v>
      </c>
      <c r="AV3983" s="13" t="s">
        <v>82</v>
      </c>
      <c r="AW3983" s="13" t="s">
        <v>33</v>
      </c>
      <c r="AX3983" s="13" t="s">
        <v>72</v>
      </c>
      <c r="AY3983" s="244" t="s">
        <v>180</v>
      </c>
    </row>
    <row r="3984" s="14" customFormat="1">
      <c r="A3984" s="14"/>
      <c r="B3984" s="245"/>
      <c r="C3984" s="246"/>
      <c r="D3984" s="235" t="s">
        <v>191</v>
      </c>
      <c r="E3984" s="247" t="s">
        <v>19</v>
      </c>
      <c r="F3984" s="248" t="s">
        <v>4596</v>
      </c>
      <c r="G3984" s="246"/>
      <c r="H3984" s="247" t="s">
        <v>19</v>
      </c>
      <c r="I3984" s="249"/>
      <c r="J3984" s="246"/>
      <c r="K3984" s="246"/>
      <c r="L3984" s="250"/>
      <c r="M3984" s="251"/>
      <c r="N3984" s="252"/>
      <c r="O3984" s="252"/>
      <c r="P3984" s="252"/>
      <c r="Q3984" s="252"/>
      <c r="R3984" s="252"/>
      <c r="S3984" s="252"/>
      <c r="T3984" s="253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4" t="s">
        <v>191</v>
      </c>
      <c r="AU3984" s="254" t="s">
        <v>82</v>
      </c>
      <c r="AV3984" s="14" t="s">
        <v>80</v>
      </c>
      <c r="AW3984" s="14" t="s">
        <v>33</v>
      </c>
      <c r="AX3984" s="14" t="s">
        <v>72</v>
      </c>
      <c r="AY3984" s="254" t="s">
        <v>180</v>
      </c>
    </row>
    <row r="3985" s="13" customFormat="1">
      <c r="A3985" s="13"/>
      <c r="B3985" s="233"/>
      <c r="C3985" s="234"/>
      <c r="D3985" s="235" t="s">
        <v>191</v>
      </c>
      <c r="E3985" s="236" t="s">
        <v>19</v>
      </c>
      <c r="F3985" s="237" t="s">
        <v>4593</v>
      </c>
      <c r="G3985" s="234"/>
      <c r="H3985" s="238">
        <v>3</v>
      </c>
      <c r="I3985" s="239"/>
      <c r="J3985" s="234"/>
      <c r="K3985" s="234"/>
      <c r="L3985" s="240"/>
      <c r="M3985" s="241"/>
      <c r="N3985" s="242"/>
      <c r="O3985" s="242"/>
      <c r="P3985" s="242"/>
      <c r="Q3985" s="242"/>
      <c r="R3985" s="242"/>
      <c r="S3985" s="242"/>
      <c r="T3985" s="243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4" t="s">
        <v>191</v>
      </c>
      <c r="AU3985" s="244" t="s">
        <v>82</v>
      </c>
      <c r="AV3985" s="13" t="s">
        <v>82</v>
      </c>
      <c r="AW3985" s="13" t="s">
        <v>33</v>
      </c>
      <c r="AX3985" s="13" t="s">
        <v>72</v>
      </c>
      <c r="AY3985" s="244" t="s">
        <v>180</v>
      </c>
    </row>
    <row r="3986" s="14" customFormat="1">
      <c r="A3986" s="14"/>
      <c r="B3986" s="245"/>
      <c r="C3986" s="246"/>
      <c r="D3986" s="235" t="s">
        <v>191</v>
      </c>
      <c r="E3986" s="247" t="s">
        <v>19</v>
      </c>
      <c r="F3986" s="248" t="s">
        <v>4597</v>
      </c>
      <c r="G3986" s="246"/>
      <c r="H3986" s="247" t="s">
        <v>19</v>
      </c>
      <c r="I3986" s="249"/>
      <c r="J3986" s="246"/>
      <c r="K3986" s="246"/>
      <c r="L3986" s="250"/>
      <c r="M3986" s="251"/>
      <c r="N3986" s="252"/>
      <c r="O3986" s="252"/>
      <c r="P3986" s="252"/>
      <c r="Q3986" s="252"/>
      <c r="R3986" s="252"/>
      <c r="S3986" s="252"/>
      <c r="T3986" s="253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4" t="s">
        <v>191</v>
      </c>
      <c r="AU3986" s="254" t="s">
        <v>82</v>
      </c>
      <c r="AV3986" s="14" t="s">
        <v>80</v>
      </c>
      <c r="AW3986" s="14" t="s">
        <v>33</v>
      </c>
      <c r="AX3986" s="14" t="s">
        <v>72</v>
      </c>
      <c r="AY3986" s="254" t="s">
        <v>180</v>
      </c>
    </row>
    <row r="3987" s="13" customFormat="1">
      <c r="A3987" s="13"/>
      <c r="B3987" s="233"/>
      <c r="C3987" s="234"/>
      <c r="D3987" s="235" t="s">
        <v>191</v>
      </c>
      <c r="E3987" s="236" t="s">
        <v>19</v>
      </c>
      <c r="F3987" s="237" t="s">
        <v>4598</v>
      </c>
      <c r="G3987" s="234"/>
      <c r="H3987" s="238">
        <v>3</v>
      </c>
      <c r="I3987" s="239"/>
      <c r="J3987" s="234"/>
      <c r="K3987" s="234"/>
      <c r="L3987" s="240"/>
      <c r="M3987" s="241"/>
      <c r="N3987" s="242"/>
      <c r="O3987" s="242"/>
      <c r="P3987" s="242"/>
      <c r="Q3987" s="242"/>
      <c r="R3987" s="242"/>
      <c r="S3987" s="242"/>
      <c r="T3987" s="243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4" t="s">
        <v>191</v>
      </c>
      <c r="AU3987" s="244" t="s">
        <v>82</v>
      </c>
      <c r="AV3987" s="13" t="s">
        <v>82</v>
      </c>
      <c r="AW3987" s="13" t="s">
        <v>33</v>
      </c>
      <c r="AX3987" s="13" t="s">
        <v>72</v>
      </c>
      <c r="AY3987" s="244" t="s">
        <v>180</v>
      </c>
    </row>
    <row r="3988" s="14" customFormat="1">
      <c r="A3988" s="14"/>
      <c r="B3988" s="245"/>
      <c r="C3988" s="246"/>
      <c r="D3988" s="235" t="s">
        <v>191</v>
      </c>
      <c r="E3988" s="247" t="s">
        <v>19</v>
      </c>
      <c r="F3988" s="248" t="s">
        <v>4599</v>
      </c>
      <c r="G3988" s="246"/>
      <c r="H3988" s="247" t="s">
        <v>19</v>
      </c>
      <c r="I3988" s="249"/>
      <c r="J3988" s="246"/>
      <c r="K3988" s="246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191</v>
      </c>
      <c r="AU3988" s="254" t="s">
        <v>82</v>
      </c>
      <c r="AV3988" s="14" t="s">
        <v>80</v>
      </c>
      <c r="AW3988" s="14" t="s">
        <v>33</v>
      </c>
      <c r="AX3988" s="14" t="s">
        <v>72</v>
      </c>
      <c r="AY3988" s="254" t="s">
        <v>180</v>
      </c>
    </row>
    <row r="3989" s="13" customFormat="1">
      <c r="A3989" s="13"/>
      <c r="B3989" s="233"/>
      <c r="C3989" s="234"/>
      <c r="D3989" s="235" t="s">
        <v>191</v>
      </c>
      <c r="E3989" s="236" t="s">
        <v>19</v>
      </c>
      <c r="F3989" s="237" t="s">
        <v>4593</v>
      </c>
      <c r="G3989" s="234"/>
      <c r="H3989" s="238">
        <v>3</v>
      </c>
      <c r="I3989" s="239"/>
      <c r="J3989" s="234"/>
      <c r="K3989" s="234"/>
      <c r="L3989" s="240"/>
      <c r="M3989" s="241"/>
      <c r="N3989" s="242"/>
      <c r="O3989" s="242"/>
      <c r="P3989" s="242"/>
      <c r="Q3989" s="242"/>
      <c r="R3989" s="242"/>
      <c r="S3989" s="242"/>
      <c r="T3989" s="243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4" t="s">
        <v>191</v>
      </c>
      <c r="AU3989" s="244" t="s">
        <v>82</v>
      </c>
      <c r="AV3989" s="13" t="s">
        <v>82</v>
      </c>
      <c r="AW3989" s="13" t="s">
        <v>33</v>
      </c>
      <c r="AX3989" s="13" t="s">
        <v>72</v>
      </c>
      <c r="AY3989" s="244" t="s">
        <v>180</v>
      </c>
    </row>
    <row r="3990" s="14" customFormat="1">
      <c r="A3990" s="14"/>
      <c r="B3990" s="245"/>
      <c r="C3990" s="246"/>
      <c r="D3990" s="235" t="s">
        <v>191</v>
      </c>
      <c r="E3990" s="247" t="s">
        <v>19</v>
      </c>
      <c r="F3990" s="248" t="s">
        <v>1715</v>
      </c>
      <c r="G3990" s="246"/>
      <c r="H3990" s="247" t="s">
        <v>19</v>
      </c>
      <c r="I3990" s="249"/>
      <c r="J3990" s="246"/>
      <c r="K3990" s="246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191</v>
      </c>
      <c r="AU3990" s="254" t="s">
        <v>82</v>
      </c>
      <c r="AV3990" s="14" t="s">
        <v>80</v>
      </c>
      <c r="AW3990" s="14" t="s">
        <v>33</v>
      </c>
      <c r="AX3990" s="14" t="s">
        <v>72</v>
      </c>
      <c r="AY3990" s="254" t="s">
        <v>180</v>
      </c>
    </row>
    <row r="3991" s="13" customFormat="1">
      <c r="A3991" s="13"/>
      <c r="B3991" s="233"/>
      <c r="C3991" s="234"/>
      <c r="D3991" s="235" t="s">
        <v>191</v>
      </c>
      <c r="E3991" s="236" t="s">
        <v>19</v>
      </c>
      <c r="F3991" s="237" t="s">
        <v>4600</v>
      </c>
      <c r="G3991" s="234"/>
      <c r="H3991" s="238">
        <v>9.4000000000000004</v>
      </c>
      <c r="I3991" s="239"/>
      <c r="J3991" s="234"/>
      <c r="K3991" s="234"/>
      <c r="L3991" s="240"/>
      <c r="M3991" s="241"/>
      <c r="N3991" s="242"/>
      <c r="O3991" s="242"/>
      <c r="P3991" s="242"/>
      <c r="Q3991" s="242"/>
      <c r="R3991" s="242"/>
      <c r="S3991" s="242"/>
      <c r="T3991" s="243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4" t="s">
        <v>191</v>
      </c>
      <c r="AU3991" s="244" t="s">
        <v>82</v>
      </c>
      <c r="AV3991" s="13" t="s">
        <v>82</v>
      </c>
      <c r="AW3991" s="13" t="s">
        <v>33</v>
      </c>
      <c r="AX3991" s="13" t="s">
        <v>72</v>
      </c>
      <c r="AY3991" s="244" t="s">
        <v>180</v>
      </c>
    </row>
    <row r="3992" s="15" customFormat="1">
      <c r="A3992" s="15"/>
      <c r="B3992" s="255"/>
      <c r="C3992" s="256"/>
      <c r="D3992" s="235" t="s">
        <v>191</v>
      </c>
      <c r="E3992" s="257" t="s">
        <v>19</v>
      </c>
      <c r="F3992" s="258" t="s">
        <v>327</v>
      </c>
      <c r="G3992" s="256"/>
      <c r="H3992" s="259">
        <v>31.899999999999999</v>
      </c>
      <c r="I3992" s="260"/>
      <c r="J3992" s="256"/>
      <c r="K3992" s="256"/>
      <c r="L3992" s="261"/>
      <c r="M3992" s="262"/>
      <c r="N3992" s="263"/>
      <c r="O3992" s="263"/>
      <c r="P3992" s="263"/>
      <c r="Q3992" s="263"/>
      <c r="R3992" s="263"/>
      <c r="S3992" s="263"/>
      <c r="T3992" s="264"/>
      <c r="U3992" s="15"/>
      <c r="V3992" s="15"/>
      <c r="W3992" s="15"/>
      <c r="X3992" s="15"/>
      <c r="Y3992" s="15"/>
      <c r="Z3992" s="15"/>
      <c r="AA3992" s="15"/>
      <c r="AB3992" s="15"/>
      <c r="AC3992" s="15"/>
      <c r="AD3992" s="15"/>
      <c r="AE3992" s="15"/>
      <c r="AT3992" s="265" t="s">
        <v>191</v>
      </c>
      <c r="AU3992" s="265" t="s">
        <v>82</v>
      </c>
      <c r="AV3992" s="15" t="s">
        <v>187</v>
      </c>
      <c r="AW3992" s="15" t="s">
        <v>33</v>
      </c>
      <c r="AX3992" s="15" t="s">
        <v>80</v>
      </c>
      <c r="AY3992" s="265" t="s">
        <v>180</v>
      </c>
    </row>
    <row r="3993" s="2" customFormat="1" ht="16.5" customHeight="1">
      <c r="A3993" s="40"/>
      <c r="B3993" s="41"/>
      <c r="C3993" s="281" t="s">
        <v>4601</v>
      </c>
      <c r="D3993" s="281" t="s">
        <v>702</v>
      </c>
      <c r="E3993" s="282" t="s">
        <v>4602</v>
      </c>
      <c r="F3993" s="283" t="s">
        <v>4603</v>
      </c>
      <c r="G3993" s="284" t="s">
        <v>227</v>
      </c>
      <c r="H3993" s="285">
        <v>32</v>
      </c>
      <c r="I3993" s="286"/>
      <c r="J3993" s="287">
        <f>ROUND(I3993*H3993,2)</f>
        <v>0</v>
      </c>
      <c r="K3993" s="283" t="s">
        <v>19</v>
      </c>
      <c r="L3993" s="288"/>
      <c r="M3993" s="289" t="s">
        <v>19</v>
      </c>
      <c r="N3993" s="290" t="s">
        <v>43</v>
      </c>
      <c r="O3993" s="86"/>
      <c r="P3993" s="224">
        <f>O3993*H3993</f>
        <v>0</v>
      </c>
      <c r="Q3993" s="224">
        <v>0</v>
      </c>
      <c r="R3993" s="224">
        <f>Q3993*H3993</f>
        <v>0</v>
      </c>
      <c r="S3993" s="224">
        <v>0</v>
      </c>
      <c r="T3993" s="225">
        <f>S3993*H3993</f>
        <v>0</v>
      </c>
      <c r="U3993" s="40"/>
      <c r="V3993" s="40"/>
      <c r="W3993" s="40"/>
      <c r="X3993" s="40"/>
      <c r="Y3993" s="40"/>
      <c r="Z3993" s="40"/>
      <c r="AA3993" s="40"/>
      <c r="AB3993" s="40"/>
      <c r="AC3993" s="40"/>
      <c r="AD3993" s="40"/>
      <c r="AE3993" s="40"/>
      <c r="AR3993" s="226" t="s">
        <v>369</v>
      </c>
      <c r="AT3993" s="226" t="s">
        <v>702</v>
      </c>
      <c r="AU3993" s="226" t="s">
        <v>82</v>
      </c>
      <c r="AY3993" s="19" t="s">
        <v>180</v>
      </c>
      <c r="BE3993" s="227">
        <f>IF(N3993="základní",J3993,0)</f>
        <v>0</v>
      </c>
      <c r="BF3993" s="227">
        <f>IF(N3993="snížená",J3993,0)</f>
        <v>0</v>
      </c>
      <c r="BG3993" s="227">
        <f>IF(N3993="zákl. přenesená",J3993,0)</f>
        <v>0</v>
      </c>
      <c r="BH3993" s="227">
        <f>IF(N3993="sníž. přenesená",J3993,0)</f>
        <v>0</v>
      </c>
      <c r="BI3993" s="227">
        <f>IF(N3993="nulová",J3993,0)</f>
        <v>0</v>
      </c>
      <c r="BJ3993" s="19" t="s">
        <v>80</v>
      </c>
      <c r="BK3993" s="227">
        <f>ROUND(I3993*H3993,2)</f>
        <v>0</v>
      </c>
      <c r="BL3993" s="19" t="s">
        <v>270</v>
      </c>
      <c r="BM3993" s="226" t="s">
        <v>4604</v>
      </c>
    </row>
    <row r="3994" s="2" customFormat="1" ht="16.5" customHeight="1">
      <c r="A3994" s="40"/>
      <c r="B3994" s="41"/>
      <c r="C3994" s="215" t="s">
        <v>4605</v>
      </c>
      <c r="D3994" s="215" t="s">
        <v>182</v>
      </c>
      <c r="E3994" s="216" t="s">
        <v>4606</v>
      </c>
      <c r="F3994" s="217" t="s">
        <v>4607</v>
      </c>
      <c r="G3994" s="218" t="s">
        <v>227</v>
      </c>
      <c r="H3994" s="219">
        <v>292.935</v>
      </c>
      <c r="I3994" s="220"/>
      <c r="J3994" s="221">
        <f>ROUND(I3994*H3994,2)</f>
        <v>0</v>
      </c>
      <c r="K3994" s="217" t="s">
        <v>186</v>
      </c>
      <c r="L3994" s="46"/>
      <c r="M3994" s="222" t="s">
        <v>19</v>
      </c>
      <c r="N3994" s="223" t="s">
        <v>43</v>
      </c>
      <c r="O3994" s="86"/>
      <c r="P3994" s="224">
        <f>O3994*H3994</f>
        <v>0</v>
      </c>
      <c r="Q3994" s="224">
        <v>0.00018000000000000001</v>
      </c>
      <c r="R3994" s="224">
        <f>Q3994*H3994</f>
        <v>0.052728300000000006</v>
      </c>
      <c r="S3994" s="224">
        <v>0</v>
      </c>
      <c r="T3994" s="225">
        <f>S3994*H3994</f>
        <v>0</v>
      </c>
      <c r="U3994" s="40"/>
      <c r="V3994" s="40"/>
      <c r="W3994" s="40"/>
      <c r="X3994" s="40"/>
      <c r="Y3994" s="40"/>
      <c r="Z3994" s="40"/>
      <c r="AA3994" s="40"/>
      <c r="AB3994" s="40"/>
      <c r="AC3994" s="40"/>
      <c r="AD3994" s="40"/>
      <c r="AE3994" s="40"/>
      <c r="AR3994" s="226" t="s">
        <v>270</v>
      </c>
      <c r="AT3994" s="226" t="s">
        <v>182</v>
      </c>
      <c r="AU3994" s="226" t="s">
        <v>82</v>
      </c>
      <c r="AY3994" s="19" t="s">
        <v>180</v>
      </c>
      <c r="BE3994" s="227">
        <f>IF(N3994="základní",J3994,0)</f>
        <v>0</v>
      </c>
      <c r="BF3994" s="227">
        <f>IF(N3994="snížená",J3994,0)</f>
        <v>0</v>
      </c>
      <c r="BG3994" s="227">
        <f>IF(N3994="zákl. přenesená",J3994,0)</f>
        <v>0</v>
      </c>
      <c r="BH3994" s="227">
        <f>IF(N3994="sníž. přenesená",J3994,0)</f>
        <v>0</v>
      </c>
      <c r="BI3994" s="227">
        <f>IF(N3994="nulová",J3994,0)</f>
        <v>0</v>
      </c>
      <c r="BJ3994" s="19" t="s">
        <v>80</v>
      </c>
      <c r="BK3994" s="227">
        <f>ROUND(I3994*H3994,2)</f>
        <v>0</v>
      </c>
      <c r="BL3994" s="19" t="s">
        <v>270</v>
      </c>
      <c r="BM3994" s="226" t="s">
        <v>4608</v>
      </c>
    </row>
    <row r="3995" s="2" customFormat="1">
      <c r="A3995" s="40"/>
      <c r="B3995" s="41"/>
      <c r="C3995" s="42"/>
      <c r="D3995" s="228" t="s">
        <v>189</v>
      </c>
      <c r="E3995" s="42"/>
      <c r="F3995" s="229" t="s">
        <v>4609</v>
      </c>
      <c r="G3995" s="42"/>
      <c r="H3995" s="42"/>
      <c r="I3995" s="230"/>
      <c r="J3995" s="42"/>
      <c r="K3995" s="42"/>
      <c r="L3995" s="46"/>
      <c r="M3995" s="231"/>
      <c r="N3995" s="232"/>
      <c r="O3995" s="86"/>
      <c r="P3995" s="86"/>
      <c r="Q3995" s="86"/>
      <c r="R3995" s="86"/>
      <c r="S3995" s="86"/>
      <c r="T3995" s="87"/>
      <c r="U3995" s="40"/>
      <c r="V3995" s="40"/>
      <c r="W3995" s="40"/>
      <c r="X3995" s="40"/>
      <c r="Y3995" s="40"/>
      <c r="Z3995" s="40"/>
      <c r="AA3995" s="40"/>
      <c r="AB3995" s="40"/>
      <c r="AC3995" s="40"/>
      <c r="AD3995" s="40"/>
      <c r="AE3995" s="40"/>
      <c r="AT3995" s="19" t="s">
        <v>189</v>
      </c>
      <c r="AU3995" s="19" t="s">
        <v>82</v>
      </c>
    </row>
    <row r="3996" s="14" customFormat="1">
      <c r="A3996" s="14"/>
      <c r="B3996" s="245"/>
      <c r="C3996" s="246"/>
      <c r="D3996" s="235" t="s">
        <v>191</v>
      </c>
      <c r="E3996" s="247" t="s">
        <v>19</v>
      </c>
      <c r="F3996" s="248" t="s">
        <v>1675</v>
      </c>
      <c r="G3996" s="246"/>
      <c r="H3996" s="247" t="s">
        <v>19</v>
      </c>
      <c r="I3996" s="249"/>
      <c r="J3996" s="246"/>
      <c r="K3996" s="246"/>
      <c r="L3996" s="250"/>
      <c r="M3996" s="251"/>
      <c r="N3996" s="252"/>
      <c r="O3996" s="252"/>
      <c r="P3996" s="252"/>
      <c r="Q3996" s="252"/>
      <c r="R3996" s="252"/>
      <c r="S3996" s="252"/>
      <c r="T3996" s="253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4" t="s">
        <v>191</v>
      </c>
      <c r="AU3996" s="254" t="s">
        <v>82</v>
      </c>
      <c r="AV3996" s="14" t="s">
        <v>80</v>
      </c>
      <c r="AW3996" s="14" t="s">
        <v>33</v>
      </c>
      <c r="AX3996" s="14" t="s">
        <v>72</v>
      </c>
      <c r="AY3996" s="254" t="s">
        <v>180</v>
      </c>
    </row>
    <row r="3997" s="14" customFormat="1">
      <c r="A3997" s="14"/>
      <c r="B3997" s="245"/>
      <c r="C3997" s="246"/>
      <c r="D3997" s="235" t="s">
        <v>191</v>
      </c>
      <c r="E3997" s="247" t="s">
        <v>19</v>
      </c>
      <c r="F3997" s="248" t="s">
        <v>4539</v>
      </c>
      <c r="G3997" s="246"/>
      <c r="H3997" s="247" t="s">
        <v>19</v>
      </c>
      <c r="I3997" s="249"/>
      <c r="J3997" s="246"/>
      <c r="K3997" s="246"/>
      <c r="L3997" s="250"/>
      <c r="M3997" s="251"/>
      <c r="N3997" s="252"/>
      <c r="O3997" s="252"/>
      <c r="P3997" s="252"/>
      <c r="Q3997" s="252"/>
      <c r="R3997" s="252"/>
      <c r="S3997" s="252"/>
      <c r="T3997" s="253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4" t="s">
        <v>191</v>
      </c>
      <c r="AU3997" s="254" t="s">
        <v>82</v>
      </c>
      <c r="AV3997" s="14" t="s">
        <v>80</v>
      </c>
      <c r="AW3997" s="14" t="s">
        <v>33</v>
      </c>
      <c r="AX3997" s="14" t="s">
        <v>72</v>
      </c>
      <c r="AY3997" s="254" t="s">
        <v>180</v>
      </c>
    </row>
    <row r="3998" s="13" customFormat="1">
      <c r="A3998" s="13"/>
      <c r="B3998" s="233"/>
      <c r="C3998" s="234"/>
      <c r="D3998" s="235" t="s">
        <v>191</v>
      </c>
      <c r="E3998" s="236" t="s">
        <v>19</v>
      </c>
      <c r="F3998" s="237" t="s">
        <v>4610</v>
      </c>
      <c r="G3998" s="234"/>
      <c r="H3998" s="238">
        <v>7.6799999999999997</v>
      </c>
      <c r="I3998" s="239"/>
      <c r="J3998" s="234"/>
      <c r="K3998" s="234"/>
      <c r="L3998" s="240"/>
      <c r="M3998" s="241"/>
      <c r="N3998" s="242"/>
      <c r="O3998" s="242"/>
      <c r="P3998" s="242"/>
      <c r="Q3998" s="242"/>
      <c r="R3998" s="242"/>
      <c r="S3998" s="242"/>
      <c r="T3998" s="24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4" t="s">
        <v>191</v>
      </c>
      <c r="AU3998" s="244" t="s">
        <v>82</v>
      </c>
      <c r="AV3998" s="13" t="s">
        <v>82</v>
      </c>
      <c r="AW3998" s="13" t="s">
        <v>33</v>
      </c>
      <c r="AX3998" s="13" t="s">
        <v>72</v>
      </c>
      <c r="AY3998" s="244" t="s">
        <v>180</v>
      </c>
    </row>
    <row r="3999" s="13" customFormat="1">
      <c r="A3999" s="13"/>
      <c r="B3999" s="233"/>
      <c r="C3999" s="234"/>
      <c r="D3999" s="235" t="s">
        <v>191</v>
      </c>
      <c r="E3999" s="236" t="s">
        <v>19</v>
      </c>
      <c r="F3999" s="237" t="s">
        <v>4611</v>
      </c>
      <c r="G3999" s="234"/>
      <c r="H3999" s="238">
        <v>7.2400000000000002</v>
      </c>
      <c r="I3999" s="239"/>
      <c r="J3999" s="234"/>
      <c r="K3999" s="234"/>
      <c r="L3999" s="240"/>
      <c r="M3999" s="241"/>
      <c r="N3999" s="242"/>
      <c r="O3999" s="242"/>
      <c r="P3999" s="242"/>
      <c r="Q3999" s="242"/>
      <c r="R3999" s="242"/>
      <c r="S3999" s="242"/>
      <c r="T3999" s="243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4" t="s">
        <v>191</v>
      </c>
      <c r="AU3999" s="244" t="s">
        <v>82</v>
      </c>
      <c r="AV3999" s="13" t="s">
        <v>82</v>
      </c>
      <c r="AW3999" s="13" t="s">
        <v>33</v>
      </c>
      <c r="AX3999" s="13" t="s">
        <v>72</v>
      </c>
      <c r="AY3999" s="244" t="s">
        <v>180</v>
      </c>
    </row>
    <row r="4000" s="13" customFormat="1">
      <c r="A4000" s="13"/>
      <c r="B4000" s="233"/>
      <c r="C4000" s="234"/>
      <c r="D4000" s="235" t="s">
        <v>191</v>
      </c>
      <c r="E4000" s="236" t="s">
        <v>19</v>
      </c>
      <c r="F4000" s="237" t="s">
        <v>4612</v>
      </c>
      <c r="G4000" s="234"/>
      <c r="H4000" s="238">
        <v>5.3600000000000003</v>
      </c>
      <c r="I4000" s="239"/>
      <c r="J4000" s="234"/>
      <c r="K4000" s="234"/>
      <c r="L4000" s="240"/>
      <c r="M4000" s="241"/>
      <c r="N4000" s="242"/>
      <c r="O4000" s="242"/>
      <c r="P4000" s="242"/>
      <c r="Q4000" s="242"/>
      <c r="R4000" s="242"/>
      <c r="S4000" s="242"/>
      <c r="T4000" s="243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4" t="s">
        <v>191</v>
      </c>
      <c r="AU4000" s="244" t="s">
        <v>82</v>
      </c>
      <c r="AV4000" s="13" t="s">
        <v>82</v>
      </c>
      <c r="AW4000" s="13" t="s">
        <v>33</v>
      </c>
      <c r="AX4000" s="13" t="s">
        <v>72</v>
      </c>
      <c r="AY4000" s="244" t="s">
        <v>180</v>
      </c>
    </row>
    <row r="4001" s="13" customFormat="1">
      <c r="A4001" s="13"/>
      <c r="B4001" s="233"/>
      <c r="C4001" s="234"/>
      <c r="D4001" s="235" t="s">
        <v>191</v>
      </c>
      <c r="E4001" s="236" t="s">
        <v>19</v>
      </c>
      <c r="F4001" s="237" t="s">
        <v>4613</v>
      </c>
      <c r="G4001" s="234"/>
      <c r="H4001" s="238">
        <v>4.6299999999999999</v>
      </c>
      <c r="I4001" s="239"/>
      <c r="J4001" s="234"/>
      <c r="K4001" s="234"/>
      <c r="L4001" s="240"/>
      <c r="M4001" s="241"/>
      <c r="N4001" s="242"/>
      <c r="O4001" s="242"/>
      <c r="P4001" s="242"/>
      <c r="Q4001" s="242"/>
      <c r="R4001" s="242"/>
      <c r="S4001" s="242"/>
      <c r="T4001" s="243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4" t="s">
        <v>191</v>
      </c>
      <c r="AU4001" s="244" t="s">
        <v>82</v>
      </c>
      <c r="AV4001" s="13" t="s">
        <v>82</v>
      </c>
      <c r="AW4001" s="13" t="s">
        <v>33</v>
      </c>
      <c r="AX4001" s="13" t="s">
        <v>72</v>
      </c>
      <c r="AY4001" s="244" t="s">
        <v>180</v>
      </c>
    </row>
    <row r="4002" s="13" customFormat="1">
      <c r="A4002" s="13"/>
      <c r="B4002" s="233"/>
      <c r="C4002" s="234"/>
      <c r="D4002" s="235" t="s">
        <v>191</v>
      </c>
      <c r="E4002" s="236" t="s">
        <v>19</v>
      </c>
      <c r="F4002" s="237" t="s">
        <v>4614</v>
      </c>
      <c r="G4002" s="234"/>
      <c r="H4002" s="238">
        <v>6.1100000000000003</v>
      </c>
      <c r="I4002" s="239"/>
      <c r="J4002" s="234"/>
      <c r="K4002" s="234"/>
      <c r="L4002" s="240"/>
      <c r="M4002" s="241"/>
      <c r="N4002" s="242"/>
      <c r="O4002" s="242"/>
      <c r="P4002" s="242"/>
      <c r="Q4002" s="242"/>
      <c r="R4002" s="242"/>
      <c r="S4002" s="242"/>
      <c r="T4002" s="243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4" t="s">
        <v>191</v>
      </c>
      <c r="AU4002" s="244" t="s">
        <v>82</v>
      </c>
      <c r="AV4002" s="13" t="s">
        <v>82</v>
      </c>
      <c r="AW4002" s="13" t="s">
        <v>33</v>
      </c>
      <c r="AX4002" s="13" t="s">
        <v>72</v>
      </c>
      <c r="AY4002" s="244" t="s">
        <v>180</v>
      </c>
    </row>
    <row r="4003" s="14" customFormat="1">
      <c r="A4003" s="14"/>
      <c r="B4003" s="245"/>
      <c r="C4003" s="246"/>
      <c r="D4003" s="235" t="s">
        <v>191</v>
      </c>
      <c r="E4003" s="247" t="s">
        <v>19</v>
      </c>
      <c r="F4003" s="248" t="s">
        <v>4545</v>
      </c>
      <c r="G4003" s="246"/>
      <c r="H4003" s="247" t="s">
        <v>19</v>
      </c>
      <c r="I4003" s="249"/>
      <c r="J4003" s="246"/>
      <c r="K4003" s="246"/>
      <c r="L4003" s="250"/>
      <c r="M4003" s="251"/>
      <c r="N4003" s="252"/>
      <c r="O4003" s="252"/>
      <c r="P4003" s="252"/>
      <c r="Q4003" s="252"/>
      <c r="R4003" s="252"/>
      <c r="S4003" s="252"/>
      <c r="T4003" s="253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4" t="s">
        <v>191</v>
      </c>
      <c r="AU4003" s="254" t="s">
        <v>82</v>
      </c>
      <c r="AV4003" s="14" t="s">
        <v>80</v>
      </c>
      <c r="AW4003" s="14" t="s">
        <v>33</v>
      </c>
      <c r="AX4003" s="14" t="s">
        <v>72</v>
      </c>
      <c r="AY4003" s="254" t="s">
        <v>180</v>
      </c>
    </row>
    <row r="4004" s="13" customFormat="1">
      <c r="A4004" s="13"/>
      <c r="B4004" s="233"/>
      <c r="C4004" s="234"/>
      <c r="D4004" s="235" t="s">
        <v>191</v>
      </c>
      <c r="E4004" s="236" t="s">
        <v>19</v>
      </c>
      <c r="F4004" s="237" t="s">
        <v>4615</v>
      </c>
      <c r="G4004" s="234"/>
      <c r="H4004" s="238">
        <v>11.4</v>
      </c>
      <c r="I4004" s="239"/>
      <c r="J4004" s="234"/>
      <c r="K4004" s="234"/>
      <c r="L4004" s="240"/>
      <c r="M4004" s="241"/>
      <c r="N4004" s="242"/>
      <c r="O4004" s="242"/>
      <c r="P4004" s="242"/>
      <c r="Q4004" s="242"/>
      <c r="R4004" s="242"/>
      <c r="S4004" s="242"/>
      <c r="T4004" s="243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44" t="s">
        <v>191</v>
      </c>
      <c r="AU4004" s="244" t="s">
        <v>82</v>
      </c>
      <c r="AV4004" s="13" t="s">
        <v>82</v>
      </c>
      <c r="AW4004" s="13" t="s">
        <v>33</v>
      </c>
      <c r="AX4004" s="13" t="s">
        <v>72</v>
      </c>
      <c r="AY4004" s="244" t="s">
        <v>180</v>
      </c>
    </row>
    <row r="4005" s="13" customFormat="1">
      <c r="A4005" s="13"/>
      <c r="B4005" s="233"/>
      <c r="C4005" s="234"/>
      <c r="D4005" s="235" t="s">
        <v>191</v>
      </c>
      <c r="E4005" s="236" t="s">
        <v>19</v>
      </c>
      <c r="F4005" s="237" t="s">
        <v>4616</v>
      </c>
      <c r="G4005" s="234"/>
      <c r="H4005" s="238">
        <v>8.2400000000000002</v>
      </c>
      <c r="I4005" s="239"/>
      <c r="J4005" s="234"/>
      <c r="K4005" s="234"/>
      <c r="L4005" s="240"/>
      <c r="M4005" s="241"/>
      <c r="N4005" s="242"/>
      <c r="O4005" s="242"/>
      <c r="P4005" s="242"/>
      <c r="Q4005" s="242"/>
      <c r="R4005" s="242"/>
      <c r="S4005" s="242"/>
      <c r="T4005" s="243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4" t="s">
        <v>191</v>
      </c>
      <c r="AU4005" s="244" t="s">
        <v>82</v>
      </c>
      <c r="AV4005" s="13" t="s">
        <v>82</v>
      </c>
      <c r="AW4005" s="13" t="s">
        <v>33</v>
      </c>
      <c r="AX4005" s="13" t="s">
        <v>72</v>
      </c>
      <c r="AY4005" s="244" t="s">
        <v>180</v>
      </c>
    </row>
    <row r="4006" s="13" customFormat="1">
      <c r="A4006" s="13"/>
      <c r="B4006" s="233"/>
      <c r="C4006" s="234"/>
      <c r="D4006" s="235" t="s">
        <v>191</v>
      </c>
      <c r="E4006" s="236" t="s">
        <v>19</v>
      </c>
      <c r="F4006" s="237" t="s">
        <v>4617</v>
      </c>
      <c r="G4006" s="234"/>
      <c r="H4006" s="238">
        <v>4.7999999999999998</v>
      </c>
      <c r="I4006" s="239"/>
      <c r="J4006" s="234"/>
      <c r="K4006" s="234"/>
      <c r="L4006" s="240"/>
      <c r="M4006" s="241"/>
      <c r="N4006" s="242"/>
      <c r="O4006" s="242"/>
      <c r="P4006" s="242"/>
      <c r="Q4006" s="242"/>
      <c r="R4006" s="242"/>
      <c r="S4006" s="242"/>
      <c r="T4006" s="24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4" t="s">
        <v>191</v>
      </c>
      <c r="AU4006" s="244" t="s">
        <v>82</v>
      </c>
      <c r="AV4006" s="13" t="s">
        <v>82</v>
      </c>
      <c r="AW4006" s="13" t="s">
        <v>33</v>
      </c>
      <c r="AX4006" s="13" t="s">
        <v>72</v>
      </c>
      <c r="AY4006" s="244" t="s">
        <v>180</v>
      </c>
    </row>
    <row r="4007" s="14" customFormat="1">
      <c r="A4007" s="14"/>
      <c r="B4007" s="245"/>
      <c r="C4007" s="246"/>
      <c r="D4007" s="235" t="s">
        <v>191</v>
      </c>
      <c r="E4007" s="247" t="s">
        <v>19</v>
      </c>
      <c r="F4007" s="248" t="s">
        <v>4549</v>
      </c>
      <c r="G4007" s="246"/>
      <c r="H4007" s="247" t="s">
        <v>19</v>
      </c>
      <c r="I4007" s="249"/>
      <c r="J4007" s="246"/>
      <c r="K4007" s="246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191</v>
      </c>
      <c r="AU4007" s="254" t="s">
        <v>82</v>
      </c>
      <c r="AV4007" s="14" t="s">
        <v>80</v>
      </c>
      <c r="AW4007" s="14" t="s">
        <v>33</v>
      </c>
      <c r="AX4007" s="14" t="s">
        <v>72</v>
      </c>
      <c r="AY4007" s="254" t="s">
        <v>180</v>
      </c>
    </row>
    <row r="4008" s="13" customFormat="1">
      <c r="A4008" s="13"/>
      <c r="B4008" s="233"/>
      <c r="C4008" s="234"/>
      <c r="D4008" s="235" t="s">
        <v>191</v>
      </c>
      <c r="E4008" s="236" t="s">
        <v>19</v>
      </c>
      <c r="F4008" s="237" t="s">
        <v>4618</v>
      </c>
      <c r="G4008" s="234"/>
      <c r="H4008" s="238">
        <v>6.7000000000000002</v>
      </c>
      <c r="I4008" s="239"/>
      <c r="J4008" s="234"/>
      <c r="K4008" s="234"/>
      <c r="L4008" s="240"/>
      <c r="M4008" s="241"/>
      <c r="N4008" s="242"/>
      <c r="O4008" s="242"/>
      <c r="P4008" s="242"/>
      <c r="Q4008" s="242"/>
      <c r="R4008" s="242"/>
      <c r="S4008" s="242"/>
      <c r="T4008" s="24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4" t="s">
        <v>191</v>
      </c>
      <c r="AU4008" s="244" t="s">
        <v>82</v>
      </c>
      <c r="AV4008" s="13" t="s">
        <v>82</v>
      </c>
      <c r="AW4008" s="13" t="s">
        <v>33</v>
      </c>
      <c r="AX4008" s="13" t="s">
        <v>72</v>
      </c>
      <c r="AY4008" s="244" t="s">
        <v>180</v>
      </c>
    </row>
    <row r="4009" s="14" customFormat="1">
      <c r="A4009" s="14"/>
      <c r="B4009" s="245"/>
      <c r="C4009" s="246"/>
      <c r="D4009" s="235" t="s">
        <v>191</v>
      </c>
      <c r="E4009" s="247" t="s">
        <v>19</v>
      </c>
      <c r="F4009" s="248" t="s">
        <v>4551</v>
      </c>
      <c r="G4009" s="246"/>
      <c r="H4009" s="247" t="s">
        <v>19</v>
      </c>
      <c r="I4009" s="249"/>
      <c r="J4009" s="246"/>
      <c r="K4009" s="246"/>
      <c r="L4009" s="250"/>
      <c r="M4009" s="251"/>
      <c r="N4009" s="252"/>
      <c r="O4009" s="252"/>
      <c r="P4009" s="252"/>
      <c r="Q4009" s="252"/>
      <c r="R4009" s="252"/>
      <c r="S4009" s="252"/>
      <c r="T4009" s="253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4" t="s">
        <v>191</v>
      </c>
      <c r="AU4009" s="254" t="s">
        <v>82</v>
      </c>
      <c r="AV4009" s="14" t="s">
        <v>80</v>
      </c>
      <c r="AW4009" s="14" t="s">
        <v>33</v>
      </c>
      <c r="AX4009" s="14" t="s">
        <v>72</v>
      </c>
      <c r="AY4009" s="254" t="s">
        <v>180</v>
      </c>
    </row>
    <row r="4010" s="13" customFormat="1">
      <c r="A4010" s="13"/>
      <c r="B4010" s="233"/>
      <c r="C4010" s="234"/>
      <c r="D4010" s="235" t="s">
        <v>191</v>
      </c>
      <c r="E4010" s="236" t="s">
        <v>19</v>
      </c>
      <c r="F4010" s="237" t="s">
        <v>4619</v>
      </c>
      <c r="G4010" s="234"/>
      <c r="H4010" s="238">
        <v>24.030000000000001</v>
      </c>
      <c r="I4010" s="239"/>
      <c r="J4010" s="234"/>
      <c r="K4010" s="234"/>
      <c r="L4010" s="240"/>
      <c r="M4010" s="241"/>
      <c r="N4010" s="242"/>
      <c r="O4010" s="242"/>
      <c r="P4010" s="242"/>
      <c r="Q4010" s="242"/>
      <c r="R4010" s="242"/>
      <c r="S4010" s="242"/>
      <c r="T4010" s="243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4" t="s">
        <v>191</v>
      </c>
      <c r="AU4010" s="244" t="s">
        <v>82</v>
      </c>
      <c r="AV4010" s="13" t="s">
        <v>82</v>
      </c>
      <c r="AW4010" s="13" t="s">
        <v>33</v>
      </c>
      <c r="AX4010" s="13" t="s">
        <v>72</v>
      </c>
      <c r="AY4010" s="244" t="s">
        <v>180</v>
      </c>
    </row>
    <row r="4011" s="14" customFormat="1">
      <c r="A4011" s="14"/>
      <c r="B4011" s="245"/>
      <c r="C4011" s="246"/>
      <c r="D4011" s="235" t="s">
        <v>191</v>
      </c>
      <c r="E4011" s="247" t="s">
        <v>19</v>
      </c>
      <c r="F4011" s="248" t="s">
        <v>1597</v>
      </c>
      <c r="G4011" s="246"/>
      <c r="H4011" s="247" t="s">
        <v>19</v>
      </c>
      <c r="I4011" s="249"/>
      <c r="J4011" s="246"/>
      <c r="K4011" s="246"/>
      <c r="L4011" s="250"/>
      <c r="M4011" s="251"/>
      <c r="N4011" s="252"/>
      <c r="O4011" s="252"/>
      <c r="P4011" s="252"/>
      <c r="Q4011" s="252"/>
      <c r="R4011" s="252"/>
      <c r="S4011" s="252"/>
      <c r="T4011" s="253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4" t="s">
        <v>191</v>
      </c>
      <c r="AU4011" s="254" t="s">
        <v>82</v>
      </c>
      <c r="AV4011" s="14" t="s">
        <v>80</v>
      </c>
      <c r="AW4011" s="14" t="s">
        <v>33</v>
      </c>
      <c r="AX4011" s="14" t="s">
        <v>72</v>
      </c>
      <c r="AY4011" s="254" t="s">
        <v>180</v>
      </c>
    </row>
    <row r="4012" s="14" customFormat="1">
      <c r="A4012" s="14"/>
      <c r="B4012" s="245"/>
      <c r="C4012" s="246"/>
      <c r="D4012" s="235" t="s">
        <v>191</v>
      </c>
      <c r="E4012" s="247" t="s">
        <v>19</v>
      </c>
      <c r="F4012" s="248" t="s">
        <v>4553</v>
      </c>
      <c r="G4012" s="246"/>
      <c r="H4012" s="247" t="s">
        <v>19</v>
      </c>
      <c r="I4012" s="249"/>
      <c r="J4012" s="246"/>
      <c r="K4012" s="246"/>
      <c r="L4012" s="250"/>
      <c r="M4012" s="251"/>
      <c r="N4012" s="252"/>
      <c r="O4012" s="252"/>
      <c r="P4012" s="252"/>
      <c r="Q4012" s="252"/>
      <c r="R4012" s="252"/>
      <c r="S4012" s="252"/>
      <c r="T4012" s="253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4" t="s">
        <v>191</v>
      </c>
      <c r="AU4012" s="254" t="s">
        <v>82</v>
      </c>
      <c r="AV4012" s="14" t="s">
        <v>80</v>
      </c>
      <c r="AW4012" s="14" t="s">
        <v>33</v>
      </c>
      <c r="AX4012" s="14" t="s">
        <v>72</v>
      </c>
      <c r="AY4012" s="254" t="s">
        <v>180</v>
      </c>
    </row>
    <row r="4013" s="13" customFormat="1">
      <c r="A4013" s="13"/>
      <c r="B4013" s="233"/>
      <c r="C4013" s="234"/>
      <c r="D4013" s="235" t="s">
        <v>191</v>
      </c>
      <c r="E4013" s="236" t="s">
        <v>19</v>
      </c>
      <c r="F4013" s="237" t="s">
        <v>4620</v>
      </c>
      <c r="G4013" s="234"/>
      <c r="H4013" s="238">
        <v>6.6150000000000002</v>
      </c>
      <c r="I4013" s="239"/>
      <c r="J4013" s="234"/>
      <c r="K4013" s="234"/>
      <c r="L4013" s="240"/>
      <c r="M4013" s="241"/>
      <c r="N4013" s="242"/>
      <c r="O4013" s="242"/>
      <c r="P4013" s="242"/>
      <c r="Q4013" s="242"/>
      <c r="R4013" s="242"/>
      <c r="S4013" s="242"/>
      <c r="T4013" s="24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4" t="s">
        <v>191</v>
      </c>
      <c r="AU4013" s="244" t="s">
        <v>82</v>
      </c>
      <c r="AV4013" s="13" t="s">
        <v>82</v>
      </c>
      <c r="AW4013" s="13" t="s">
        <v>33</v>
      </c>
      <c r="AX4013" s="13" t="s">
        <v>72</v>
      </c>
      <c r="AY4013" s="244" t="s">
        <v>180</v>
      </c>
    </row>
    <row r="4014" s="14" customFormat="1">
      <c r="A4014" s="14"/>
      <c r="B4014" s="245"/>
      <c r="C4014" s="246"/>
      <c r="D4014" s="235" t="s">
        <v>191</v>
      </c>
      <c r="E4014" s="247" t="s">
        <v>19</v>
      </c>
      <c r="F4014" s="248" t="s">
        <v>1598</v>
      </c>
      <c r="G4014" s="246"/>
      <c r="H4014" s="247" t="s">
        <v>19</v>
      </c>
      <c r="I4014" s="249"/>
      <c r="J4014" s="246"/>
      <c r="K4014" s="246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191</v>
      </c>
      <c r="AU4014" s="254" t="s">
        <v>82</v>
      </c>
      <c r="AV4014" s="14" t="s">
        <v>80</v>
      </c>
      <c r="AW4014" s="14" t="s">
        <v>33</v>
      </c>
      <c r="AX4014" s="14" t="s">
        <v>72</v>
      </c>
      <c r="AY4014" s="254" t="s">
        <v>180</v>
      </c>
    </row>
    <row r="4015" s="13" customFormat="1">
      <c r="A4015" s="13"/>
      <c r="B4015" s="233"/>
      <c r="C4015" s="234"/>
      <c r="D4015" s="235" t="s">
        <v>191</v>
      </c>
      <c r="E4015" s="236" t="s">
        <v>19</v>
      </c>
      <c r="F4015" s="237" t="s">
        <v>4621</v>
      </c>
      <c r="G4015" s="234"/>
      <c r="H4015" s="238">
        <v>12.98</v>
      </c>
      <c r="I4015" s="239"/>
      <c r="J4015" s="234"/>
      <c r="K4015" s="234"/>
      <c r="L4015" s="240"/>
      <c r="M4015" s="241"/>
      <c r="N4015" s="242"/>
      <c r="O4015" s="242"/>
      <c r="P4015" s="242"/>
      <c r="Q4015" s="242"/>
      <c r="R4015" s="242"/>
      <c r="S4015" s="242"/>
      <c r="T4015" s="243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44" t="s">
        <v>191</v>
      </c>
      <c r="AU4015" s="244" t="s">
        <v>82</v>
      </c>
      <c r="AV4015" s="13" t="s">
        <v>82</v>
      </c>
      <c r="AW4015" s="13" t="s">
        <v>33</v>
      </c>
      <c r="AX4015" s="13" t="s">
        <v>72</v>
      </c>
      <c r="AY4015" s="244" t="s">
        <v>180</v>
      </c>
    </row>
    <row r="4016" s="13" customFormat="1">
      <c r="A4016" s="13"/>
      <c r="B4016" s="233"/>
      <c r="C4016" s="234"/>
      <c r="D4016" s="235" t="s">
        <v>191</v>
      </c>
      <c r="E4016" s="236" t="s">
        <v>19</v>
      </c>
      <c r="F4016" s="237" t="s">
        <v>3406</v>
      </c>
      <c r="G4016" s="234"/>
      <c r="H4016" s="238">
        <v>15.57</v>
      </c>
      <c r="I4016" s="239"/>
      <c r="J4016" s="234"/>
      <c r="K4016" s="234"/>
      <c r="L4016" s="240"/>
      <c r="M4016" s="241"/>
      <c r="N4016" s="242"/>
      <c r="O4016" s="242"/>
      <c r="P4016" s="242"/>
      <c r="Q4016" s="242"/>
      <c r="R4016" s="242"/>
      <c r="S4016" s="242"/>
      <c r="T4016" s="243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4" t="s">
        <v>191</v>
      </c>
      <c r="AU4016" s="244" t="s">
        <v>82</v>
      </c>
      <c r="AV4016" s="13" t="s">
        <v>82</v>
      </c>
      <c r="AW4016" s="13" t="s">
        <v>33</v>
      </c>
      <c r="AX4016" s="13" t="s">
        <v>72</v>
      </c>
      <c r="AY4016" s="244" t="s">
        <v>180</v>
      </c>
    </row>
    <row r="4017" s="14" customFormat="1">
      <c r="A4017" s="14"/>
      <c r="B4017" s="245"/>
      <c r="C4017" s="246"/>
      <c r="D4017" s="235" t="s">
        <v>191</v>
      </c>
      <c r="E4017" s="247" t="s">
        <v>19</v>
      </c>
      <c r="F4017" s="248" t="s">
        <v>4557</v>
      </c>
      <c r="G4017" s="246"/>
      <c r="H4017" s="247" t="s">
        <v>19</v>
      </c>
      <c r="I4017" s="249"/>
      <c r="J4017" s="246"/>
      <c r="K4017" s="246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191</v>
      </c>
      <c r="AU4017" s="254" t="s">
        <v>82</v>
      </c>
      <c r="AV4017" s="14" t="s">
        <v>80</v>
      </c>
      <c r="AW4017" s="14" t="s">
        <v>33</v>
      </c>
      <c r="AX4017" s="14" t="s">
        <v>72</v>
      </c>
      <c r="AY4017" s="254" t="s">
        <v>180</v>
      </c>
    </row>
    <row r="4018" s="13" customFormat="1">
      <c r="A4018" s="13"/>
      <c r="B4018" s="233"/>
      <c r="C4018" s="234"/>
      <c r="D4018" s="235" t="s">
        <v>191</v>
      </c>
      <c r="E4018" s="236" t="s">
        <v>19</v>
      </c>
      <c r="F4018" s="237" t="s">
        <v>4622</v>
      </c>
      <c r="G4018" s="234"/>
      <c r="H4018" s="238">
        <v>24</v>
      </c>
      <c r="I4018" s="239"/>
      <c r="J4018" s="234"/>
      <c r="K4018" s="234"/>
      <c r="L4018" s="240"/>
      <c r="M4018" s="241"/>
      <c r="N4018" s="242"/>
      <c r="O4018" s="242"/>
      <c r="P4018" s="242"/>
      <c r="Q4018" s="242"/>
      <c r="R4018" s="242"/>
      <c r="S4018" s="242"/>
      <c r="T4018" s="243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4" t="s">
        <v>191</v>
      </c>
      <c r="AU4018" s="244" t="s">
        <v>82</v>
      </c>
      <c r="AV4018" s="13" t="s">
        <v>82</v>
      </c>
      <c r="AW4018" s="13" t="s">
        <v>33</v>
      </c>
      <c r="AX4018" s="13" t="s">
        <v>72</v>
      </c>
      <c r="AY4018" s="244" t="s">
        <v>180</v>
      </c>
    </row>
    <row r="4019" s="13" customFormat="1">
      <c r="A4019" s="13"/>
      <c r="B4019" s="233"/>
      <c r="C4019" s="234"/>
      <c r="D4019" s="235" t="s">
        <v>191</v>
      </c>
      <c r="E4019" s="236" t="s">
        <v>19</v>
      </c>
      <c r="F4019" s="237" t="s">
        <v>4623</v>
      </c>
      <c r="G4019" s="234"/>
      <c r="H4019" s="238">
        <v>5</v>
      </c>
      <c r="I4019" s="239"/>
      <c r="J4019" s="234"/>
      <c r="K4019" s="234"/>
      <c r="L4019" s="240"/>
      <c r="M4019" s="241"/>
      <c r="N4019" s="242"/>
      <c r="O4019" s="242"/>
      <c r="P4019" s="242"/>
      <c r="Q4019" s="242"/>
      <c r="R4019" s="242"/>
      <c r="S4019" s="242"/>
      <c r="T4019" s="243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4" t="s">
        <v>191</v>
      </c>
      <c r="AU4019" s="244" t="s">
        <v>82</v>
      </c>
      <c r="AV4019" s="13" t="s">
        <v>82</v>
      </c>
      <c r="AW4019" s="13" t="s">
        <v>33</v>
      </c>
      <c r="AX4019" s="13" t="s">
        <v>72</v>
      </c>
      <c r="AY4019" s="244" t="s">
        <v>180</v>
      </c>
    </row>
    <row r="4020" s="14" customFormat="1">
      <c r="A4020" s="14"/>
      <c r="B4020" s="245"/>
      <c r="C4020" s="246"/>
      <c r="D4020" s="235" t="s">
        <v>191</v>
      </c>
      <c r="E4020" s="247" t="s">
        <v>19</v>
      </c>
      <c r="F4020" s="248" t="s">
        <v>4560</v>
      </c>
      <c r="G4020" s="246"/>
      <c r="H4020" s="247" t="s">
        <v>19</v>
      </c>
      <c r="I4020" s="249"/>
      <c r="J4020" s="246"/>
      <c r="K4020" s="246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191</v>
      </c>
      <c r="AU4020" s="254" t="s">
        <v>82</v>
      </c>
      <c r="AV4020" s="14" t="s">
        <v>80</v>
      </c>
      <c r="AW4020" s="14" t="s">
        <v>33</v>
      </c>
      <c r="AX4020" s="14" t="s">
        <v>72</v>
      </c>
      <c r="AY4020" s="254" t="s">
        <v>180</v>
      </c>
    </row>
    <row r="4021" s="13" customFormat="1">
      <c r="A4021" s="13"/>
      <c r="B4021" s="233"/>
      <c r="C4021" s="234"/>
      <c r="D4021" s="235" t="s">
        <v>191</v>
      </c>
      <c r="E4021" s="236" t="s">
        <v>19</v>
      </c>
      <c r="F4021" s="237" t="s">
        <v>4624</v>
      </c>
      <c r="G4021" s="234"/>
      <c r="H4021" s="238">
        <v>6.3499999999999996</v>
      </c>
      <c r="I4021" s="239"/>
      <c r="J4021" s="234"/>
      <c r="K4021" s="234"/>
      <c r="L4021" s="240"/>
      <c r="M4021" s="241"/>
      <c r="N4021" s="242"/>
      <c r="O4021" s="242"/>
      <c r="P4021" s="242"/>
      <c r="Q4021" s="242"/>
      <c r="R4021" s="242"/>
      <c r="S4021" s="242"/>
      <c r="T4021" s="243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4" t="s">
        <v>191</v>
      </c>
      <c r="AU4021" s="244" t="s">
        <v>82</v>
      </c>
      <c r="AV4021" s="13" t="s">
        <v>82</v>
      </c>
      <c r="AW4021" s="13" t="s">
        <v>33</v>
      </c>
      <c r="AX4021" s="13" t="s">
        <v>72</v>
      </c>
      <c r="AY4021" s="244" t="s">
        <v>180</v>
      </c>
    </row>
    <row r="4022" s="16" customFormat="1">
      <c r="A4022" s="16"/>
      <c r="B4022" s="266"/>
      <c r="C4022" s="267"/>
      <c r="D4022" s="235" t="s">
        <v>191</v>
      </c>
      <c r="E4022" s="268" t="s">
        <v>19</v>
      </c>
      <c r="F4022" s="269" t="s">
        <v>436</v>
      </c>
      <c r="G4022" s="267"/>
      <c r="H4022" s="270">
        <v>156.70500000000001</v>
      </c>
      <c r="I4022" s="271"/>
      <c r="J4022" s="267"/>
      <c r="K4022" s="267"/>
      <c r="L4022" s="272"/>
      <c r="M4022" s="273"/>
      <c r="N4022" s="274"/>
      <c r="O4022" s="274"/>
      <c r="P4022" s="274"/>
      <c r="Q4022" s="274"/>
      <c r="R4022" s="274"/>
      <c r="S4022" s="274"/>
      <c r="T4022" s="275"/>
      <c r="U4022" s="16"/>
      <c r="V4022" s="16"/>
      <c r="W4022" s="16"/>
      <c r="X4022" s="16"/>
      <c r="Y4022" s="16"/>
      <c r="Z4022" s="16"/>
      <c r="AA4022" s="16"/>
      <c r="AB4022" s="16"/>
      <c r="AC4022" s="16"/>
      <c r="AD4022" s="16"/>
      <c r="AE4022" s="16"/>
      <c r="AT4022" s="276" t="s">
        <v>191</v>
      </c>
      <c r="AU4022" s="276" t="s">
        <v>82</v>
      </c>
      <c r="AV4022" s="16" t="s">
        <v>100</v>
      </c>
      <c r="AW4022" s="16" t="s">
        <v>33</v>
      </c>
      <c r="AX4022" s="16" t="s">
        <v>72</v>
      </c>
      <c r="AY4022" s="276" t="s">
        <v>180</v>
      </c>
    </row>
    <row r="4023" s="14" customFormat="1">
      <c r="A4023" s="14"/>
      <c r="B4023" s="245"/>
      <c r="C4023" s="246"/>
      <c r="D4023" s="235" t="s">
        <v>191</v>
      </c>
      <c r="E4023" s="247" t="s">
        <v>19</v>
      </c>
      <c r="F4023" s="248" t="s">
        <v>1641</v>
      </c>
      <c r="G4023" s="246"/>
      <c r="H4023" s="247" t="s">
        <v>19</v>
      </c>
      <c r="I4023" s="249"/>
      <c r="J4023" s="246"/>
      <c r="K4023" s="246"/>
      <c r="L4023" s="250"/>
      <c r="M4023" s="251"/>
      <c r="N4023" s="252"/>
      <c r="O4023" s="252"/>
      <c r="P4023" s="252"/>
      <c r="Q4023" s="252"/>
      <c r="R4023" s="252"/>
      <c r="S4023" s="252"/>
      <c r="T4023" s="253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4" t="s">
        <v>191</v>
      </c>
      <c r="AU4023" s="254" t="s">
        <v>82</v>
      </c>
      <c r="AV4023" s="14" t="s">
        <v>80</v>
      </c>
      <c r="AW4023" s="14" t="s">
        <v>33</v>
      </c>
      <c r="AX4023" s="14" t="s">
        <v>72</v>
      </c>
      <c r="AY4023" s="254" t="s">
        <v>180</v>
      </c>
    </row>
    <row r="4024" s="14" customFormat="1">
      <c r="A4024" s="14"/>
      <c r="B4024" s="245"/>
      <c r="C4024" s="246"/>
      <c r="D4024" s="235" t="s">
        <v>191</v>
      </c>
      <c r="E4024" s="247" t="s">
        <v>19</v>
      </c>
      <c r="F4024" s="248" t="s">
        <v>2295</v>
      </c>
      <c r="G4024" s="246"/>
      <c r="H4024" s="247" t="s">
        <v>19</v>
      </c>
      <c r="I4024" s="249"/>
      <c r="J4024" s="246"/>
      <c r="K4024" s="246"/>
      <c r="L4024" s="250"/>
      <c r="M4024" s="251"/>
      <c r="N4024" s="252"/>
      <c r="O4024" s="252"/>
      <c r="P4024" s="252"/>
      <c r="Q4024" s="252"/>
      <c r="R4024" s="252"/>
      <c r="S4024" s="252"/>
      <c r="T4024" s="253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4" t="s">
        <v>191</v>
      </c>
      <c r="AU4024" s="254" t="s">
        <v>82</v>
      </c>
      <c r="AV4024" s="14" t="s">
        <v>80</v>
      </c>
      <c r="AW4024" s="14" t="s">
        <v>33</v>
      </c>
      <c r="AX4024" s="14" t="s">
        <v>72</v>
      </c>
      <c r="AY4024" s="254" t="s">
        <v>180</v>
      </c>
    </row>
    <row r="4025" s="13" customFormat="1">
      <c r="A4025" s="13"/>
      <c r="B4025" s="233"/>
      <c r="C4025" s="234"/>
      <c r="D4025" s="235" t="s">
        <v>191</v>
      </c>
      <c r="E4025" s="236" t="s">
        <v>19</v>
      </c>
      <c r="F4025" s="237" t="s">
        <v>4625</v>
      </c>
      <c r="G4025" s="234"/>
      <c r="H4025" s="238">
        <v>1.1599999999999999</v>
      </c>
      <c r="I4025" s="239"/>
      <c r="J4025" s="234"/>
      <c r="K4025" s="234"/>
      <c r="L4025" s="240"/>
      <c r="M4025" s="241"/>
      <c r="N4025" s="242"/>
      <c r="O4025" s="242"/>
      <c r="P4025" s="242"/>
      <c r="Q4025" s="242"/>
      <c r="R4025" s="242"/>
      <c r="S4025" s="242"/>
      <c r="T4025" s="243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4" t="s">
        <v>191</v>
      </c>
      <c r="AU4025" s="244" t="s">
        <v>82</v>
      </c>
      <c r="AV4025" s="13" t="s">
        <v>82</v>
      </c>
      <c r="AW4025" s="13" t="s">
        <v>33</v>
      </c>
      <c r="AX4025" s="13" t="s">
        <v>72</v>
      </c>
      <c r="AY4025" s="244" t="s">
        <v>180</v>
      </c>
    </row>
    <row r="4026" s="13" customFormat="1">
      <c r="A4026" s="13"/>
      <c r="B4026" s="233"/>
      <c r="C4026" s="234"/>
      <c r="D4026" s="235" t="s">
        <v>191</v>
      </c>
      <c r="E4026" s="236" t="s">
        <v>19</v>
      </c>
      <c r="F4026" s="237" t="s">
        <v>3422</v>
      </c>
      <c r="G4026" s="234"/>
      <c r="H4026" s="238">
        <v>18.530000000000001</v>
      </c>
      <c r="I4026" s="239"/>
      <c r="J4026" s="234"/>
      <c r="K4026" s="234"/>
      <c r="L4026" s="240"/>
      <c r="M4026" s="241"/>
      <c r="N4026" s="242"/>
      <c r="O4026" s="242"/>
      <c r="P4026" s="242"/>
      <c r="Q4026" s="242"/>
      <c r="R4026" s="242"/>
      <c r="S4026" s="242"/>
      <c r="T4026" s="243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4" t="s">
        <v>191</v>
      </c>
      <c r="AU4026" s="244" t="s">
        <v>82</v>
      </c>
      <c r="AV4026" s="13" t="s">
        <v>82</v>
      </c>
      <c r="AW4026" s="13" t="s">
        <v>33</v>
      </c>
      <c r="AX4026" s="13" t="s">
        <v>72</v>
      </c>
      <c r="AY4026" s="244" t="s">
        <v>180</v>
      </c>
    </row>
    <row r="4027" s="14" customFormat="1">
      <c r="A4027" s="14"/>
      <c r="B4027" s="245"/>
      <c r="C4027" s="246"/>
      <c r="D4027" s="235" t="s">
        <v>191</v>
      </c>
      <c r="E4027" s="247" t="s">
        <v>19</v>
      </c>
      <c r="F4027" s="248" t="s">
        <v>2290</v>
      </c>
      <c r="G4027" s="246"/>
      <c r="H4027" s="247" t="s">
        <v>19</v>
      </c>
      <c r="I4027" s="249"/>
      <c r="J4027" s="246"/>
      <c r="K4027" s="246"/>
      <c r="L4027" s="250"/>
      <c r="M4027" s="251"/>
      <c r="N4027" s="252"/>
      <c r="O4027" s="252"/>
      <c r="P4027" s="252"/>
      <c r="Q4027" s="252"/>
      <c r="R4027" s="252"/>
      <c r="S4027" s="252"/>
      <c r="T4027" s="253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4" t="s">
        <v>191</v>
      </c>
      <c r="AU4027" s="254" t="s">
        <v>82</v>
      </c>
      <c r="AV4027" s="14" t="s">
        <v>80</v>
      </c>
      <c r="AW4027" s="14" t="s">
        <v>33</v>
      </c>
      <c r="AX4027" s="14" t="s">
        <v>72</v>
      </c>
      <c r="AY4027" s="254" t="s">
        <v>180</v>
      </c>
    </row>
    <row r="4028" s="13" customFormat="1">
      <c r="A4028" s="13"/>
      <c r="B4028" s="233"/>
      <c r="C4028" s="234"/>
      <c r="D4028" s="235" t="s">
        <v>191</v>
      </c>
      <c r="E4028" s="236" t="s">
        <v>19</v>
      </c>
      <c r="F4028" s="237" t="s">
        <v>3420</v>
      </c>
      <c r="G4028" s="234"/>
      <c r="H4028" s="238">
        <v>19.870000000000001</v>
      </c>
      <c r="I4028" s="239"/>
      <c r="J4028" s="234"/>
      <c r="K4028" s="234"/>
      <c r="L4028" s="240"/>
      <c r="M4028" s="241"/>
      <c r="N4028" s="242"/>
      <c r="O4028" s="242"/>
      <c r="P4028" s="242"/>
      <c r="Q4028" s="242"/>
      <c r="R4028" s="242"/>
      <c r="S4028" s="242"/>
      <c r="T4028" s="243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4" t="s">
        <v>191</v>
      </c>
      <c r="AU4028" s="244" t="s">
        <v>82</v>
      </c>
      <c r="AV4028" s="13" t="s">
        <v>82</v>
      </c>
      <c r="AW4028" s="13" t="s">
        <v>33</v>
      </c>
      <c r="AX4028" s="13" t="s">
        <v>72</v>
      </c>
      <c r="AY4028" s="244" t="s">
        <v>180</v>
      </c>
    </row>
    <row r="4029" s="14" customFormat="1">
      <c r="A4029" s="14"/>
      <c r="B4029" s="245"/>
      <c r="C4029" s="246"/>
      <c r="D4029" s="235" t="s">
        <v>191</v>
      </c>
      <c r="E4029" s="247" t="s">
        <v>19</v>
      </c>
      <c r="F4029" s="248" t="s">
        <v>2280</v>
      </c>
      <c r="G4029" s="246"/>
      <c r="H4029" s="247" t="s">
        <v>19</v>
      </c>
      <c r="I4029" s="249"/>
      <c r="J4029" s="246"/>
      <c r="K4029" s="246"/>
      <c r="L4029" s="250"/>
      <c r="M4029" s="251"/>
      <c r="N4029" s="252"/>
      <c r="O4029" s="252"/>
      <c r="P4029" s="252"/>
      <c r="Q4029" s="252"/>
      <c r="R4029" s="252"/>
      <c r="S4029" s="252"/>
      <c r="T4029" s="253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4" t="s">
        <v>191</v>
      </c>
      <c r="AU4029" s="254" t="s">
        <v>82</v>
      </c>
      <c r="AV4029" s="14" t="s">
        <v>80</v>
      </c>
      <c r="AW4029" s="14" t="s">
        <v>33</v>
      </c>
      <c r="AX4029" s="14" t="s">
        <v>72</v>
      </c>
      <c r="AY4029" s="254" t="s">
        <v>180</v>
      </c>
    </row>
    <row r="4030" s="13" customFormat="1">
      <c r="A4030" s="13"/>
      <c r="B4030" s="233"/>
      <c r="C4030" s="234"/>
      <c r="D4030" s="235" t="s">
        <v>191</v>
      </c>
      <c r="E4030" s="236" t="s">
        <v>19</v>
      </c>
      <c r="F4030" s="237" t="s">
        <v>4626</v>
      </c>
      <c r="G4030" s="234"/>
      <c r="H4030" s="238">
        <v>9.2599999999999998</v>
      </c>
      <c r="I4030" s="239"/>
      <c r="J4030" s="234"/>
      <c r="K4030" s="234"/>
      <c r="L4030" s="240"/>
      <c r="M4030" s="241"/>
      <c r="N4030" s="242"/>
      <c r="O4030" s="242"/>
      <c r="P4030" s="242"/>
      <c r="Q4030" s="242"/>
      <c r="R4030" s="242"/>
      <c r="S4030" s="242"/>
      <c r="T4030" s="243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4" t="s">
        <v>191</v>
      </c>
      <c r="AU4030" s="244" t="s">
        <v>82</v>
      </c>
      <c r="AV4030" s="13" t="s">
        <v>82</v>
      </c>
      <c r="AW4030" s="13" t="s">
        <v>33</v>
      </c>
      <c r="AX4030" s="13" t="s">
        <v>72</v>
      </c>
      <c r="AY4030" s="244" t="s">
        <v>180</v>
      </c>
    </row>
    <row r="4031" s="13" customFormat="1">
      <c r="A4031" s="13"/>
      <c r="B4031" s="233"/>
      <c r="C4031" s="234"/>
      <c r="D4031" s="235" t="s">
        <v>191</v>
      </c>
      <c r="E4031" s="236" t="s">
        <v>19</v>
      </c>
      <c r="F4031" s="237" t="s">
        <v>3418</v>
      </c>
      <c r="G4031" s="234"/>
      <c r="H4031" s="238">
        <v>12.640000000000001</v>
      </c>
      <c r="I4031" s="239"/>
      <c r="J4031" s="234"/>
      <c r="K4031" s="234"/>
      <c r="L4031" s="240"/>
      <c r="M4031" s="241"/>
      <c r="N4031" s="242"/>
      <c r="O4031" s="242"/>
      <c r="P4031" s="242"/>
      <c r="Q4031" s="242"/>
      <c r="R4031" s="242"/>
      <c r="S4031" s="242"/>
      <c r="T4031" s="243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4" t="s">
        <v>191</v>
      </c>
      <c r="AU4031" s="244" t="s">
        <v>82</v>
      </c>
      <c r="AV4031" s="13" t="s">
        <v>82</v>
      </c>
      <c r="AW4031" s="13" t="s">
        <v>33</v>
      </c>
      <c r="AX4031" s="13" t="s">
        <v>72</v>
      </c>
      <c r="AY4031" s="244" t="s">
        <v>180</v>
      </c>
    </row>
    <row r="4032" s="14" customFormat="1">
      <c r="A4032" s="14"/>
      <c r="B4032" s="245"/>
      <c r="C4032" s="246"/>
      <c r="D4032" s="235" t="s">
        <v>191</v>
      </c>
      <c r="E4032" s="247" t="s">
        <v>19</v>
      </c>
      <c r="F4032" s="248" t="s">
        <v>2302</v>
      </c>
      <c r="G4032" s="246"/>
      <c r="H4032" s="247" t="s">
        <v>19</v>
      </c>
      <c r="I4032" s="249"/>
      <c r="J4032" s="246"/>
      <c r="K4032" s="246"/>
      <c r="L4032" s="250"/>
      <c r="M4032" s="251"/>
      <c r="N4032" s="252"/>
      <c r="O4032" s="252"/>
      <c r="P4032" s="252"/>
      <c r="Q4032" s="252"/>
      <c r="R4032" s="252"/>
      <c r="S4032" s="252"/>
      <c r="T4032" s="253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4" t="s">
        <v>191</v>
      </c>
      <c r="AU4032" s="254" t="s">
        <v>82</v>
      </c>
      <c r="AV4032" s="14" t="s">
        <v>80</v>
      </c>
      <c r="AW4032" s="14" t="s">
        <v>33</v>
      </c>
      <c r="AX4032" s="14" t="s">
        <v>72</v>
      </c>
      <c r="AY4032" s="254" t="s">
        <v>180</v>
      </c>
    </row>
    <row r="4033" s="14" customFormat="1">
      <c r="A4033" s="14"/>
      <c r="B4033" s="245"/>
      <c r="C4033" s="246"/>
      <c r="D4033" s="235" t="s">
        <v>191</v>
      </c>
      <c r="E4033" s="247" t="s">
        <v>19</v>
      </c>
      <c r="F4033" s="248" t="s">
        <v>4568</v>
      </c>
      <c r="G4033" s="246"/>
      <c r="H4033" s="247" t="s">
        <v>19</v>
      </c>
      <c r="I4033" s="249"/>
      <c r="J4033" s="246"/>
      <c r="K4033" s="246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191</v>
      </c>
      <c r="AU4033" s="254" t="s">
        <v>82</v>
      </c>
      <c r="AV4033" s="14" t="s">
        <v>80</v>
      </c>
      <c r="AW4033" s="14" t="s">
        <v>33</v>
      </c>
      <c r="AX4033" s="14" t="s">
        <v>72</v>
      </c>
      <c r="AY4033" s="254" t="s">
        <v>180</v>
      </c>
    </row>
    <row r="4034" s="13" customFormat="1">
      <c r="A4034" s="13"/>
      <c r="B4034" s="233"/>
      <c r="C4034" s="234"/>
      <c r="D4034" s="235" t="s">
        <v>191</v>
      </c>
      <c r="E4034" s="236" t="s">
        <v>19</v>
      </c>
      <c r="F4034" s="237" t="s">
        <v>4627</v>
      </c>
      <c r="G4034" s="234"/>
      <c r="H4034" s="238">
        <v>42.329999999999998</v>
      </c>
      <c r="I4034" s="239"/>
      <c r="J4034" s="234"/>
      <c r="K4034" s="234"/>
      <c r="L4034" s="240"/>
      <c r="M4034" s="241"/>
      <c r="N4034" s="242"/>
      <c r="O4034" s="242"/>
      <c r="P4034" s="242"/>
      <c r="Q4034" s="242"/>
      <c r="R4034" s="242"/>
      <c r="S4034" s="242"/>
      <c r="T4034" s="243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4" t="s">
        <v>191</v>
      </c>
      <c r="AU4034" s="244" t="s">
        <v>82</v>
      </c>
      <c r="AV4034" s="13" t="s">
        <v>82</v>
      </c>
      <c r="AW4034" s="13" t="s">
        <v>33</v>
      </c>
      <c r="AX4034" s="13" t="s">
        <v>72</v>
      </c>
      <c r="AY4034" s="244" t="s">
        <v>180</v>
      </c>
    </row>
    <row r="4035" s="14" customFormat="1">
      <c r="A4035" s="14"/>
      <c r="B4035" s="245"/>
      <c r="C4035" s="246"/>
      <c r="D4035" s="235" t="s">
        <v>191</v>
      </c>
      <c r="E4035" s="247" t="s">
        <v>19</v>
      </c>
      <c r="F4035" s="248" t="s">
        <v>1729</v>
      </c>
      <c r="G4035" s="246"/>
      <c r="H4035" s="247" t="s">
        <v>19</v>
      </c>
      <c r="I4035" s="249"/>
      <c r="J4035" s="246"/>
      <c r="K4035" s="246"/>
      <c r="L4035" s="250"/>
      <c r="M4035" s="251"/>
      <c r="N4035" s="252"/>
      <c r="O4035" s="252"/>
      <c r="P4035" s="252"/>
      <c r="Q4035" s="252"/>
      <c r="R4035" s="252"/>
      <c r="S4035" s="252"/>
      <c r="T4035" s="253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4" t="s">
        <v>191</v>
      </c>
      <c r="AU4035" s="254" t="s">
        <v>82</v>
      </c>
      <c r="AV4035" s="14" t="s">
        <v>80</v>
      </c>
      <c r="AW4035" s="14" t="s">
        <v>33</v>
      </c>
      <c r="AX4035" s="14" t="s">
        <v>72</v>
      </c>
      <c r="AY4035" s="254" t="s">
        <v>180</v>
      </c>
    </row>
    <row r="4036" s="13" customFormat="1">
      <c r="A4036" s="13"/>
      <c r="B4036" s="233"/>
      <c r="C4036" s="234"/>
      <c r="D4036" s="235" t="s">
        <v>191</v>
      </c>
      <c r="E4036" s="236" t="s">
        <v>19</v>
      </c>
      <c r="F4036" s="237" t="s">
        <v>4628</v>
      </c>
      <c r="G4036" s="234"/>
      <c r="H4036" s="238">
        <v>8</v>
      </c>
      <c r="I4036" s="239"/>
      <c r="J4036" s="234"/>
      <c r="K4036" s="234"/>
      <c r="L4036" s="240"/>
      <c r="M4036" s="241"/>
      <c r="N4036" s="242"/>
      <c r="O4036" s="242"/>
      <c r="P4036" s="242"/>
      <c r="Q4036" s="242"/>
      <c r="R4036" s="242"/>
      <c r="S4036" s="242"/>
      <c r="T4036" s="243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4" t="s">
        <v>191</v>
      </c>
      <c r="AU4036" s="244" t="s">
        <v>82</v>
      </c>
      <c r="AV4036" s="13" t="s">
        <v>82</v>
      </c>
      <c r="AW4036" s="13" t="s">
        <v>33</v>
      </c>
      <c r="AX4036" s="13" t="s">
        <v>72</v>
      </c>
      <c r="AY4036" s="244" t="s">
        <v>180</v>
      </c>
    </row>
    <row r="4037" s="14" customFormat="1">
      <c r="A4037" s="14"/>
      <c r="B4037" s="245"/>
      <c r="C4037" s="246"/>
      <c r="D4037" s="235" t="s">
        <v>191</v>
      </c>
      <c r="E4037" s="247" t="s">
        <v>19</v>
      </c>
      <c r="F4037" s="248" t="s">
        <v>1613</v>
      </c>
      <c r="G4037" s="246"/>
      <c r="H4037" s="247" t="s">
        <v>19</v>
      </c>
      <c r="I4037" s="249"/>
      <c r="J4037" s="246"/>
      <c r="K4037" s="246"/>
      <c r="L4037" s="250"/>
      <c r="M4037" s="251"/>
      <c r="N4037" s="252"/>
      <c r="O4037" s="252"/>
      <c r="P4037" s="252"/>
      <c r="Q4037" s="252"/>
      <c r="R4037" s="252"/>
      <c r="S4037" s="252"/>
      <c r="T4037" s="253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4" t="s">
        <v>191</v>
      </c>
      <c r="AU4037" s="254" t="s">
        <v>82</v>
      </c>
      <c r="AV4037" s="14" t="s">
        <v>80</v>
      </c>
      <c r="AW4037" s="14" t="s">
        <v>33</v>
      </c>
      <c r="AX4037" s="14" t="s">
        <v>72</v>
      </c>
      <c r="AY4037" s="254" t="s">
        <v>180</v>
      </c>
    </row>
    <row r="4038" s="13" customFormat="1">
      <c r="A4038" s="13"/>
      <c r="B4038" s="233"/>
      <c r="C4038" s="234"/>
      <c r="D4038" s="235" t="s">
        <v>191</v>
      </c>
      <c r="E4038" s="236" t="s">
        <v>19</v>
      </c>
      <c r="F4038" s="237" t="s">
        <v>4629</v>
      </c>
      <c r="G4038" s="234"/>
      <c r="H4038" s="238">
        <v>3.335</v>
      </c>
      <c r="I4038" s="239"/>
      <c r="J4038" s="234"/>
      <c r="K4038" s="234"/>
      <c r="L4038" s="240"/>
      <c r="M4038" s="241"/>
      <c r="N4038" s="242"/>
      <c r="O4038" s="242"/>
      <c r="P4038" s="242"/>
      <c r="Q4038" s="242"/>
      <c r="R4038" s="242"/>
      <c r="S4038" s="242"/>
      <c r="T4038" s="243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4" t="s">
        <v>191</v>
      </c>
      <c r="AU4038" s="244" t="s">
        <v>82</v>
      </c>
      <c r="AV4038" s="13" t="s">
        <v>82</v>
      </c>
      <c r="AW4038" s="13" t="s">
        <v>33</v>
      </c>
      <c r="AX4038" s="13" t="s">
        <v>72</v>
      </c>
      <c r="AY4038" s="244" t="s">
        <v>180</v>
      </c>
    </row>
    <row r="4039" s="13" customFormat="1">
      <c r="A4039" s="13"/>
      <c r="B4039" s="233"/>
      <c r="C4039" s="234"/>
      <c r="D4039" s="235" t="s">
        <v>191</v>
      </c>
      <c r="E4039" s="236" t="s">
        <v>19</v>
      </c>
      <c r="F4039" s="237" t="s">
        <v>4630</v>
      </c>
      <c r="G4039" s="234"/>
      <c r="H4039" s="238">
        <v>1.2</v>
      </c>
      <c r="I4039" s="239"/>
      <c r="J4039" s="234"/>
      <c r="K4039" s="234"/>
      <c r="L4039" s="240"/>
      <c r="M4039" s="241"/>
      <c r="N4039" s="242"/>
      <c r="O4039" s="242"/>
      <c r="P4039" s="242"/>
      <c r="Q4039" s="242"/>
      <c r="R4039" s="242"/>
      <c r="S4039" s="242"/>
      <c r="T4039" s="243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4" t="s">
        <v>191</v>
      </c>
      <c r="AU4039" s="244" t="s">
        <v>82</v>
      </c>
      <c r="AV4039" s="13" t="s">
        <v>82</v>
      </c>
      <c r="AW4039" s="13" t="s">
        <v>33</v>
      </c>
      <c r="AX4039" s="13" t="s">
        <v>72</v>
      </c>
      <c r="AY4039" s="244" t="s">
        <v>180</v>
      </c>
    </row>
    <row r="4040" s="14" customFormat="1">
      <c r="A4040" s="14"/>
      <c r="B4040" s="245"/>
      <c r="C4040" s="246"/>
      <c r="D4040" s="235" t="s">
        <v>191</v>
      </c>
      <c r="E4040" s="247" t="s">
        <v>19</v>
      </c>
      <c r="F4040" s="248" t="s">
        <v>4574</v>
      </c>
      <c r="G4040" s="246"/>
      <c r="H4040" s="247" t="s">
        <v>19</v>
      </c>
      <c r="I4040" s="249"/>
      <c r="J4040" s="246"/>
      <c r="K4040" s="246"/>
      <c r="L4040" s="250"/>
      <c r="M4040" s="251"/>
      <c r="N4040" s="252"/>
      <c r="O4040" s="252"/>
      <c r="P4040" s="252"/>
      <c r="Q4040" s="252"/>
      <c r="R4040" s="252"/>
      <c r="S4040" s="252"/>
      <c r="T4040" s="253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4" t="s">
        <v>191</v>
      </c>
      <c r="AU4040" s="254" t="s">
        <v>82</v>
      </c>
      <c r="AV4040" s="14" t="s">
        <v>80</v>
      </c>
      <c r="AW4040" s="14" t="s">
        <v>33</v>
      </c>
      <c r="AX4040" s="14" t="s">
        <v>72</v>
      </c>
      <c r="AY4040" s="254" t="s">
        <v>180</v>
      </c>
    </row>
    <row r="4041" s="13" customFormat="1">
      <c r="A4041" s="13"/>
      <c r="B4041" s="233"/>
      <c r="C4041" s="234"/>
      <c r="D4041" s="235" t="s">
        <v>191</v>
      </c>
      <c r="E4041" s="236" t="s">
        <v>19</v>
      </c>
      <c r="F4041" s="237" t="s">
        <v>4631</v>
      </c>
      <c r="G4041" s="234"/>
      <c r="H4041" s="238">
        <v>15</v>
      </c>
      <c r="I4041" s="239"/>
      <c r="J4041" s="234"/>
      <c r="K4041" s="234"/>
      <c r="L4041" s="240"/>
      <c r="M4041" s="241"/>
      <c r="N4041" s="242"/>
      <c r="O4041" s="242"/>
      <c r="P4041" s="242"/>
      <c r="Q4041" s="242"/>
      <c r="R4041" s="242"/>
      <c r="S4041" s="242"/>
      <c r="T4041" s="24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4" t="s">
        <v>191</v>
      </c>
      <c r="AU4041" s="244" t="s">
        <v>82</v>
      </c>
      <c r="AV4041" s="13" t="s">
        <v>82</v>
      </c>
      <c r="AW4041" s="13" t="s">
        <v>33</v>
      </c>
      <c r="AX4041" s="13" t="s">
        <v>72</v>
      </c>
      <c r="AY4041" s="244" t="s">
        <v>180</v>
      </c>
    </row>
    <row r="4042" s="14" customFormat="1">
      <c r="A4042" s="14"/>
      <c r="B4042" s="245"/>
      <c r="C4042" s="246"/>
      <c r="D4042" s="235" t="s">
        <v>191</v>
      </c>
      <c r="E4042" s="247" t="s">
        <v>19</v>
      </c>
      <c r="F4042" s="248" t="s">
        <v>1607</v>
      </c>
      <c r="G4042" s="246"/>
      <c r="H4042" s="247" t="s">
        <v>19</v>
      </c>
      <c r="I4042" s="249"/>
      <c r="J4042" s="246"/>
      <c r="K4042" s="246"/>
      <c r="L4042" s="250"/>
      <c r="M4042" s="251"/>
      <c r="N4042" s="252"/>
      <c r="O4042" s="252"/>
      <c r="P4042" s="252"/>
      <c r="Q4042" s="252"/>
      <c r="R4042" s="252"/>
      <c r="S4042" s="252"/>
      <c r="T4042" s="253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4" t="s">
        <v>191</v>
      </c>
      <c r="AU4042" s="254" t="s">
        <v>82</v>
      </c>
      <c r="AV4042" s="14" t="s">
        <v>80</v>
      </c>
      <c r="AW4042" s="14" t="s">
        <v>33</v>
      </c>
      <c r="AX4042" s="14" t="s">
        <v>72</v>
      </c>
      <c r="AY4042" s="254" t="s">
        <v>180</v>
      </c>
    </row>
    <row r="4043" s="13" customFormat="1">
      <c r="A4043" s="13"/>
      <c r="B4043" s="233"/>
      <c r="C4043" s="234"/>
      <c r="D4043" s="235" t="s">
        <v>191</v>
      </c>
      <c r="E4043" s="236" t="s">
        <v>19</v>
      </c>
      <c r="F4043" s="237" t="s">
        <v>4632</v>
      </c>
      <c r="G4043" s="234"/>
      <c r="H4043" s="238">
        <v>4.9050000000000002</v>
      </c>
      <c r="I4043" s="239"/>
      <c r="J4043" s="234"/>
      <c r="K4043" s="234"/>
      <c r="L4043" s="240"/>
      <c r="M4043" s="241"/>
      <c r="N4043" s="242"/>
      <c r="O4043" s="242"/>
      <c r="P4043" s="242"/>
      <c r="Q4043" s="242"/>
      <c r="R4043" s="242"/>
      <c r="S4043" s="242"/>
      <c r="T4043" s="24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4" t="s">
        <v>191</v>
      </c>
      <c r="AU4043" s="244" t="s">
        <v>82</v>
      </c>
      <c r="AV4043" s="13" t="s">
        <v>82</v>
      </c>
      <c r="AW4043" s="13" t="s">
        <v>33</v>
      </c>
      <c r="AX4043" s="13" t="s">
        <v>72</v>
      </c>
      <c r="AY4043" s="244" t="s">
        <v>180</v>
      </c>
    </row>
    <row r="4044" s="16" customFormat="1">
      <c r="A4044" s="16"/>
      <c r="B4044" s="266"/>
      <c r="C4044" s="267"/>
      <c r="D4044" s="235" t="s">
        <v>191</v>
      </c>
      <c r="E4044" s="268" t="s">
        <v>19</v>
      </c>
      <c r="F4044" s="269" t="s">
        <v>436</v>
      </c>
      <c r="G4044" s="267"/>
      <c r="H4044" s="270">
        <v>136.22999999999999</v>
      </c>
      <c r="I4044" s="271"/>
      <c r="J4044" s="267"/>
      <c r="K4044" s="267"/>
      <c r="L4044" s="272"/>
      <c r="M4044" s="273"/>
      <c r="N4044" s="274"/>
      <c r="O4044" s="274"/>
      <c r="P4044" s="274"/>
      <c r="Q4044" s="274"/>
      <c r="R4044" s="274"/>
      <c r="S4044" s="274"/>
      <c r="T4044" s="275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T4044" s="276" t="s">
        <v>191</v>
      </c>
      <c r="AU4044" s="276" t="s">
        <v>82</v>
      </c>
      <c r="AV4044" s="16" t="s">
        <v>100</v>
      </c>
      <c r="AW4044" s="16" t="s">
        <v>33</v>
      </c>
      <c r="AX4044" s="16" t="s">
        <v>72</v>
      </c>
      <c r="AY4044" s="276" t="s">
        <v>180</v>
      </c>
    </row>
    <row r="4045" s="15" customFormat="1">
      <c r="A4045" s="15"/>
      <c r="B4045" s="255"/>
      <c r="C4045" s="256"/>
      <c r="D4045" s="235" t="s">
        <v>191</v>
      </c>
      <c r="E4045" s="257" t="s">
        <v>19</v>
      </c>
      <c r="F4045" s="258" t="s">
        <v>327</v>
      </c>
      <c r="G4045" s="256"/>
      <c r="H4045" s="259">
        <v>292.935</v>
      </c>
      <c r="I4045" s="260"/>
      <c r="J4045" s="256"/>
      <c r="K4045" s="256"/>
      <c r="L4045" s="261"/>
      <c r="M4045" s="262"/>
      <c r="N4045" s="263"/>
      <c r="O4045" s="263"/>
      <c r="P4045" s="263"/>
      <c r="Q4045" s="263"/>
      <c r="R4045" s="263"/>
      <c r="S4045" s="263"/>
      <c r="T4045" s="264"/>
      <c r="U4045" s="15"/>
      <c r="V4045" s="15"/>
      <c r="W4045" s="15"/>
      <c r="X4045" s="15"/>
      <c r="Y4045" s="15"/>
      <c r="Z4045" s="15"/>
      <c r="AA4045" s="15"/>
      <c r="AB4045" s="15"/>
      <c r="AC4045" s="15"/>
      <c r="AD4045" s="15"/>
      <c r="AE4045" s="15"/>
      <c r="AT4045" s="265" t="s">
        <v>191</v>
      </c>
      <c r="AU4045" s="265" t="s">
        <v>82</v>
      </c>
      <c r="AV4045" s="15" t="s">
        <v>187</v>
      </c>
      <c r="AW4045" s="15" t="s">
        <v>33</v>
      </c>
      <c r="AX4045" s="15" t="s">
        <v>80</v>
      </c>
      <c r="AY4045" s="265" t="s">
        <v>180</v>
      </c>
    </row>
    <row r="4046" s="2" customFormat="1" ht="16.5" customHeight="1">
      <c r="A4046" s="40"/>
      <c r="B4046" s="41"/>
      <c r="C4046" s="281" t="s">
        <v>4633</v>
      </c>
      <c r="D4046" s="281" t="s">
        <v>702</v>
      </c>
      <c r="E4046" s="282" t="s">
        <v>4634</v>
      </c>
      <c r="F4046" s="283" t="s">
        <v>4635</v>
      </c>
      <c r="G4046" s="284" t="s">
        <v>227</v>
      </c>
      <c r="H4046" s="285">
        <v>307.64999999999998</v>
      </c>
      <c r="I4046" s="286"/>
      <c r="J4046" s="287">
        <f>ROUND(I4046*H4046,2)</f>
        <v>0</v>
      </c>
      <c r="K4046" s="283" t="s">
        <v>186</v>
      </c>
      <c r="L4046" s="288"/>
      <c r="M4046" s="289" t="s">
        <v>19</v>
      </c>
      <c r="N4046" s="290" t="s">
        <v>43</v>
      </c>
      <c r="O4046" s="86"/>
      <c r="P4046" s="224">
        <f>O4046*H4046</f>
        <v>0</v>
      </c>
      <c r="Q4046" s="224">
        <v>0.00032000000000000003</v>
      </c>
      <c r="R4046" s="224">
        <f>Q4046*H4046</f>
        <v>0.098447999999999994</v>
      </c>
      <c r="S4046" s="224">
        <v>0</v>
      </c>
      <c r="T4046" s="225">
        <f>S4046*H4046</f>
        <v>0</v>
      </c>
      <c r="U4046" s="40"/>
      <c r="V4046" s="40"/>
      <c r="W4046" s="40"/>
      <c r="X4046" s="40"/>
      <c r="Y4046" s="40"/>
      <c r="Z4046" s="40"/>
      <c r="AA4046" s="40"/>
      <c r="AB4046" s="40"/>
      <c r="AC4046" s="40"/>
      <c r="AD4046" s="40"/>
      <c r="AE4046" s="40"/>
      <c r="AR4046" s="226" t="s">
        <v>369</v>
      </c>
      <c r="AT4046" s="226" t="s">
        <v>702</v>
      </c>
      <c r="AU4046" s="226" t="s">
        <v>82</v>
      </c>
      <c r="AY4046" s="19" t="s">
        <v>180</v>
      </c>
      <c r="BE4046" s="227">
        <f>IF(N4046="základní",J4046,0)</f>
        <v>0</v>
      </c>
      <c r="BF4046" s="227">
        <f>IF(N4046="snížená",J4046,0)</f>
        <v>0</v>
      </c>
      <c r="BG4046" s="227">
        <f>IF(N4046="zákl. přenesená",J4046,0)</f>
        <v>0</v>
      </c>
      <c r="BH4046" s="227">
        <f>IF(N4046="sníž. přenesená",J4046,0)</f>
        <v>0</v>
      </c>
      <c r="BI4046" s="227">
        <f>IF(N4046="nulová",J4046,0)</f>
        <v>0</v>
      </c>
      <c r="BJ4046" s="19" t="s">
        <v>80</v>
      </c>
      <c r="BK4046" s="227">
        <f>ROUND(I4046*H4046,2)</f>
        <v>0</v>
      </c>
      <c r="BL4046" s="19" t="s">
        <v>270</v>
      </c>
      <c r="BM4046" s="226" t="s">
        <v>4636</v>
      </c>
    </row>
    <row r="4047" s="13" customFormat="1">
      <c r="A4047" s="13"/>
      <c r="B4047" s="233"/>
      <c r="C4047" s="234"/>
      <c r="D4047" s="235" t="s">
        <v>191</v>
      </c>
      <c r="E4047" s="234"/>
      <c r="F4047" s="237" t="s">
        <v>4637</v>
      </c>
      <c r="G4047" s="234"/>
      <c r="H4047" s="238">
        <v>307.64999999999998</v>
      </c>
      <c r="I4047" s="239"/>
      <c r="J4047" s="234"/>
      <c r="K4047" s="234"/>
      <c r="L4047" s="240"/>
      <c r="M4047" s="241"/>
      <c r="N4047" s="242"/>
      <c r="O4047" s="242"/>
      <c r="P4047" s="242"/>
      <c r="Q4047" s="242"/>
      <c r="R4047" s="242"/>
      <c r="S4047" s="242"/>
      <c r="T4047" s="243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4" t="s">
        <v>191</v>
      </c>
      <c r="AU4047" s="244" t="s">
        <v>82</v>
      </c>
      <c r="AV4047" s="13" t="s">
        <v>82</v>
      </c>
      <c r="AW4047" s="13" t="s">
        <v>4</v>
      </c>
      <c r="AX4047" s="13" t="s">
        <v>80</v>
      </c>
      <c r="AY4047" s="244" t="s">
        <v>180</v>
      </c>
    </row>
    <row r="4048" s="2" customFormat="1" ht="16.5" customHeight="1">
      <c r="A4048" s="40"/>
      <c r="B4048" s="41"/>
      <c r="C4048" s="215" t="s">
        <v>4638</v>
      </c>
      <c r="D4048" s="215" t="s">
        <v>182</v>
      </c>
      <c r="E4048" s="216" t="s">
        <v>4639</v>
      </c>
      <c r="F4048" s="217" t="s">
        <v>4640</v>
      </c>
      <c r="G4048" s="218" t="s">
        <v>227</v>
      </c>
      <c r="H4048" s="219">
        <v>372.33499999999998</v>
      </c>
      <c r="I4048" s="220"/>
      <c r="J4048" s="221">
        <f>ROUND(I4048*H4048,2)</f>
        <v>0</v>
      </c>
      <c r="K4048" s="217" t="s">
        <v>186</v>
      </c>
      <c r="L4048" s="46"/>
      <c r="M4048" s="222" t="s">
        <v>19</v>
      </c>
      <c r="N4048" s="223" t="s">
        <v>43</v>
      </c>
      <c r="O4048" s="86"/>
      <c r="P4048" s="224">
        <f>O4048*H4048</f>
        <v>0</v>
      </c>
      <c r="Q4048" s="224">
        <v>3.0000000000000001E-05</v>
      </c>
      <c r="R4048" s="224">
        <f>Q4048*H4048</f>
        <v>0.011170049999999999</v>
      </c>
      <c r="S4048" s="224">
        <v>0</v>
      </c>
      <c r="T4048" s="225">
        <f>S4048*H4048</f>
        <v>0</v>
      </c>
      <c r="U4048" s="40"/>
      <c r="V4048" s="40"/>
      <c r="W4048" s="40"/>
      <c r="X4048" s="40"/>
      <c r="Y4048" s="40"/>
      <c r="Z4048" s="40"/>
      <c r="AA4048" s="40"/>
      <c r="AB4048" s="40"/>
      <c r="AC4048" s="40"/>
      <c r="AD4048" s="40"/>
      <c r="AE4048" s="40"/>
      <c r="AR4048" s="226" t="s">
        <v>270</v>
      </c>
      <c r="AT4048" s="226" t="s">
        <v>182</v>
      </c>
      <c r="AU4048" s="226" t="s">
        <v>82</v>
      </c>
      <c r="AY4048" s="19" t="s">
        <v>180</v>
      </c>
      <c r="BE4048" s="227">
        <f>IF(N4048="základní",J4048,0)</f>
        <v>0</v>
      </c>
      <c r="BF4048" s="227">
        <f>IF(N4048="snížená",J4048,0)</f>
        <v>0</v>
      </c>
      <c r="BG4048" s="227">
        <f>IF(N4048="zákl. přenesená",J4048,0)</f>
        <v>0</v>
      </c>
      <c r="BH4048" s="227">
        <f>IF(N4048="sníž. přenesená",J4048,0)</f>
        <v>0</v>
      </c>
      <c r="BI4048" s="227">
        <f>IF(N4048="nulová",J4048,0)</f>
        <v>0</v>
      </c>
      <c r="BJ4048" s="19" t="s">
        <v>80</v>
      </c>
      <c r="BK4048" s="227">
        <f>ROUND(I4048*H4048,2)</f>
        <v>0</v>
      </c>
      <c r="BL4048" s="19" t="s">
        <v>270</v>
      </c>
      <c r="BM4048" s="226" t="s">
        <v>4641</v>
      </c>
    </row>
    <row r="4049" s="2" customFormat="1">
      <c r="A4049" s="40"/>
      <c r="B4049" s="41"/>
      <c r="C4049" s="42"/>
      <c r="D4049" s="228" t="s">
        <v>189</v>
      </c>
      <c r="E4049" s="42"/>
      <c r="F4049" s="229" t="s">
        <v>4642</v>
      </c>
      <c r="G4049" s="42"/>
      <c r="H4049" s="42"/>
      <c r="I4049" s="230"/>
      <c r="J4049" s="42"/>
      <c r="K4049" s="42"/>
      <c r="L4049" s="46"/>
      <c r="M4049" s="231"/>
      <c r="N4049" s="232"/>
      <c r="O4049" s="86"/>
      <c r="P4049" s="86"/>
      <c r="Q4049" s="86"/>
      <c r="R4049" s="86"/>
      <c r="S4049" s="86"/>
      <c r="T4049" s="87"/>
      <c r="U4049" s="40"/>
      <c r="V4049" s="40"/>
      <c r="W4049" s="40"/>
      <c r="X4049" s="40"/>
      <c r="Y4049" s="40"/>
      <c r="Z4049" s="40"/>
      <c r="AA4049" s="40"/>
      <c r="AB4049" s="40"/>
      <c r="AC4049" s="40"/>
      <c r="AD4049" s="40"/>
      <c r="AE4049" s="40"/>
      <c r="AT4049" s="19" t="s">
        <v>189</v>
      </c>
      <c r="AU4049" s="19" t="s">
        <v>82</v>
      </c>
    </row>
    <row r="4050" s="14" customFormat="1">
      <c r="A4050" s="14"/>
      <c r="B4050" s="245"/>
      <c r="C4050" s="246"/>
      <c r="D4050" s="235" t="s">
        <v>191</v>
      </c>
      <c r="E4050" s="247" t="s">
        <v>19</v>
      </c>
      <c r="F4050" s="248" t="s">
        <v>1675</v>
      </c>
      <c r="G4050" s="246"/>
      <c r="H4050" s="247" t="s">
        <v>19</v>
      </c>
      <c r="I4050" s="249"/>
      <c r="J4050" s="246"/>
      <c r="K4050" s="246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191</v>
      </c>
      <c r="AU4050" s="254" t="s">
        <v>82</v>
      </c>
      <c r="AV4050" s="14" t="s">
        <v>80</v>
      </c>
      <c r="AW4050" s="14" t="s">
        <v>33</v>
      </c>
      <c r="AX4050" s="14" t="s">
        <v>72</v>
      </c>
      <c r="AY4050" s="254" t="s">
        <v>180</v>
      </c>
    </row>
    <row r="4051" s="14" customFormat="1">
      <c r="A4051" s="14"/>
      <c r="B4051" s="245"/>
      <c r="C4051" s="246"/>
      <c r="D4051" s="235" t="s">
        <v>191</v>
      </c>
      <c r="E4051" s="247" t="s">
        <v>19</v>
      </c>
      <c r="F4051" s="248" t="s">
        <v>4539</v>
      </c>
      <c r="G4051" s="246"/>
      <c r="H4051" s="247" t="s">
        <v>19</v>
      </c>
      <c r="I4051" s="249"/>
      <c r="J4051" s="246"/>
      <c r="K4051" s="246"/>
      <c r="L4051" s="250"/>
      <c r="M4051" s="251"/>
      <c r="N4051" s="252"/>
      <c r="O4051" s="252"/>
      <c r="P4051" s="252"/>
      <c r="Q4051" s="252"/>
      <c r="R4051" s="252"/>
      <c r="S4051" s="252"/>
      <c r="T4051" s="253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4" t="s">
        <v>191</v>
      </c>
      <c r="AU4051" s="254" t="s">
        <v>82</v>
      </c>
      <c r="AV4051" s="14" t="s">
        <v>80</v>
      </c>
      <c r="AW4051" s="14" t="s">
        <v>33</v>
      </c>
      <c r="AX4051" s="14" t="s">
        <v>72</v>
      </c>
      <c r="AY4051" s="254" t="s">
        <v>180</v>
      </c>
    </row>
    <row r="4052" s="13" customFormat="1">
      <c r="A4052" s="13"/>
      <c r="B4052" s="233"/>
      <c r="C4052" s="234"/>
      <c r="D4052" s="235" t="s">
        <v>191</v>
      </c>
      <c r="E4052" s="236" t="s">
        <v>19</v>
      </c>
      <c r="F4052" s="237" t="s">
        <v>4610</v>
      </c>
      <c r="G4052" s="234"/>
      <c r="H4052" s="238">
        <v>7.6799999999999997</v>
      </c>
      <c r="I4052" s="239"/>
      <c r="J4052" s="234"/>
      <c r="K4052" s="234"/>
      <c r="L4052" s="240"/>
      <c r="M4052" s="241"/>
      <c r="N4052" s="242"/>
      <c r="O4052" s="242"/>
      <c r="P4052" s="242"/>
      <c r="Q4052" s="242"/>
      <c r="R4052" s="242"/>
      <c r="S4052" s="242"/>
      <c r="T4052" s="243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4" t="s">
        <v>191</v>
      </c>
      <c r="AU4052" s="244" t="s">
        <v>82</v>
      </c>
      <c r="AV4052" s="13" t="s">
        <v>82</v>
      </c>
      <c r="AW4052" s="13" t="s">
        <v>33</v>
      </c>
      <c r="AX4052" s="13" t="s">
        <v>72</v>
      </c>
      <c r="AY4052" s="244" t="s">
        <v>180</v>
      </c>
    </row>
    <row r="4053" s="13" customFormat="1">
      <c r="A4053" s="13"/>
      <c r="B4053" s="233"/>
      <c r="C4053" s="234"/>
      <c r="D4053" s="235" t="s">
        <v>191</v>
      </c>
      <c r="E4053" s="236" t="s">
        <v>19</v>
      </c>
      <c r="F4053" s="237" t="s">
        <v>4611</v>
      </c>
      <c r="G4053" s="234"/>
      <c r="H4053" s="238">
        <v>7.2400000000000002</v>
      </c>
      <c r="I4053" s="239"/>
      <c r="J4053" s="234"/>
      <c r="K4053" s="234"/>
      <c r="L4053" s="240"/>
      <c r="M4053" s="241"/>
      <c r="N4053" s="242"/>
      <c r="O4053" s="242"/>
      <c r="P4053" s="242"/>
      <c r="Q4053" s="242"/>
      <c r="R4053" s="242"/>
      <c r="S4053" s="242"/>
      <c r="T4053" s="243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4" t="s">
        <v>191</v>
      </c>
      <c r="AU4053" s="244" t="s">
        <v>82</v>
      </c>
      <c r="AV4053" s="13" t="s">
        <v>82</v>
      </c>
      <c r="AW4053" s="13" t="s">
        <v>33</v>
      </c>
      <c r="AX4053" s="13" t="s">
        <v>72</v>
      </c>
      <c r="AY4053" s="244" t="s">
        <v>180</v>
      </c>
    </row>
    <row r="4054" s="13" customFormat="1">
      <c r="A4054" s="13"/>
      <c r="B4054" s="233"/>
      <c r="C4054" s="234"/>
      <c r="D4054" s="235" t="s">
        <v>191</v>
      </c>
      <c r="E4054" s="236" t="s">
        <v>19</v>
      </c>
      <c r="F4054" s="237" t="s">
        <v>4612</v>
      </c>
      <c r="G4054" s="234"/>
      <c r="H4054" s="238">
        <v>5.3600000000000003</v>
      </c>
      <c r="I4054" s="239"/>
      <c r="J4054" s="234"/>
      <c r="K4054" s="234"/>
      <c r="L4054" s="240"/>
      <c r="M4054" s="241"/>
      <c r="N4054" s="242"/>
      <c r="O4054" s="242"/>
      <c r="P4054" s="242"/>
      <c r="Q4054" s="242"/>
      <c r="R4054" s="242"/>
      <c r="S4054" s="242"/>
      <c r="T4054" s="243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4" t="s">
        <v>191</v>
      </c>
      <c r="AU4054" s="244" t="s">
        <v>82</v>
      </c>
      <c r="AV4054" s="13" t="s">
        <v>82</v>
      </c>
      <c r="AW4054" s="13" t="s">
        <v>33</v>
      </c>
      <c r="AX4054" s="13" t="s">
        <v>72</v>
      </c>
      <c r="AY4054" s="244" t="s">
        <v>180</v>
      </c>
    </row>
    <row r="4055" s="13" customFormat="1">
      <c r="A4055" s="13"/>
      <c r="B4055" s="233"/>
      <c r="C4055" s="234"/>
      <c r="D4055" s="235" t="s">
        <v>191</v>
      </c>
      <c r="E4055" s="236" t="s">
        <v>19</v>
      </c>
      <c r="F4055" s="237" t="s">
        <v>4613</v>
      </c>
      <c r="G4055" s="234"/>
      <c r="H4055" s="238">
        <v>4.6299999999999999</v>
      </c>
      <c r="I4055" s="239"/>
      <c r="J4055" s="234"/>
      <c r="K4055" s="234"/>
      <c r="L4055" s="240"/>
      <c r="M4055" s="241"/>
      <c r="N4055" s="242"/>
      <c r="O4055" s="242"/>
      <c r="P4055" s="242"/>
      <c r="Q4055" s="242"/>
      <c r="R4055" s="242"/>
      <c r="S4055" s="242"/>
      <c r="T4055" s="243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4" t="s">
        <v>191</v>
      </c>
      <c r="AU4055" s="244" t="s">
        <v>82</v>
      </c>
      <c r="AV4055" s="13" t="s">
        <v>82</v>
      </c>
      <c r="AW4055" s="13" t="s">
        <v>33</v>
      </c>
      <c r="AX4055" s="13" t="s">
        <v>72</v>
      </c>
      <c r="AY4055" s="244" t="s">
        <v>180</v>
      </c>
    </row>
    <row r="4056" s="13" customFormat="1">
      <c r="A4056" s="13"/>
      <c r="B4056" s="233"/>
      <c r="C4056" s="234"/>
      <c r="D4056" s="235" t="s">
        <v>191</v>
      </c>
      <c r="E4056" s="236" t="s">
        <v>19</v>
      </c>
      <c r="F4056" s="237" t="s">
        <v>4614</v>
      </c>
      <c r="G4056" s="234"/>
      <c r="H4056" s="238">
        <v>6.1100000000000003</v>
      </c>
      <c r="I4056" s="239"/>
      <c r="J4056" s="234"/>
      <c r="K4056" s="234"/>
      <c r="L4056" s="240"/>
      <c r="M4056" s="241"/>
      <c r="N4056" s="242"/>
      <c r="O4056" s="242"/>
      <c r="P4056" s="242"/>
      <c r="Q4056" s="242"/>
      <c r="R4056" s="242"/>
      <c r="S4056" s="242"/>
      <c r="T4056" s="243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4" t="s">
        <v>191</v>
      </c>
      <c r="AU4056" s="244" t="s">
        <v>82</v>
      </c>
      <c r="AV4056" s="13" t="s">
        <v>82</v>
      </c>
      <c r="AW4056" s="13" t="s">
        <v>33</v>
      </c>
      <c r="AX4056" s="13" t="s">
        <v>72</v>
      </c>
      <c r="AY4056" s="244" t="s">
        <v>180</v>
      </c>
    </row>
    <row r="4057" s="14" customFormat="1">
      <c r="A4057" s="14"/>
      <c r="B4057" s="245"/>
      <c r="C4057" s="246"/>
      <c r="D4057" s="235" t="s">
        <v>191</v>
      </c>
      <c r="E4057" s="247" t="s">
        <v>19</v>
      </c>
      <c r="F4057" s="248" t="s">
        <v>4545</v>
      </c>
      <c r="G4057" s="246"/>
      <c r="H4057" s="247" t="s">
        <v>19</v>
      </c>
      <c r="I4057" s="249"/>
      <c r="J4057" s="246"/>
      <c r="K4057" s="246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191</v>
      </c>
      <c r="AU4057" s="254" t="s">
        <v>82</v>
      </c>
      <c r="AV4057" s="14" t="s">
        <v>80</v>
      </c>
      <c r="AW4057" s="14" t="s">
        <v>33</v>
      </c>
      <c r="AX4057" s="14" t="s">
        <v>72</v>
      </c>
      <c r="AY4057" s="254" t="s">
        <v>180</v>
      </c>
    </row>
    <row r="4058" s="13" customFormat="1">
      <c r="A4058" s="13"/>
      <c r="B4058" s="233"/>
      <c r="C4058" s="234"/>
      <c r="D4058" s="235" t="s">
        <v>191</v>
      </c>
      <c r="E4058" s="236" t="s">
        <v>19</v>
      </c>
      <c r="F4058" s="237" t="s">
        <v>4643</v>
      </c>
      <c r="G4058" s="234"/>
      <c r="H4058" s="238">
        <v>3.7999999999999998</v>
      </c>
      <c r="I4058" s="239"/>
      <c r="J4058" s="234"/>
      <c r="K4058" s="234"/>
      <c r="L4058" s="240"/>
      <c r="M4058" s="241"/>
      <c r="N4058" s="242"/>
      <c r="O4058" s="242"/>
      <c r="P4058" s="242"/>
      <c r="Q4058" s="242"/>
      <c r="R4058" s="242"/>
      <c r="S4058" s="242"/>
      <c r="T4058" s="243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44" t="s">
        <v>191</v>
      </c>
      <c r="AU4058" s="244" t="s">
        <v>82</v>
      </c>
      <c r="AV4058" s="13" t="s">
        <v>82</v>
      </c>
      <c r="AW4058" s="13" t="s">
        <v>33</v>
      </c>
      <c r="AX4058" s="13" t="s">
        <v>72</v>
      </c>
      <c r="AY4058" s="244" t="s">
        <v>180</v>
      </c>
    </row>
    <row r="4059" s="13" customFormat="1">
      <c r="A4059" s="13"/>
      <c r="B4059" s="233"/>
      <c r="C4059" s="234"/>
      <c r="D4059" s="235" t="s">
        <v>191</v>
      </c>
      <c r="E4059" s="236" t="s">
        <v>19</v>
      </c>
      <c r="F4059" s="237" t="s">
        <v>4644</v>
      </c>
      <c r="G4059" s="234"/>
      <c r="H4059" s="238">
        <v>6.7400000000000002</v>
      </c>
      <c r="I4059" s="239"/>
      <c r="J4059" s="234"/>
      <c r="K4059" s="234"/>
      <c r="L4059" s="240"/>
      <c r="M4059" s="241"/>
      <c r="N4059" s="242"/>
      <c r="O4059" s="242"/>
      <c r="P4059" s="242"/>
      <c r="Q4059" s="242"/>
      <c r="R4059" s="242"/>
      <c r="S4059" s="242"/>
      <c r="T4059" s="243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4" t="s">
        <v>191</v>
      </c>
      <c r="AU4059" s="244" t="s">
        <v>82</v>
      </c>
      <c r="AV4059" s="13" t="s">
        <v>82</v>
      </c>
      <c r="AW4059" s="13" t="s">
        <v>33</v>
      </c>
      <c r="AX4059" s="13" t="s">
        <v>72</v>
      </c>
      <c r="AY4059" s="244" t="s">
        <v>180</v>
      </c>
    </row>
    <row r="4060" s="13" customFormat="1">
      <c r="A4060" s="13"/>
      <c r="B4060" s="233"/>
      <c r="C4060" s="234"/>
      <c r="D4060" s="235" t="s">
        <v>191</v>
      </c>
      <c r="E4060" s="236" t="s">
        <v>19</v>
      </c>
      <c r="F4060" s="237" t="s">
        <v>4617</v>
      </c>
      <c r="G4060" s="234"/>
      <c r="H4060" s="238">
        <v>4.7999999999999998</v>
      </c>
      <c r="I4060" s="239"/>
      <c r="J4060" s="234"/>
      <c r="K4060" s="234"/>
      <c r="L4060" s="240"/>
      <c r="M4060" s="241"/>
      <c r="N4060" s="242"/>
      <c r="O4060" s="242"/>
      <c r="P4060" s="242"/>
      <c r="Q4060" s="242"/>
      <c r="R4060" s="242"/>
      <c r="S4060" s="242"/>
      <c r="T4060" s="243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4" t="s">
        <v>191</v>
      </c>
      <c r="AU4060" s="244" t="s">
        <v>82</v>
      </c>
      <c r="AV4060" s="13" t="s">
        <v>82</v>
      </c>
      <c r="AW4060" s="13" t="s">
        <v>33</v>
      </c>
      <c r="AX4060" s="13" t="s">
        <v>72</v>
      </c>
      <c r="AY4060" s="244" t="s">
        <v>180</v>
      </c>
    </row>
    <row r="4061" s="14" customFormat="1">
      <c r="A4061" s="14"/>
      <c r="B4061" s="245"/>
      <c r="C4061" s="246"/>
      <c r="D4061" s="235" t="s">
        <v>191</v>
      </c>
      <c r="E4061" s="247" t="s">
        <v>19</v>
      </c>
      <c r="F4061" s="248" t="s">
        <v>4549</v>
      </c>
      <c r="G4061" s="246"/>
      <c r="H4061" s="247" t="s">
        <v>19</v>
      </c>
      <c r="I4061" s="249"/>
      <c r="J4061" s="246"/>
      <c r="K4061" s="246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191</v>
      </c>
      <c r="AU4061" s="254" t="s">
        <v>82</v>
      </c>
      <c r="AV4061" s="14" t="s">
        <v>80</v>
      </c>
      <c r="AW4061" s="14" t="s">
        <v>33</v>
      </c>
      <c r="AX4061" s="14" t="s">
        <v>72</v>
      </c>
      <c r="AY4061" s="254" t="s">
        <v>180</v>
      </c>
    </row>
    <row r="4062" s="13" customFormat="1">
      <c r="A4062" s="13"/>
      <c r="B4062" s="233"/>
      <c r="C4062" s="234"/>
      <c r="D4062" s="235" t="s">
        <v>191</v>
      </c>
      <c r="E4062" s="236" t="s">
        <v>19</v>
      </c>
      <c r="F4062" s="237" t="s">
        <v>4645</v>
      </c>
      <c r="G4062" s="234"/>
      <c r="H4062" s="238">
        <v>3.7000000000000002</v>
      </c>
      <c r="I4062" s="239"/>
      <c r="J4062" s="234"/>
      <c r="K4062" s="234"/>
      <c r="L4062" s="240"/>
      <c r="M4062" s="241"/>
      <c r="N4062" s="242"/>
      <c r="O4062" s="242"/>
      <c r="P4062" s="242"/>
      <c r="Q4062" s="242"/>
      <c r="R4062" s="242"/>
      <c r="S4062" s="242"/>
      <c r="T4062" s="243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44" t="s">
        <v>191</v>
      </c>
      <c r="AU4062" s="244" t="s">
        <v>82</v>
      </c>
      <c r="AV4062" s="13" t="s">
        <v>82</v>
      </c>
      <c r="AW4062" s="13" t="s">
        <v>33</v>
      </c>
      <c r="AX4062" s="13" t="s">
        <v>72</v>
      </c>
      <c r="AY4062" s="244" t="s">
        <v>180</v>
      </c>
    </row>
    <row r="4063" s="14" customFormat="1">
      <c r="A4063" s="14"/>
      <c r="B4063" s="245"/>
      <c r="C4063" s="246"/>
      <c r="D4063" s="235" t="s">
        <v>191</v>
      </c>
      <c r="E4063" s="247" t="s">
        <v>19</v>
      </c>
      <c r="F4063" s="248" t="s">
        <v>4551</v>
      </c>
      <c r="G4063" s="246"/>
      <c r="H4063" s="247" t="s">
        <v>19</v>
      </c>
      <c r="I4063" s="249"/>
      <c r="J4063" s="246"/>
      <c r="K4063" s="246"/>
      <c r="L4063" s="250"/>
      <c r="M4063" s="251"/>
      <c r="N4063" s="252"/>
      <c r="O4063" s="252"/>
      <c r="P4063" s="252"/>
      <c r="Q4063" s="252"/>
      <c r="R4063" s="252"/>
      <c r="S4063" s="252"/>
      <c r="T4063" s="253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4" t="s">
        <v>191</v>
      </c>
      <c r="AU4063" s="254" t="s">
        <v>82</v>
      </c>
      <c r="AV4063" s="14" t="s">
        <v>80</v>
      </c>
      <c r="AW4063" s="14" t="s">
        <v>33</v>
      </c>
      <c r="AX4063" s="14" t="s">
        <v>72</v>
      </c>
      <c r="AY4063" s="254" t="s">
        <v>180</v>
      </c>
    </row>
    <row r="4064" s="13" customFormat="1">
      <c r="A4064" s="13"/>
      <c r="B4064" s="233"/>
      <c r="C4064" s="234"/>
      <c r="D4064" s="235" t="s">
        <v>191</v>
      </c>
      <c r="E4064" s="236" t="s">
        <v>19</v>
      </c>
      <c r="F4064" s="237" t="s">
        <v>4619</v>
      </c>
      <c r="G4064" s="234"/>
      <c r="H4064" s="238">
        <v>24.030000000000001</v>
      </c>
      <c r="I4064" s="239"/>
      <c r="J4064" s="234"/>
      <c r="K4064" s="234"/>
      <c r="L4064" s="240"/>
      <c r="M4064" s="241"/>
      <c r="N4064" s="242"/>
      <c r="O4064" s="242"/>
      <c r="P4064" s="242"/>
      <c r="Q4064" s="242"/>
      <c r="R4064" s="242"/>
      <c r="S4064" s="242"/>
      <c r="T4064" s="243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4" t="s">
        <v>191</v>
      </c>
      <c r="AU4064" s="244" t="s">
        <v>82</v>
      </c>
      <c r="AV4064" s="13" t="s">
        <v>82</v>
      </c>
      <c r="AW4064" s="13" t="s">
        <v>33</v>
      </c>
      <c r="AX4064" s="13" t="s">
        <v>72</v>
      </c>
      <c r="AY4064" s="244" t="s">
        <v>180</v>
      </c>
    </row>
    <row r="4065" s="14" customFormat="1">
      <c r="A4065" s="14"/>
      <c r="B4065" s="245"/>
      <c r="C4065" s="246"/>
      <c r="D4065" s="235" t="s">
        <v>191</v>
      </c>
      <c r="E4065" s="247" t="s">
        <v>19</v>
      </c>
      <c r="F4065" s="248" t="s">
        <v>1597</v>
      </c>
      <c r="G4065" s="246"/>
      <c r="H4065" s="247" t="s">
        <v>19</v>
      </c>
      <c r="I4065" s="249"/>
      <c r="J4065" s="246"/>
      <c r="K4065" s="246"/>
      <c r="L4065" s="250"/>
      <c r="M4065" s="251"/>
      <c r="N4065" s="252"/>
      <c r="O4065" s="252"/>
      <c r="P4065" s="252"/>
      <c r="Q4065" s="252"/>
      <c r="R4065" s="252"/>
      <c r="S4065" s="252"/>
      <c r="T4065" s="253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4" t="s">
        <v>191</v>
      </c>
      <c r="AU4065" s="254" t="s">
        <v>82</v>
      </c>
      <c r="AV4065" s="14" t="s">
        <v>80</v>
      </c>
      <c r="AW4065" s="14" t="s">
        <v>33</v>
      </c>
      <c r="AX4065" s="14" t="s">
        <v>72</v>
      </c>
      <c r="AY4065" s="254" t="s">
        <v>180</v>
      </c>
    </row>
    <row r="4066" s="14" customFormat="1">
      <c r="A4066" s="14"/>
      <c r="B4066" s="245"/>
      <c r="C4066" s="246"/>
      <c r="D4066" s="235" t="s">
        <v>191</v>
      </c>
      <c r="E4066" s="247" t="s">
        <v>19</v>
      </c>
      <c r="F4066" s="248" t="s">
        <v>4553</v>
      </c>
      <c r="G4066" s="246"/>
      <c r="H4066" s="247" t="s">
        <v>19</v>
      </c>
      <c r="I4066" s="249"/>
      <c r="J4066" s="246"/>
      <c r="K4066" s="246"/>
      <c r="L4066" s="250"/>
      <c r="M4066" s="251"/>
      <c r="N4066" s="252"/>
      <c r="O4066" s="252"/>
      <c r="P4066" s="252"/>
      <c r="Q4066" s="252"/>
      <c r="R4066" s="252"/>
      <c r="S4066" s="252"/>
      <c r="T4066" s="253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4" t="s">
        <v>191</v>
      </c>
      <c r="AU4066" s="254" t="s">
        <v>82</v>
      </c>
      <c r="AV4066" s="14" t="s">
        <v>80</v>
      </c>
      <c r="AW4066" s="14" t="s">
        <v>33</v>
      </c>
      <c r="AX4066" s="14" t="s">
        <v>72</v>
      </c>
      <c r="AY4066" s="254" t="s">
        <v>180</v>
      </c>
    </row>
    <row r="4067" s="13" customFormat="1">
      <c r="A4067" s="13"/>
      <c r="B4067" s="233"/>
      <c r="C4067" s="234"/>
      <c r="D4067" s="235" t="s">
        <v>191</v>
      </c>
      <c r="E4067" s="236" t="s">
        <v>19</v>
      </c>
      <c r="F4067" s="237" t="s">
        <v>4646</v>
      </c>
      <c r="G4067" s="234"/>
      <c r="H4067" s="238">
        <v>3.6150000000000002</v>
      </c>
      <c r="I4067" s="239"/>
      <c r="J4067" s="234"/>
      <c r="K4067" s="234"/>
      <c r="L4067" s="240"/>
      <c r="M4067" s="241"/>
      <c r="N4067" s="242"/>
      <c r="O4067" s="242"/>
      <c r="P4067" s="242"/>
      <c r="Q4067" s="242"/>
      <c r="R4067" s="242"/>
      <c r="S4067" s="242"/>
      <c r="T4067" s="243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44" t="s">
        <v>191</v>
      </c>
      <c r="AU4067" s="244" t="s">
        <v>82</v>
      </c>
      <c r="AV4067" s="13" t="s">
        <v>82</v>
      </c>
      <c r="AW4067" s="13" t="s">
        <v>33</v>
      </c>
      <c r="AX4067" s="13" t="s">
        <v>72</v>
      </c>
      <c r="AY4067" s="244" t="s">
        <v>180</v>
      </c>
    </row>
    <row r="4068" s="14" customFormat="1">
      <c r="A4068" s="14"/>
      <c r="B4068" s="245"/>
      <c r="C4068" s="246"/>
      <c r="D4068" s="235" t="s">
        <v>191</v>
      </c>
      <c r="E4068" s="247" t="s">
        <v>19</v>
      </c>
      <c r="F4068" s="248" t="s">
        <v>1598</v>
      </c>
      <c r="G4068" s="246"/>
      <c r="H4068" s="247" t="s">
        <v>19</v>
      </c>
      <c r="I4068" s="249"/>
      <c r="J4068" s="246"/>
      <c r="K4068" s="246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191</v>
      </c>
      <c r="AU4068" s="254" t="s">
        <v>82</v>
      </c>
      <c r="AV4068" s="14" t="s">
        <v>80</v>
      </c>
      <c r="AW4068" s="14" t="s">
        <v>33</v>
      </c>
      <c r="AX4068" s="14" t="s">
        <v>72</v>
      </c>
      <c r="AY4068" s="254" t="s">
        <v>180</v>
      </c>
    </row>
    <row r="4069" s="13" customFormat="1">
      <c r="A4069" s="13"/>
      <c r="B4069" s="233"/>
      <c r="C4069" s="234"/>
      <c r="D4069" s="235" t="s">
        <v>191</v>
      </c>
      <c r="E4069" s="236" t="s">
        <v>19</v>
      </c>
      <c r="F4069" s="237" t="s">
        <v>4621</v>
      </c>
      <c r="G4069" s="234"/>
      <c r="H4069" s="238">
        <v>12.98</v>
      </c>
      <c r="I4069" s="239"/>
      <c r="J4069" s="234"/>
      <c r="K4069" s="234"/>
      <c r="L4069" s="240"/>
      <c r="M4069" s="241"/>
      <c r="N4069" s="242"/>
      <c r="O4069" s="242"/>
      <c r="P4069" s="242"/>
      <c r="Q4069" s="242"/>
      <c r="R4069" s="242"/>
      <c r="S4069" s="242"/>
      <c r="T4069" s="243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44" t="s">
        <v>191</v>
      </c>
      <c r="AU4069" s="244" t="s">
        <v>82</v>
      </c>
      <c r="AV4069" s="13" t="s">
        <v>82</v>
      </c>
      <c r="AW4069" s="13" t="s">
        <v>33</v>
      </c>
      <c r="AX4069" s="13" t="s">
        <v>72</v>
      </c>
      <c r="AY4069" s="244" t="s">
        <v>180</v>
      </c>
    </row>
    <row r="4070" s="13" customFormat="1">
      <c r="A4070" s="13"/>
      <c r="B4070" s="233"/>
      <c r="C4070" s="234"/>
      <c r="D4070" s="235" t="s">
        <v>191</v>
      </c>
      <c r="E4070" s="236" t="s">
        <v>19</v>
      </c>
      <c r="F4070" s="237" t="s">
        <v>3406</v>
      </c>
      <c r="G4070" s="234"/>
      <c r="H4070" s="238">
        <v>15.57</v>
      </c>
      <c r="I4070" s="239"/>
      <c r="J4070" s="234"/>
      <c r="K4070" s="234"/>
      <c r="L4070" s="240"/>
      <c r="M4070" s="241"/>
      <c r="N4070" s="242"/>
      <c r="O4070" s="242"/>
      <c r="P4070" s="242"/>
      <c r="Q4070" s="242"/>
      <c r="R4070" s="242"/>
      <c r="S4070" s="242"/>
      <c r="T4070" s="243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4" t="s">
        <v>191</v>
      </c>
      <c r="AU4070" s="244" t="s">
        <v>82</v>
      </c>
      <c r="AV4070" s="13" t="s">
        <v>82</v>
      </c>
      <c r="AW4070" s="13" t="s">
        <v>33</v>
      </c>
      <c r="AX4070" s="13" t="s">
        <v>72</v>
      </c>
      <c r="AY4070" s="244" t="s">
        <v>180</v>
      </c>
    </row>
    <row r="4071" s="14" customFormat="1">
      <c r="A4071" s="14"/>
      <c r="B4071" s="245"/>
      <c r="C4071" s="246"/>
      <c r="D4071" s="235" t="s">
        <v>191</v>
      </c>
      <c r="E4071" s="247" t="s">
        <v>19</v>
      </c>
      <c r="F4071" s="248" t="s">
        <v>4557</v>
      </c>
      <c r="G4071" s="246"/>
      <c r="H4071" s="247" t="s">
        <v>19</v>
      </c>
      <c r="I4071" s="249"/>
      <c r="J4071" s="246"/>
      <c r="K4071" s="246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191</v>
      </c>
      <c r="AU4071" s="254" t="s">
        <v>82</v>
      </c>
      <c r="AV4071" s="14" t="s">
        <v>80</v>
      </c>
      <c r="AW4071" s="14" t="s">
        <v>33</v>
      </c>
      <c r="AX4071" s="14" t="s">
        <v>72</v>
      </c>
      <c r="AY4071" s="254" t="s">
        <v>180</v>
      </c>
    </row>
    <row r="4072" s="13" customFormat="1">
      <c r="A4072" s="13"/>
      <c r="B4072" s="233"/>
      <c r="C4072" s="234"/>
      <c r="D4072" s="235" t="s">
        <v>191</v>
      </c>
      <c r="E4072" s="236" t="s">
        <v>19</v>
      </c>
      <c r="F4072" s="237" t="s">
        <v>4647</v>
      </c>
      <c r="G4072" s="234"/>
      <c r="H4072" s="238">
        <v>9</v>
      </c>
      <c r="I4072" s="239"/>
      <c r="J4072" s="234"/>
      <c r="K4072" s="234"/>
      <c r="L4072" s="240"/>
      <c r="M4072" s="241"/>
      <c r="N4072" s="242"/>
      <c r="O4072" s="242"/>
      <c r="P4072" s="242"/>
      <c r="Q4072" s="242"/>
      <c r="R4072" s="242"/>
      <c r="S4072" s="242"/>
      <c r="T4072" s="243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4" t="s">
        <v>191</v>
      </c>
      <c r="AU4072" s="244" t="s">
        <v>82</v>
      </c>
      <c r="AV4072" s="13" t="s">
        <v>82</v>
      </c>
      <c r="AW4072" s="13" t="s">
        <v>33</v>
      </c>
      <c r="AX4072" s="13" t="s">
        <v>72</v>
      </c>
      <c r="AY4072" s="244" t="s">
        <v>180</v>
      </c>
    </row>
    <row r="4073" s="13" customFormat="1">
      <c r="A4073" s="13"/>
      <c r="B4073" s="233"/>
      <c r="C4073" s="234"/>
      <c r="D4073" s="235" t="s">
        <v>191</v>
      </c>
      <c r="E4073" s="236" t="s">
        <v>19</v>
      </c>
      <c r="F4073" s="237" t="s">
        <v>4623</v>
      </c>
      <c r="G4073" s="234"/>
      <c r="H4073" s="238">
        <v>5</v>
      </c>
      <c r="I4073" s="239"/>
      <c r="J4073" s="234"/>
      <c r="K4073" s="234"/>
      <c r="L4073" s="240"/>
      <c r="M4073" s="241"/>
      <c r="N4073" s="242"/>
      <c r="O4073" s="242"/>
      <c r="P4073" s="242"/>
      <c r="Q4073" s="242"/>
      <c r="R4073" s="242"/>
      <c r="S4073" s="242"/>
      <c r="T4073" s="243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44" t="s">
        <v>191</v>
      </c>
      <c r="AU4073" s="244" t="s">
        <v>82</v>
      </c>
      <c r="AV4073" s="13" t="s">
        <v>82</v>
      </c>
      <c r="AW4073" s="13" t="s">
        <v>33</v>
      </c>
      <c r="AX4073" s="13" t="s">
        <v>72</v>
      </c>
      <c r="AY4073" s="244" t="s">
        <v>180</v>
      </c>
    </row>
    <row r="4074" s="14" customFormat="1">
      <c r="A4074" s="14"/>
      <c r="B4074" s="245"/>
      <c r="C4074" s="246"/>
      <c r="D4074" s="235" t="s">
        <v>191</v>
      </c>
      <c r="E4074" s="247" t="s">
        <v>19</v>
      </c>
      <c r="F4074" s="248" t="s">
        <v>4560</v>
      </c>
      <c r="G4074" s="246"/>
      <c r="H4074" s="247" t="s">
        <v>19</v>
      </c>
      <c r="I4074" s="249"/>
      <c r="J4074" s="246"/>
      <c r="K4074" s="246"/>
      <c r="L4074" s="250"/>
      <c r="M4074" s="251"/>
      <c r="N4074" s="252"/>
      <c r="O4074" s="252"/>
      <c r="P4074" s="252"/>
      <c r="Q4074" s="252"/>
      <c r="R4074" s="252"/>
      <c r="S4074" s="252"/>
      <c r="T4074" s="253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4" t="s">
        <v>191</v>
      </c>
      <c r="AU4074" s="254" t="s">
        <v>82</v>
      </c>
      <c r="AV4074" s="14" t="s">
        <v>80</v>
      </c>
      <c r="AW4074" s="14" t="s">
        <v>33</v>
      </c>
      <c r="AX4074" s="14" t="s">
        <v>72</v>
      </c>
      <c r="AY4074" s="254" t="s">
        <v>180</v>
      </c>
    </row>
    <row r="4075" s="13" customFormat="1">
      <c r="A4075" s="13"/>
      <c r="B4075" s="233"/>
      <c r="C4075" s="234"/>
      <c r="D4075" s="235" t="s">
        <v>191</v>
      </c>
      <c r="E4075" s="236" t="s">
        <v>19</v>
      </c>
      <c r="F4075" s="237" t="s">
        <v>4624</v>
      </c>
      <c r="G4075" s="234"/>
      <c r="H4075" s="238">
        <v>6.3499999999999996</v>
      </c>
      <c r="I4075" s="239"/>
      <c r="J4075" s="234"/>
      <c r="K4075" s="234"/>
      <c r="L4075" s="240"/>
      <c r="M4075" s="241"/>
      <c r="N4075" s="242"/>
      <c r="O4075" s="242"/>
      <c r="P4075" s="242"/>
      <c r="Q4075" s="242"/>
      <c r="R4075" s="242"/>
      <c r="S4075" s="242"/>
      <c r="T4075" s="243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4" t="s">
        <v>191</v>
      </c>
      <c r="AU4075" s="244" t="s">
        <v>82</v>
      </c>
      <c r="AV4075" s="13" t="s">
        <v>82</v>
      </c>
      <c r="AW4075" s="13" t="s">
        <v>33</v>
      </c>
      <c r="AX4075" s="13" t="s">
        <v>72</v>
      </c>
      <c r="AY4075" s="244" t="s">
        <v>180</v>
      </c>
    </row>
    <row r="4076" s="16" customFormat="1">
      <c r="A4076" s="16"/>
      <c r="B4076" s="266"/>
      <c r="C4076" s="267"/>
      <c r="D4076" s="235" t="s">
        <v>191</v>
      </c>
      <c r="E4076" s="268" t="s">
        <v>19</v>
      </c>
      <c r="F4076" s="269" t="s">
        <v>436</v>
      </c>
      <c r="G4076" s="267"/>
      <c r="H4076" s="270">
        <v>126.605</v>
      </c>
      <c r="I4076" s="271"/>
      <c r="J4076" s="267"/>
      <c r="K4076" s="267"/>
      <c r="L4076" s="272"/>
      <c r="M4076" s="273"/>
      <c r="N4076" s="274"/>
      <c r="O4076" s="274"/>
      <c r="P4076" s="274"/>
      <c r="Q4076" s="274"/>
      <c r="R4076" s="274"/>
      <c r="S4076" s="274"/>
      <c r="T4076" s="275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T4076" s="276" t="s">
        <v>191</v>
      </c>
      <c r="AU4076" s="276" t="s">
        <v>82</v>
      </c>
      <c r="AV4076" s="16" t="s">
        <v>100</v>
      </c>
      <c r="AW4076" s="16" t="s">
        <v>33</v>
      </c>
      <c r="AX4076" s="16" t="s">
        <v>72</v>
      </c>
      <c r="AY4076" s="276" t="s">
        <v>180</v>
      </c>
    </row>
    <row r="4077" s="14" customFormat="1">
      <c r="A4077" s="14"/>
      <c r="B4077" s="245"/>
      <c r="C4077" s="246"/>
      <c r="D4077" s="235" t="s">
        <v>191</v>
      </c>
      <c r="E4077" s="247" t="s">
        <v>19</v>
      </c>
      <c r="F4077" s="248" t="s">
        <v>1641</v>
      </c>
      <c r="G4077" s="246"/>
      <c r="H4077" s="247" t="s">
        <v>19</v>
      </c>
      <c r="I4077" s="249"/>
      <c r="J4077" s="246"/>
      <c r="K4077" s="246"/>
      <c r="L4077" s="250"/>
      <c r="M4077" s="251"/>
      <c r="N4077" s="252"/>
      <c r="O4077" s="252"/>
      <c r="P4077" s="252"/>
      <c r="Q4077" s="252"/>
      <c r="R4077" s="252"/>
      <c r="S4077" s="252"/>
      <c r="T4077" s="253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4" t="s">
        <v>191</v>
      </c>
      <c r="AU4077" s="254" t="s">
        <v>82</v>
      </c>
      <c r="AV4077" s="14" t="s">
        <v>80</v>
      </c>
      <c r="AW4077" s="14" t="s">
        <v>33</v>
      </c>
      <c r="AX4077" s="14" t="s">
        <v>72</v>
      </c>
      <c r="AY4077" s="254" t="s">
        <v>180</v>
      </c>
    </row>
    <row r="4078" s="14" customFormat="1">
      <c r="A4078" s="14"/>
      <c r="B4078" s="245"/>
      <c r="C4078" s="246"/>
      <c r="D4078" s="235" t="s">
        <v>191</v>
      </c>
      <c r="E4078" s="247" t="s">
        <v>19</v>
      </c>
      <c r="F4078" s="248" t="s">
        <v>2295</v>
      </c>
      <c r="G4078" s="246"/>
      <c r="H4078" s="247" t="s">
        <v>19</v>
      </c>
      <c r="I4078" s="249"/>
      <c r="J4078" s="246"/>
      <c r="K4078" s="246"/>
      <c r="L4078" s="250"/>
      <c r="M4078" s="251"/>
      <c r="N4078" s="252"/>
      <c r="O4078" s="252"/>
      <c r="P4078" s="252"/>
      <c r="Q4078" s="252"/>
      <c r="R4078" s="252"/>
      <c r="S4078" s="252"/>
      <c r="T4078" s="253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4" t="s">
        <v>191</v>
      </c>
      <c r="AU4078" s="254" t="s">
        <v>82</v>
      </c>
      <c r="AV4078" s="14" t="s">
        <v>80</v>
      </c>
      <c r="AW4078" s="14" t="s">
        <v>33</v>
      </c>
      <c r="AX4078" s="14" t="s">
        <v>72</v>
      </c>
      <c r="AY4078" s="254" t="s">
        <v>180</v>
      </c>
    </row>
    <row r="4079" s="13" customFormat="1">
      <c r="A4079" s="13"/>
      <c r="B4079" s="233"/>
      <c r="C4079" s="234"/>
      <c r="D4079" s="235" t="s">
        <v>191</v>
      </c>
      <c r="E4079" s="236" t="s">
        <v>19</v>
      </c>
      <c r="F4079" s="237" t="s">
        <v>4625</v>
      </c>
      <c r="G4079" s="234"/>
      <c r="H4079" s="238">
        <v>1.1599999999999999</v>
      </c>
      <c r="I4079" s="239"/>
      <c r="J4079" s="234"/>
      <c r="K4079" s="234"/>
      <c r="L4079" s="240"/>
      <c r="M4079" s="241"/>
      <c r="N4079" s="242"/>
      <c r="O4079" s="242"/>
      <c r="P4079" s="242"/>
      <c r="Q4079" s="242"/>
      <c r="R4079" s="242"/>
      <c r="S4079" s="242"/>
      <c r="T4079" s="243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44" t="s">
        <v>191</v>
      </c>
      <c r="AU4079" s="244" t="s">
        <v>82</v>
      </c>
      <c r="AV4079" s="13" t="s">
        <v>82</v>
      </c>
      <c r="AW4079" s="13" t="s">
        <v>33</v>
      </c>
      <c r="AX4079" s="13" t="s">
        <v>72</v>
      </c>
      <c r="AY4079" s="244" t="s">
        <v>180</v>
      </c>
    </row>
    <row r="4080" s="13" customFormat="1">
      <c r="A4080" s="13"/>
      <c r="B4080" s="233"/>
      <c r="C4080" s="234"/>
      <c r="D4080" s="235" t="s">
        <v>191</v>
      </c>
      <c r="E4080" s="236" t="s">
        <v>19</v>
      </c>
      <c r="F4080" s="237" t="s">
        <v>3422</v>
      </c>
      <c r="G4080" s="234"/>
      <c r="H4080" s="238">
        <v>18.530000000000001</v>
      </c>
      <c r="I4080" s="239"/>
      <c r="J4080" s="234"/>
      <c r="K4080" s="234"/>
      <c r="L4080" s="240"/>
      <c r="M4080" s="241"/>
      <c r="N4080" s="242"/>
      <c r="O4080" s="242"/>
      <c r="P4080" s="242"/>
      <c r="Q4080" s="242"/>
      <c r="R4080" s="242"/>
      <c r="S4080" s="242"/>
      <c r="T4080" s="243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4" t="s">
        <v>191</v>
      </c>
      <c r="AU4080" s="244" t="s">
        <v>82</v>
      </c>
      <c r="AV4080" s="13" t="s">
        <v>82</v>
      </c>
      <c r="AW4080" s="13" t="s">
        <v>33</v>
      </c>
      <c r="AX4080" s="13" t="s">
        <v>72</v>
      </c>
      <c r="AY4080" s="244" t="s">
        <v>180</v>
      </c>
    </row>
    <row r="4081" s="14" customFormat="1">
      <c r="A4081" s="14"/>
      <c r="B4081" s="245"/>
      <c r="C4081" s="246"/>
      <c r="D4081" s="235" t="s">
        <v>191</v>
      </c>
      <c r="E4081" s="247" t="s">
        <v>19</v>
      </c>
      <c r="F4081" s="248" t="s">
        <v>2290</v>
      </c>
      <c r="G4081" s="246"/>
      <c r="H4081" s="247" t="s">
        <v>19</v>
      </c>
      <c r="I4081" s="249"/>
      <c r="J4081" s="246"/>
      <c r="K4081" s="246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191</v>
      </c>
      <c r="AU4081" s="254" t="s">
        <v>82</v>
      </c>
      <c r="AV4081" s="14" t="s">
        <v>80</v>
      </c>
      <c r="AW4081" s="14" t="s">
        <v>33</v>
      </c>
      <c r="AX4081" s="14" t="s">
        <v>72</v>
      </c>
      <c r="AY4081" s="254" t="s">
        <v>180</v>
      </c>
    </row>
    <row r="4082" s="13" customFormat="1">
      <c r="A4082" s="13"/>
      <c r="B4082" s="233"/>
      <c r="C4082" s="234"/>
      <c r="D4082" s="235" t="s">
        <v>191</v>
      </c>
      <c r="E4082" s="236" t="s">
        <v>19</v>
      </c>
      <c r="F4082" s="237" t="s">
        <v>3420</v>
      </c>
      <c r="G4082" s="234"/>
      <c r="H4082" s="238">
        <v>19.870000000000001</v>
      </c>
      <c r="I4082" s="239"/>
      <c r="J4082" s="234"/>
      <c r="K4082" s="234"/>
      <c r="L4082" s="240"/>
      <c r="M4082" s="241"/>
      <c r="N4082" s="242"/>
      <c r="O4082" s="242"/>
      <c r="P4082" s="242"/>
      <c r="Q4082" s="242"/>
      <c r="R4082" s="242"/>
      <c r="S4082" s="242"/>
      <c r="T4082" s="243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4" t="s">
        <v>191</v>
      </c>
      <c r="AU4082" s="244" t="s">
        <v>82</v>
      </c>
      <c r="AV4082" s="13" t="s">
        <v>82</v>
      </c>
      <c r="AW4082" s="13" t="s">
        <v>33</v>
      </c>
      <c r="AX4082" s="13" t="s">
        <v>72</v>
      </c>
      <c r="AY4082" s="244" t="s">
        <v>180</v>
      </c>
    </row>
    <row r="4083" s="14" customFormat="1">
      <c r="A4083" s="14"/>
      <c r="B4083" s="245"/>
      <c r="C4083" s="246"/>
      <c r="D4083" s="235" t="s">
        <v>191</v>
      </c>
      <c r="E4083" s="247" t="s">
        <v>19</v>
      </c>
      <c r="F4083" s="248" t="s">
        <v>2280</v>
      </c>
      <c r="G4083" s="246"/>
      <c r="H4083" s="247" t="s">
        <v>19</v>
      </c>
      <c r="I4083" s="249"/>
      <c r="J4083" s="246"/>
      <c r="K4083" s="246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191</v>
      </c>
      <c r="AU4083" s="254" t="s">
        <v>82</v>
      </c>
      <c r="AV4083" s="14" t="s">
        <v>80</v>
      </c>
      <c r="AW4083" s="14" t="s">
        <v>33</v>
      </c>
      <c r="AX4083" s="14" t="s">
        <v>72</v>
      </c>
      <c r="AY4083" s="254" t="s">
        <v>180</v>
      </c>
    </row>
    <row r="4084" s="13" customFormat="1">
      <c r="A4084" s="13"/>
      <c r="B4084" s="233"/>
      <c r="C4084" s="234"/>
      <c r="D4084" s="235" t="s">
        <v>191</v>
      </c>
      <c r="E4084" s="236" t="s">
        <v>19</v>
      </c>
      <c r="F4084" s="237" t="s">
        <v>4626</v>
      </c>
      <c r="G4084" s="234"/>
      <c r="H4084" s="238">
        <v>9.2599999999999998</v>
      </c>
      <c r="I4084" s="239"/>
      <c r="J4084" s="234"/>
      <c r="K4084" s="234"/>
      <c r="L4084" s="240"/>
      <c r="M4084" s="241"/>
      <c r="N4084" s="242"/>
      <c r="O4084" s="242"/>
      <c r="P4084" s="242"/>
      <c r="Q4084" s="242"/>
      <c r="R4084" s="242"/>
      <c r="S4084" s="242"/>
      <c r="T4084" s="243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4" t="s">
        <v>191</v>
      </c>
      <c r="AU4084" s="244" t="s">
        <v>82</v>
      </c>
      <c r="AV4084" s="13" t="s">
        <v>82</v>
      </c>
      <c r="AW4084" s="13" t="s">
        <v>33</v>
      </c>
      <c r="AX4084" s="13" t="s">
        <v>72</v>
      </c>
      <c r="AY4084" s="244" t="s">
        <v>180</v>
      </c>
    </row>
    <row r="4085" s="13" customFormat="1">
      <c r="A4085" s="13"/>
      <c r="B4085" s="233"/>
      <c r="C4085" s="234"/>
      <c r="D4085" s="235" t="s">
        <v>191</v>
      </c>
      <c r="E4085" s="236" t="s">
        <v>19</v>
      </c>
      <c r="F4085" s="237" t="s">
        <v>3418</v>
      </c>
      <c r="G4085" s="234"/>
      <c r="H4085" s="238">
        <v>12.640000000000001</v>
      </c>
      <c r="I4085" s="239"/>
      <c r="J4085" s="234"/>
      <c r="K4085" s="234"/>
      <c r="L4085" s="240"/>
      <c r="M4085" s="241"/>
      <c r="N4085" s="242"/>
      <c r="O4085" s="242"/>
      <c r="P4085" s="242"/>
      <c r="Q4085" s="242"/>
      <c r="R4085" s="242"/>
      <c r="S4085" s="242"/>
      <c r="T4085" s="243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4" t="s">
        <v>191</v>
      </c>
      <c r="AU4085" s="244" t="s">
        <v>82</v>
      </c>
      <c r="AV4085" s="13" t="s">
        <v>82</v>
      </c>
      <c r="AW4085" s="13" t="s">
        <v>33</v>
      </c>
      <c r="AX4085" s="13" t="s">
        <v>72</v>
      </c>
      <c r="AY4085" s="244" t="s">
        <v>180</v>
      </c>
    </row>
    <row r="4086" s="14" customFormat="1">
      <c r="A4086" s="14"/>
      <c r="B4086" s="245"/>
      <c r="C4086" s="246"/>
      <c r="D4086" s="235" t="s">
        <v>191</v>
      </c>
      <c r="E4086" s="247" t="s">
        <v>19</v>
      </c>
      <c r="F4086" s="248" t="s">
        <v>2302</v>
      </c>
      <c r="G4086" s="246"/>
      <c r="H4086" s="247" t="s">
        <v>19</v>
      </c>
      <c r="I4086" s="249"/>
      <c r="J4086" s="246"/>
      <c r="K4086" s="246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191</v>
      </c>
      <c r="AU4086" s="254" t="s">
        <v>82</v>
      </c>
      <c r="AV4086" s="14" t="s">
        <v>80</v>
      </c>
      <c r="AW4086" s="14" t="s">
        <v>33</v>
      </c>
      <c r="AX4086" s="14" t="s">
        <v>72</v>
      </c>
      <c r="AY4086" s="254" t="s">
        <v>180</v>
      </c>
    </row>
    <row r="4087" s="14" customFormat="1">
      <c r="A4087" s="14"/>
      <c r="B4087" s="245"/>
      <c r="C4087" s="246"/>
      <c r="D4087" s="235" t="s">
        <v>191</v>
      </c>
      <c r="E4087" s="247" t="s">
        <v>19</v>
      </c>
      <c r="F4087" s="248" t="s">
        <v>4568</v>
      </c>
      <c r="G4087" s="246"/>
      <c r="H4087" s="247" t="s">
        <v>19</v>
      </c>
      <c r="I4087" s="249"/>
      <c r="J4087" s="246"/>
      <c r="K4087" s="246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191</v>
      </c>
      <c r="AU4087" s="254" t="s">
        <v>82</v>
      </c>
      <c r="AV4087" s="14" t="s">
        <v>80</v>
      </c>
      <c r="AW4087" s="14" t="s">
        <v>33</v>
      </c>
      <c r="AX4087" s="14" t="s">
        <v>72</v>
      </c>
      <c r="AY4087" s="254" t="s">
        <v>180</v>
      </c>
    </row>
    <row r="4088" s="13" customFormat="1">
      <c r="A4088" s="13"/>
      <c r="B4088" s="233"/>
      <c r="C4088" s="234"/>
      <c r="D4088" s="235" t="s">
        <v>191</v>
      </c>
      <c r="E4088" s="236" t="s">
        <v>19</v>
      </c>
      <c r="F4088" s="237" t="s">
        <v>4627</v>
      </c>
      <c r="G4088" s="234"/>
      <c r="H4088" s="238">
        <v>42.329999999999998</v>
      </c>
      <c r="I4088" s="239"/>
      <c r="J4088" s="234"/>
      <c r="K4088" s="234"/>
      <c r="L4088" s="240"/>
      <c r="M4088" s="241"/>
      <c r="N4088" s="242"/>
      <c r="O4088" s="242"/>
      <c r="P4088" s="242"/>
      <c r="Q4088" s="242"/>
      <c r="R4088" s="242"/>
      <c r="S4088" s="242"/>
      <c r="T4088" s="243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4" t="s">
        <v>191</v>
      </c>
      <c r="AU4088" s="244" t="s">
        <v>82</v>
      </c>
      <c r="AV4088" s="13" t="s">
        <v>82</v>
      </c>
      <c r="AW4088" s="13" t="s">
        <v>33</v>
      </c>
      <c r="AX4088" s="13" t="s">
        <v>72</v>
      </c>
      <c r="AY4088" s="244" t="s">
        <v>180</v>
      </c>
    </row>
    <row r="4089" s="14" customFormat="1">
      <c r="A4089" s="14"/>
      <c r="B4089" s="245"/>
      <c r="C4089" s="246"/>
      <c r="D4089" s="235" t="s">
        <v>191</v>
      </c>
      <c r="E4089" s="247" t="s">
        <v>19</v>
      </c>
      <c r="F4089" s="248" t="s">
        <v>1729</v>
      </c>
      <c r="G4089" s="246"/>
      <c r="H4089" s="247" t="s">
        <v>19</v>
      </c>
      <c r="I4089" s="249"/>
      <c r="J4089" s="246"/>
      <c r="K4089" s="246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191</v>
      </c>
      <c r="AU4089" s="254" t="s">
        <v>82</v>
      </c>
      <c r="AV4089" s="14" t="s">
        <v>80</v>
      </c>
      <c r="AW4089" s="14" t="s">
        <v>33</v>
      </c>
      <c r="AX4089" s="14" t="s">
        <v>72</v>
      </c>
      <c r="AY4089" s="254" t="s">
        <v>180</v>
      </c>
    </row>
    <row r="4090" s="13" customFormat="1">
      <c r="A4090" s="13"/>
      <c r="B4090" s="233"/>
      <c r="C4090" s="234"/>
      <c r="D4090" s="235" t="s">
        <v>191</v>
      </c>
      <c r="E4090" s="236" t="s">
        <v>19</v>
      </c>
      <c r="F4090" s="237" t="s">
        <v>4628</v>
      </c>
      <c r="G4090" s="234"/>
      <c r="H4090" s="238">
        <v>8</v>
      </c>
      <c r="I4090" s="239"/>
      <c r="J4090" s="234"/>
      <c r="K4090" s="234"/>
      <c r="L4090" s="240"/>
      <c r="M4090" s="241"/>
      <c r="N4090" s="242"/>
      <c r="O4090" s="242"/>
      <c r="P4090" s="242"/>
      <c r="Q4090" s="242"/>
      <c r="R4090" s="242"/>
      <c r="S4090" s="242"/>
      <c r="T4090" s="243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4" t="s">
        <v>191</v>
      </c>
      <c r="AU4090" s="244" t="s">
        <v>82</v>
      </c>
      <c r="AV4090" s="13" t="s">
        <v>82</v>
      </c>
      <c r="AW4090" s="13" t="s">
        <v>33</v>
      </c>
      <c r="AX4090" s="13" t="s">
        <v>72</v>
      </c>
      <c r="AY4090" s="244" t="s">
        <v>180</v>
      </c>
    </row>
    <row r="4091" s="14" customFormat="1">
      <c r="A4091" s="14"/>
      <c r="B4091" s="245"/>
      <c r="C4091" s="246"/>
      <c r="D4091" s="235" t="s">
        <v>191</v>
      </c>
      <c r="E4091" s="247" t="s">
        <v>19</v>
      </c>
      <c r="F4091" s="248" t="s">
        <v>1613</v>
      </c>
      <c r="G4091" s="246"/>
      <c r="H4091" s="247" t="s">
        <v>19</v>
      </c>
      <c r="I4091" s="249"/>
      <c r="J4091" s="246"/>
      <c r="K4091" s="246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191</v>
      </c>
      <c r="AU4091" s="254" t="s">
        <v>82</v>
      </c>
      <c r="AV4091" s="14" t="s">
        <v>80</v>
      </c>
      <c r="AW4091" s="14" t="s">
        <v>33</v>
      </c>
      <c r="AX4091" s="14" t="s">
        <v>72</v>
      </c>
      <c r="AY4091" s="254" t="s">
        <v>180</v>
      </c>
    </row>
    <row r="4092" s="13" customFormat="1">
      <c r="A4092" s="13"/>
      <c r="B4092" s="233"/>
      <c r="C4092" s="234"/>
      <c r="D4092" s="235" t="s">
        <v>191</v>
      </c>
      <c r="E4092" s="236" t="s">
        <v>19</v>
      </c>
      <c r="F4092" s="237" t="s">
        <v>4648</v>
      </c>
      <c r="G4092" s="234"/>
      <c r="H4092" s="238">
        <v>1.835</v>
      </c>
      <c r="I4092" s="239"/>
      <c r="J4092" s="234"/>
      <c r="K4092" s="234"/>
      <c r="L4092" s="240"/>
      <c r="M4092" s="241"/>
      <c r="N4092" s="242"/>
      <c r="O4092" s="242"/>
      <c r="P4092" s="242"/>
      <c r="Q4092" s="242"/>
      <c r="R4092" s="242"/>
      <c r="S4092" s="242"/>
      <c r="T4092" s="243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4" t="s">
        <v>191</v>
      </c>
      <c r="AU4092" s="244" t="s">
        <v>82</v>
      </c>
      <c r="AV4092" s="13" t="s">
        <v>82</v>
      </c>
      <c r="AW4092" s="13" t="s">
        <v>33</v>
      </c>
      <c r="AX4092" s="13" t="s">
        <v>72</v>
      </c>
      <c r="AY4092" s="244" t="s">
        <v>180</v>
      </c>
    </row>
    <row r="4093" s="13" customFormat="1">
      <c r="A4093" s="13"/>
      <c r="B4093" s="233"/>
      <c r="C4093" s="234"/>
      <c r="D4093" s="235" t="s">
        <v>191</v>
      </c>
      <c r="E4093" s="236" t="s">
        <v>19</v>
      </c>
      <c r="F4093" s="237" t="s">
        <v>4630</v>
      </c>
      <c r="G4093" s="234"/>
      <c r="H4093" s="238">
        <v>1.2</v>
      </c>
      <c r="I4093" s="239"/>
      <c r="J4093" s="234"/>
      <c r="K4093" s="234"/>
      <c r="L4093" s="240"/>
      <c r="M4093" s="241"/>
      <c r="N4093" s="242"/>
      <c r="O4093" s="242"/>
      <c r="P4093" s="242"/>
      <c r="Q4093" s="242"/>
      <c r="R4093" s="242"/>
      <c r="S4093" s="242"/>
      <c r="T4093" s="243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4" t="s">
        <v>191</v>
      </c>
      <c r="AU4093" s="244" t="s">
        <v>82</v>
      </c>
      <c r="AV4093" s="13" t="s">
        <v>82</v>
      </c>
      <c r="AW4093" s="13" t="s">
        <v>33</v>
      </c>
      <c r="AX4093" s="13" t="s">
        <v>72</v>
      </c>
      <c r="AY4093" s="244" t="s">
        <v>180</v>
      </c>
    </row>
    <row r="4094" s="14" customFormat="1">
      <c r="A4094" s="14"/>
      <c r="B4094" s="245"/>
      <c r="C4094" s="246"/>
      <c r="D4094" s="235" t="s">
        <v>191</v>
      </c>
      <c r="E4094" s="247" t="s">
        <v>19</v>
      </c>
      <c r="F4094" s="248" t="s">
        <v>4574</v>
      </c>
      <c r="G4094" s="246"/>
      <c r="H4094" s="247" t="s">
        <v>19</v>
      </c>
      <c r="I4094" s="249"/>
      <c r="J4094" s="246"/>
      <c r="K4094" s="246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191</v>
      </c>
      <c r="AU4094" s="254" t="s">
        <v>82</v>
      </c>
      <c r="AV4094" s="14" t="s">
        <v>80</v>
      </c>
      <c r="AW4094" s="14" t="s">
        <v>33</v>
      </c>
      <c r="AX4094" s="14" t="s">
        <v>72</v>
      </c>
      <c r="AY4094" s="254" t="s">
        <v>180</v>
      </c>
    </row>
    <row r="4095" s="13" customFormat="1">
      <c r="A4095" s="13"/>
      <c r="B4095" s="233"/>
      <c r="C4095" s="234"/>
      <c r="D4095" s="235" t="s">
        <v>191</v>
      </c>
      <c r="E4095" s="236" t="s">
        <v>19</v>
      </c>
      <c r="F4095" s="237" t="s">
        <v>1485</v>
      </c>
      <c r="G4095" s="234"/>
      <c r="H4095" s="238">
        <v>6</v>
      </c>
      <c r="I4095" s="239"/>
      <c r="J4095" s="234"/>
      <c r="K4095" s="234"/>
      <c r="L4095" s="240"/>
      <c r="M4095" s="241"/>
      <c r="N4095" s="242"/>
      <c r="O4095" s="242"/>
      <c r="P4095" s="242"/>
      <c r="Q4095" s="242"/>
      <c r="R4095" s="242"/>
      <c r="S4095" s="242"/>
      <c r="T4095" s="243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4" t="s">
        <v>191</v>
      </c>
      <c r="AU4095" s="244" t="s">
        <v>82</v>
      </c>
      <c r="AV4095" s="13" t="s">
        <v>82</v>
      </c>
      <c r="AW4095" s="13" t="s">
        <v>33</v>
      </c>
      <c r="AX4095" s="13" t="s">
        <v>72</v>
      </c>
      <c r="AY4095" s="244" t="s">
        <v>180</v>
      </c>
    </row>
    <row r="4096" s="14" customFormat="1">
      <c r="A4096" s="14"/>
      <c r="B4096" s="245"/>
      <c r="C4096" s="246"/>
      <c r="D4096" s="235" t="s">
        <v>191</v>
      </c>
      <c r="E4096" s="247" t="s">
        <v>19</v>
      </c>
      <c r="F4096" s="248" t="s">
        <v>1607</v>
      </c>
      <c r="G4096" s="246"/>
      <c r="H4096" s="247" t="s">
        <v>19</v>
      </c>
      <c r="I4096" s="249"/>
      <c r="J4096" s="246"/>
      <c r="K4096" s="246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191</v>
      </c>
      <c r="AU4096" s="254" t="s">
        <v>82</v>
      </c>
      <c r="AV4096" s="14" t="s">
        <v>80</v>
      </c>
      <c r="AW4096" s="14" t="s">
        <v>33</v>
      </c>
      <c r="AX4096" s="14" t="s">
        <v>72</v>
      </c>
      <c r="AY4096" s="254" t="s">
        <v>180</v>
      </c>
    </row>
    <row r="4097" s="13" customFormat="1">
      <c r="A4097" s="13"/>
      <c r="B4097" s="233"/>
      <c r="C4097" s="234"/>
      <c r="D4097" s="235" t="s">
        <v>191</v>
      </c>
      <c r="E4097" s="236" t="s">
        <v>19</v>
      </c>
      <c r="F4097" s="237" t="s">
        <v>4632</v>
      </c>
      <c r="G4097" s="234"/>
      <c r="H4097" s="238">
        <v>4.9050000000000002</v>
      </c>
      <c r="I4097" s="239"/>
      <c r="J4097" s="234"/>
      <c r="K4097" s="234"/>
      <c r="L4097" s="240"/>
      <c r="M4097" s="241"/>
      <c r="N4097" s="242"/>
      <c r="O4097" s="242"/>
      <c r="P4097" s="242"/>
      <c r="Q4097" s="242"/>
      <c r="R4097" s="242"/>
      <c r="S4097" s="242"/>
      <c r="T4097" s="243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4" t="s">
        <v>191</v>
      </c>
      <c r="AU4097" s="244" t="s">
        <v>82</v>
      </c>
      <c r="AV4097" s="13" t="s">
        <v>82</v>
      </c>
      <c r="AW4097" s="13" t="s">
        <v>33</v>
      </c>
      <c r="AX4097" s="13" t="s">
        <v>72</v>
      </c>
      <c r="AY4097" s="244" t="s">
        <v>180</v>
      </c>
    </row>
    <row r="4098" s="16" customFormat="1">
      <c r="A4098" s="16"/>
      <c r="B4098" s="266"/>
      <c r="C4098" s="267"/>
      <c r="D4098" s="235" t="s">
        <v>191</v>
      </c>
      <c r="E4098" s="268" t="s">
        <v>19</v>
      </c>
      <c r="F4098" s="269" t="s">
        <v>436</v>
      </c>
      <c r="G4098" s="267"/>
      <c r="H4098" s="270">
        <v>125.73</v>
      </c>
      <c r="I4098" s="271"/>
      <c r="J4098" s="267"/>
      <c r="K4098" s="267"/>
      <c r="L4098" s="272"/>
      <c r="M4098" s="273"/>
      <c r="N4098" s="274"/>
      <c r="O4098" s="274"/>
      <c r="P4098" s="274"/>
      <c r="Q4098" s="274"/>
      <c r="R4098" s="274"/>
      <c r="S4098" s="274"/>
      <c r="T4098" s="275"/>
      <c r="U4098" s="16"/>
      <c r="V4098" s="16"/>
      <c r="W4098" s="16"/>
      <c r="X4098" s="16"/>
      <c r="Y4098" s="16"/>
      <c r="Z4098" s="16"/>
      <c r="AA4098" s="16"/>
      <c r="AB4098" s="16"/>
      <c r="AC4098" s="16"/>
      <c r="AD4098" s="16"/>
      <c r="AE4098" s="16"/>
      <c r="AT4098" s="276" t="s">
        <v>191</v>
      </c>
      <c r="AU4098" s="276" t="s">
        <v>82</v>
      </c>
      <c r="AV4098" s="16" t="s">
        <v>100</v>
      </c>
      <c r="AW4098" s="16" t="s">
        <v>33</v>
      </c>
      <c r="AX4098" s="16" t="s">
        <v>72</v>
      </c>
      <c r="AY4098" s="276" t="s">
        <v>180</v>
      </c>
    </row>
    <row r="4099" s="14" customFormat="1">
      <c r="A4099" s="14"/>
      <c r="B4099" s="245"/>
      <c r="C4099" s="246"/>
      <c r="D4099" s="235" t="s">
        <v>191</v>
      </c>
      <c r="E4099" s="247" t="s">
        <v>19</v>
      </c>
      <c r="F4099" s="248" t="s">
        <v>4649</v>
      </c>
      <c r="G4099" s="246"/>
      <c r="H4099" s="247" t="s">
        <v>19</v>
      </c>
      <c r="I4099" s="249"/>
      <c r="J4099" s="246"/>
      <c r="K4099" s="246"/>
      <c r="L4099" s="250"/>
      <c r="M4099" s="251"/>
      <c r="N4099" s="252"/>
      <c r="O4099" s="252"/>
      <c r="P4099" s="252"/>
      <c r="Q4099" s="252"/>
      <c r="R4099" s="252"/>
      <c r="S4099" s="252"/>
      <c r="T4099" s="253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4" t="s">
        <v>191</v>
      </c>
      <c r="AU4099" s="254" t="s">
        <v>82</v>
      </c>
      <c r="AV4099" s="14" t="s">
        <v>80</v>
      </c>
      <c r="AW4099" s="14" t="s">
        <v>33</v>
      </c>
      <c r="AX4099" s="14" t="s">
        <v>72</v>
      </c>
      <c r="AY4099" s="254" t="s">
        <v>180</v>
      </c>
    </row>
    <row r="4100" s="13" customFormat="1">
      <c r="A4100" s="13"/>
      <c r="B4100" s="233"/>
      <c r="C4100" s="234"/>
      <c r="D4100" s="235" t="s">
        <v>191</v>
      </c>
      <c r="E4100" s="236" t="s">
        <v>19</v>
      </c>
      <c r="F4100" s="237" t="s">
        <v>4650</v>
      </c>
      <c r="G4100" s="234"/>
      <c r="H4100" s="238">
        <v>120</v>
      </c>
      <c r="I4100" s="239"/>
      <c r="J4100" s="234"/>
      <c r="K4100" s="234"/>
      <c r="L4100" s="240"/>
      <c r="M4100" s="241"/>
      <c r="N4100" s="242"/>
      <c r="O4100" s="242"/>
      <c r="P4100" s="242"/>
      <c r="Q4100" s="242"/>
      <c r="R4100" s="242"/>
      <c r="S4100" s="242"/>
      <c r="T4100" s="24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4" t="s">
        <v>191</v>
      </c>
      <c r="AU4100" s="244" t="s">
        <v>82</v>
      </c>
      <c r="AV4100" s="13" t="s">
        <v>82</v>
      </c>
      <c r="AW4100" s="13" t="s">
        <v>33</v>
      </c>
      <c r="AX4100" s="13" t="s">
        <v>72</v>
      </c>
      <c r="AY4100" s="244" t="s">
        <v>180</v>
      </c>
    </row>
    <row r="4101" s="16" customFormat="1">
      <c r="A4101" s="16"/>
      <c r="B4101" s="266"/>
      <c r="C4101" s="267"/>
      <c r="D4101" s="235" t="s">
        <v>191</v>
      </c>
      <c r="E4101" s="268" t="s">
        <v>19</v>
      </c>
      <c r="F4101" s="269" t="s">
        <v>436</v>
      </c>
      <c r="G4101" s="267"/>
      <c r="H4101" s="270">
        <v>120</v>
      </c>
      <c r="I4101" s="271"/>
      <c r="J4101" s="267"/>
      <c r="K4101" s="267"/>
      <c r="L4101" s="272"/>
      <c r="M4101" s="273"/>
      <c r="N4101" s="274"/>
      <c r="O4101" s="274"/>
      <c r="P4101" s="274"/>
      <c r="Q4101" s="274"/>
      <c r="R4101" s="274"/>
      <c r="S4101" s="274"/>
      <c r="T4101" s="275"/>
      <c r="U4101" s="16"/>
      <c r="V4101" s="16"/>
      <c r="W4101" s="16"/>
      <c r="X4101" s="16"/>
      <c r="Y4101" s="16"/>
      <c r="Z4101" s="16"/>
      <c r="AA4101" s="16"/>
      <c r="AB4101" s="16"/>
      <c r="AC4101" s="16"/>
      <c r="AD4101" s="16"/>
      <c r="AE4101" s="16"/>
      <c r="AT4101" s="276" t="s">
        <v>191</v>
      </c>
      <c r="AU4101" s="276" t="s">
        <v>82</v>
      </c>
      <c r="AV4101" s="16" t="s">
        <v>100</v>
      </c>
      <c r="AW4101" s="16" t="s">
        <v>33</v>
      </c>
      <c r="AX4101" s="16" t="s">
        <v>72</v>
      </c>
      <c r="AY4101" s="276" t="s">
        <v>180</v>
      </c>
    </row>
    <row r="4102" s="15" customFormat="1">
      <c r="A4102" s="15"/>
      <c r="B4102" s="255"/>
      <c r="C4102" s="256"/>
      <c r="D4102" s="235" t="s">
        <v>191</v>
      </c>
      <c r="E4102" s="257" t="s">
        <v>19</v>
      </c>
      <c r="F4102" s="258" t="s">
        <v>327</v>
      </c>
      <c r="G4102" s="256"/>
      <c r="H4102" s="259">
        <v>372.33499999999998</v>
      </c>
      <c r="I4102" s="260"/>
      <c r="J4102" s="256"/>
      <c r="K4102" s="256"/>
      <c r="L4102" s="261"/>
      <c r="M4102" s="262"/>
      <c r="N4102" s="263"/>
      <c r="O4102" s="263"/>
      <c r="P4102" s="263"/>
      <c r="Q4102" s="263"/>
      <c r="R4102" s="263"/>
      <c r="S4102" s="263"/>
      <c r="T4102" s="264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T4102" s="265" t="s">
        <v>191</v>
      </c>
      <c r="AU4102" s="265" t="s">
        <v>82</v>
      </c>
      <c r="AV4102" s="15" t="s">
        <v>187</v>
      </c>
      <c r="AW4102" s="15" t="s">
        <v>33</v>
      </c>
      <c r="AX4102" s="15" t="s">
        <v>80</v>
      </c>
      <c r="AY4102" s="265" t="s">
        <v>180</v>
      </c>
    </row>
    <row r="4103" s="2" customFormat="1" ht="24.15" customHeight="1">
      <c r="A4103" s="40"/>
      <c r="B4103" s="41"/>
      <c r="C4103" s="215" t="s">
        <v>4651</v>
      </c>
      <c r="D4103" s="215" t="s">
        <v>182</v>
      </c>
      <c r="E4103" s="216" t="s">
        <v>4652</v>
      </c>
      <c r="F4103" s="217" t="s">
        <v>4653</v>
      </c>
      <c r="G4103" s="218" t="s">
        <v>3129</v>
      </c>
      <c r="H4103" s="292"/>
      <c r="I4103" s="220"/>
      <c r="J4103" s="221">
        <f>ROUND(I4103*H4103,2)</f>
        <v>0</v>
      </c>
      <c r="K4103" s="217" t="s">
        <v>186</v>
      </c>
      <c r="L4103" s="46"/>
      <c r="M4103" s="222" t="s">
        <v>19</v>
      </c>
      <c r="N4103" s="223" t="s">
        <v>43</v>
      </c>
      <c r="O4103" s="86"/>
      <c r="P4103" s="224">
        <f>O4103*H4103</f>
        <v>0</v>
      </c>
      <c r="Q4103" s="224">
        <v>0</v>
      </c>
      <c r="R4103" s="224">
        <f>Q4103*H4103</f>
        <v>0</v>
      </c>
      <c r="S4103" s="224">
        <v>0</v>
      </c>
      <c r="T4103" s="225">
        <f>S4103*H4103</f>
        <v>0</v>
      </c>
      <c r="U4103" s="40"/>
      <c r="V4103" s="40"/>
      <c r="W4103" s="40"/>
      <c r="X4103" s="40"/>
      <c r="Y4103" s="40"/>
      <c r="Z4103" s="40"/>
      <c r="AA4103" s="40"/>
      <c r="AB4103" s="40"/>
      <c r="AC4103" s="40"/>
      <c r="AD4103" s="40"/>
      <c r="AE4103" s="40"/>
      <c r="AR4103" s="226" t="s">
        <v>270</v>
      </c>
      <c r="AT4103" s="226" t="s">
        <v>182</v>
      </c>
      <c r="AU4103" s="226" t="s">
        <v>82</v>
      </c>
      <c r="AY4103" s="19" t="s">
        <v>180</v>
      </c>
      <c r="BE4103" s="227">
        <f>IF(N4103="základní",J4103,0)</f>
        <v>0</v>
      </c>
      <c r="BF4103" s="227">
        <f>IF(N4103="snížená",J4103,0)</f>
        <v>0</v>
      </c>
      <c r="BG4103" s="227">
        <f>IF(N4103="zákl. přenesená",J4103,0)</f>
        <v>0</v>
      </c>
      <c r="BH4103" s="227">
        <f>IF(N4103="sníž. přenesená",J4103,0)</f>
        <v>0</v>
      </c>
      <c r="BI4103" s="227">
        <f>IF(N4103="nulová",J4103,0)</f>
        <v>0</v>
      </c>
      <c r="BJ4103" s="19" t="s">
        <v>80</v>
      </c>
      <c r="BK4103" s="227">
        <f>ROUND(I4103*H4103,2)</f>
        <v>0</v>
      </c>
      <c r="BL4103" s="19" t="s">
        <v>270</v>
      </c>
      <c r="BM4103" s="226" t="s">
        <v>4654</v>
      </c>
    </row>
    <row r="4104" s="2" customFormat="1">
      <c r="A4104" s="40"/>
      <c r="B4104" s="41"/>
      <c r="C4104" s="42"/>
      <c r="D4104" s="228" t="s">
        <v>189</v>
      </c>
      <c r="E4104" s="42"/>
      <c r="F4104" s="229" t="s">
        <v>4655</v>
      </c>
      <c r="G4104" s="42"/>
      <c r="H4104" s="42"/>
      <c r="I4104" s="230"/>
      <c r="J4104" s="42"/>
      <c r="K4104" s="42"/>
      <c r="L4104" s="46"/>
      <c r="M4104" s="231"/>
      <c r="N4104" s="232"/>
      <c r="O4104" s="86"/>
      <c r="P4104" s="86"/>
      <c r="Q4104" s="86"/>
      <c r="R4104" s="86"/>
      <c r="S4104" s="86"/>
      <c r="T4104" s="87"/>
      <c r="U4104" s="40"/>
      <c r="V4104" s="40"/>
      <c r="W4104" s="40"/>
      <c r="X4104" s="40"/>
      <c r="Y4104" s="40"/>
      <c r="Z4104" s="40"/>
      <c r="AA4104" s="40"/>
      <c r="AB4104" s="40"/>
      <c r="AC4104" s="40"/>
      <c r="AD4104" s="40"/>
      <c r="AE4104" s="40"/>
      <c r="AT4104" s="19" t="s">
        <v>189</v>
      </c>
      <c r="AU4104" s="19" t="s">
        <v>82</v>
      </c>
    </row>
    <row r="4105" s="12" customFormat="1" ht="22.8" customHeight="1">
      <c r="A4105" s="12"/>
      <c r="B4105" s="199"/>
      <c r="C4105" s="200"/>
      <c r="D4105" s="201" t="s">
        <v>71</v>
      </c>
      <c r="E4105" s="213" t="s">
        <v>4656</v>
      </c>
      <c r="F4105" s="213" t="s">
        <v>4657</v>
      </c>
      <c r="G4105" s="200"/>
      <c r="H4105" s="200"/>
      <c r="I4105" s="203"/>
      <c r="J4105" s="214">
        <f>BK4105</f>
        <v>0</v>
      </c>
      <c r="K4105" s="200"/>
      <c r="L4105" s="205"/>
      <c r="M4105" s="206"/>
      <c r="N4105" s="207"/>
      <c r="O4105" s="207"/>
      <c r="P4105" s="208">
        <f>SUM(P4106:P4188)</f>
        <v>0</v>
      </c>
      <c r="Q4105" s="207"/>
      <c r="R4105" s="208">
        <f>SUM(R4106:R4188)</f>
        <v>0.6730111700000001</v>
      </c>
      <c r="S4105" s="207"/>
      <c r="T4105" s="209">
        <f>SUM(T4106:T4188)</f>
        <v>0</v>
      </c>
      <c r="U4105" s="12"/>
      <c r="V4105" s="12"/>
      <c r="W4105" s="12"/>
      <c r="X4105" s="12"/>
      <c r="Y4105" s="12"/>
      <c r="Z4105" s="12"/>
      <c r="AA4105" s="12"/>
      <c r="AB4105" s="12"/>
      <c r="AC4105" s="12"/>
      <c r="AD4105" s="12"/>
      <c r="AE4105" s="12"/>
      <c r="AR4105" s="210" t="s">
        <v>82</v>
      </c>
      <c r="AT4105" s="211" t="s">
        <v>71</v>
      </c>
      <c r="AU4105" s="211" t="s">
        <v>80</v>
      </c>
      <c r="AY4105" s="210" t="s">
        <v>180</v>
      </c>
      <c r="BK4105" s="212">
        <f>SUM(BK4106:BK4188)</f>
        <v>0</v>
      </c>
    </row>
    <row r="4106" s="2" customFormat="1" ht="24.15" customHeight="1">
      <c r="A4106" s="40"/>
      <c r="B4106" s="41"/>
      <c r="C4106" s="215" t="s">
        <v>4658</v>
      </c>
      <c r="D4106" s="215" t="s">
        <v>182</v>
      </c>
      <c r="E4106" s="216" t="s">
        <v>4659</v>
      </c>
      <c r="F4106" s="217" t="s">
        <v>4660</v>
      </c>
      <c r="G4106" s="218" t="s">
        <v>185</v>
      </c>
      <c r="H4106" s="219">
        <v>966.10000000000002</v>
      </c>
      <c r="I4106" s="220"/>
      <c r="J4106" s="221">
        <f>ROUND(I4106*H4106,2)</f>
        <v>0</v>
      </c>
      <c r="K4106" s="217" t="s">
        <v>186</v>
      </c>
      <c r="L4106" s="46"/>
      <c r="M4106" s="222" t="s">
        <v>19</v>
      </c>
      <c r="N4106" s="223" t="s">
        <v>43</v>
      </c>
      <c r="O4106" s="86"/>
      <c r="P4106" s="224">
        <f>O4106*H4106</f>
        <v>0</v>
      </c>
      <c r="Q4106" s="224">
        <v>0.00013999999999999999</v>
      </c>
      <c r="R4106" s="224">
        <f>Q4106*H4106</f>
        <v>0.13525399999999999</v>
      </c>
      <c r="S4106" s="224">
        <v>0</v>
      </c>
      <c r="T4106" s="225">
        <f>S4106*H4106</f>
        <v>0</v>
      </c>
      <c r="U4106" s="40"/>
      <c r="V4106" s="40"/>
      <c r="W4106" s="40"/>
      <c r="X4106" s="40"/>
      <c r="Y4106" s="40"/>
      <c r="Z4106" s="40"/>
      <c r="AA4106" s="40"/>
      <c r="AB4106" s="40"/>
      <c r="AC4106" s="40"/>
      <c r="AD4106" s="40"/>
      <c r="AE4106" s="40"/>
      <c r="AR4106" s="226" t="s">
        <v>270</v>
      </c>
      <c r="AT4106" s="226" t="s">
        <v>182</v>
      </c>
      <c r="AU4106" s="226" t="s">
        <v>82</v>
      </c>
      <c r="AY4106" s="19" t="s">
        <v>180</v>
      </c>
      <c r="BE4106" s="227">
        <f>IF(N4106="základní",J4106,0)</f>
        <v>0</v>
      </c>
      <c r="BF4106" s="227">
        <f>IF(N4106="snížená",J4106,0)</f>
        <v>0</v>
      </c>
      <c r="BG4106" s="227">
        <f>IF(N4106="zákl. přenesená",J4106,0)</f>
        <v>0</v>
      </c>
      <c r="BH4106" s="227">
        <f>IF(N4106="sníž. přenesená",J4106,0)</f>
        <v>0</v>
      </c>
      <c r="BI4106" s="227">
        <f>IF(N4106="nulová",J4106,0)</f>
        <v>0</v>
      </c>
      <c r="BJ4106" s="19" t="s">
        <v>80</v>
      </c>
      <c r="BK4106" s="227">
        <f>ROUND(I4106*H4106,2)</f>
        <v>0</v>
      </c>
      <c r="BL4106" s="19" t="s">
        <v>270</v>
      </c>
      <c r="BM4106" s="226" t="s">
        <v>4661</v>
      </c>
    </row>
    <row r="4107" s="2" customFormat="1">
      <c r="A4107" s="40"/>
      <c r="B4107" s="41"/>
      <c r="C4107" s="42"/>
      <c r="D4107" s="228" t="s">
        <v>189</v>
      </c>
      <c r="E4107" s="42"/>
      <c r="F4107" s="229" t="s">
        <v>4662</v>
      </c>
      <c r="G4107" s="42"/>
      <c r="H4107" s="42"/>
      <c r="I4107" s="230"/>
      <c r="J4107" s="42"/>
      <c r="K4107" s="42"/>
      <c r="L4107" s="46"/>
      <c r="M4107" s="231"/>
      <c r="N4107" s="232"/>
      <c r="O4107" s="86"/>
      <c r="P4107" s="86"/>
      <c r="Q4107" s="86"/>
      <c r="R4107" s="86"/>
      <c r="S4107" s="86"/>
      <c r="T4107" s="87"/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T4107" s="19" t="s">
        <v>189</v>
      </c>
      <c r="AU4107" s="19" t="s">
        <v>82</v>
      </c>
    </row>
    <row r="4108" s="14" customFormat="1">
      <c r="A4108" s="14"/>
      <c r="B4108" s="245"/>
      <c r="C4108" s="246"/>
      <c r="D4108" s="235" t="s">
        <v>191</v>
      </c>
      <c r="E4108" s="247" t="s">
        <v>19</v>
      </c>
      <c r="F4108" s="248" t="s">
        <v>4663</v>
      </c>
      <c r="G4108" s="246"/>
      <c r="H4108" s="247" t="s">
        <v>19</v>
      </c>
      <c r="I4108" s="249"/>
      <c r="J4108" s="246"/>
      <c r="K4108" s="246"/>
      <c r="L4108" s="250"/>
      <c r="M4108" s="251"/>
      <c r="N4108" s="252"/>
      <c r="O4108" s="252"/>
      <c r="P4108" s="252"/>
      <c r="Q4108" s="252"/>
      <c r="R4108" s="252"/>
      <c r="S4108" s="252"/>
      <c r="T4108" s="253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4" t="s">
        <v>191</v>
      </c>
      <c r="AU4108" s="254" t="s">
        <v>82</v>
      </c>
      <c r="AV4108" s="14" t="s">
        <v>80</v>
      </c>
      <c r="AW4108" s="14" t="s">
        <v>33</v>
      </c>
      <c r="AX4108" s="14" t="s">
        <v>72</v>
      </c>
      <c r="AY4108" s="254" t="s">
        <v>180</v>
      </c>
    </row>
    <row r="4109" s="14" customFormat="1">
      <c r="A4109" s="14"/>
      <c r="B4109" s="245"/>
      <c r="C4109" s="246"/>
      <c r="D4109" s="235" t="s">
        <v>191</v>
      </c>
      <c r="E4109" s="247" t="s">
        <v>19</v>
      </c>
      <c r="F4109" s="248" t="s">
        <v>4664</v>
      </c>
      <c r="G4109" s="246"/>
      <c r="H4109" s="247" t="s">
        <v>19</v>
      </c>
      <c r="I4109" s="249"/>
      <c r="J4109" s="246"/>
      <c r="K4109" s="246"/>
      <c r="L4109" s="250"/>
      <c r="M4109" s="251"/>
      <c r="N4109" s="252"/>
      <c r="O4109" s="252"/>
      <c r="P4109" s="252"/>
      <c r="Q4109" s="252"/>
      <c r="R4109" s="252"/>
      <c r="S4109" s="252"/>
      <c r="T4109" s="253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54" t="s">
        <v>191</v>
      </c>
      <c r="AU4109" s="254" t="s">
        <v>82</v>
      </c>
      <c r="AV4109" s="14" t="s">
        <v>80</v>
      </c>
      <c r="AW4109" s="14" t="s">
        <v>33</v>
      </c>
      <c r="AX4109" s="14" t="s">
        <v>72</v>
      </c>
      <c r="AY4109" s="254" t="s">
        <v>180</v>
      </c>
    </row>
    <row r="4110" s="13" customFormat="1">
      <c r="A4110" s="13"/>
      <c r="B4110" s="233"/>
      <c r="C4110" s="234"/>
      <c r="D4110" s="235" t="s">
        <v>191</v>
      </c>
      <c r="E4110" s="236" t="s">
        <v>19</v>
      </c>
      <c r="F4110" s="237" t="s">
        <v>1765</v>
      </c>
      <c r="G4110" s="234"/>
      <c r="H4110" s="238">
        <v>123</v>
      </c>
      <c r="I4110" s="239"/>
      <c r="J4110" s="234"/>
      <c r="K4110" s="234"/>
      <c r="L4110" s="240"/>
      <c r="M4110" s="241"/>
      <c r="N4110" s="242"/>
      <c r="O4110" s="242"/>
      <c r="P4110" s="242"/>
      <c r="Q4110" s="242"/>
      <c r="R4110" s="242"/>
      <c r="S4110" s="242"/>
      <c r="T4110" s="243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4" t="s">
        <v>191</v>
      </c>
      <c r="AU4110" s="244" t="s">
        <v>82</v>
      </c>
      <c r="AV4110" s="13" t="s">
        <v>82</v>
      </c>
      <c r="AW4110" s="13" t="s">
        <v>33</v>
      </c>
      <c r="AX4110" s="13" t="s">
        <v>72</v>
      </c>
      <c r="AY4110" s="244" t="s">
        <v>180</v>
      </c>
    </row>
    <row r="4111" s="14" customFormat="1">
      <c r="A4111" s="14"/>
      <c r="B4111" s="245"/>
      <c r="C4111" s="246"/>
      <c r="D4111" s="235" t="s">
        <v>191</v>
      </c>
      <c r="E4111" s="247" t="s">
        <v>19</v>
      </c>
      <c r="F4111" s="248" t="s">
        <v>4665</v>
      </c>
      <c r="G4111" s="246"/>
      <c r="H4111" s="247" t="s">
        <v>19</v>
      </c>
      <c r="I4111" s="249"/>
      <c r="J4111" s="246"/>
      <c r="K4111" s="246"/>
      <c r="L4111" s="250"/>
      <c r="M4111" s="251"/>
      <c r="N4111" s="252"/>
      <c r="O4111" s="252"/>
      <c r="P4111" s="252"/>
      <c r="Q4111" s="252"/>
      <c r="R4111" s="252"/>
      <c r="S4111" s="252"/>
      <c r="T4111" s="253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4" t="s">
        <v>191</v>
      </c>
      <c r="AU4111" s="254" t="s">
        <v>82</v>
      </c>
      <c r="AV4111" s="14" t="s">
        <v>80</v>
      </c>
      <c r="AW4111" s="14" t="s">
        <v>33</v>
      </c>
      <c r="AX4111" s="14" t="s">
        <v>72</v>
      </c>
      <c r="AY4111" s="254" t="s">
        <v>180</v>
      </c>
    </row>
    <row r="4112" s="13" customFormat="1">
      <c r="A4112" s="13"/>
      <c r="B4112" s="233"/>
      <c r="C4112" s="234"/>
      <c r="D4112" s="235" t="s">
        <v>191</v>
      </c>
      <c r="E4112" s="236" t="s">
        <v>19</v>
      </c>
      <c r="F4112" s="237" t="s">
        <v>2397</v>
      </c>
      <c r="G4112" s="234"/>
      <c r="H4112" s="238">
        <v>847</v>
      </c>
      <c r="I4112" s="239"/>
      <c r="J4112" s="234"/>
      <c r="K4112" s="234"/>
      <c r="L4112" s="240"/>
      <c r="M4112" s="241"/>
      <c r="N4112" s="242"/>
      <c r="O4112" s="242"/>
      <c r="P4112" s="242"/>
      <c r="Q4112" s="242"/>
      <c r="R4112" s="242"/>
      <c r="S4112" s="242"/>
      <c r="T4112" s="243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4" t="s">
        <v>191</v>
      </c>
      <c r="AU4112" s="244" t="s">
        <v>82</v>
      </c>
      <c r="AV4112" s="13" t="s">
        <v>82</v>
      </c>
      <c r="AW4112" s="13" t="s">
        <v>33</v>
      </c>
      <c r="AX4112" s="13" t="s">
        <v>72</v>
      </c>
      <c r="AY4112" s="244" t="s">
        <v>180</v>
      </c>
    </row>
    <row r="4113" s="14" customFormat="1">
      <c r="A4113" s="14"/>
      <c r="B4113" s="245"/>
      <c r="C4113" s="246"/>
      <c r="D4113" s="235" t="s">
        <v>191</v>
      </c>
      <c r="E4113" s="247" t="s">
        <v>19</v>
      </c>
      <c r="F4113" s="248" t="s">
        <v>4666</v>
      </c>
      <c r="G4113" s="246"/>
      <c r="H4113" s="247" t="s">
        <v>19</v>
      </c>
      <c r="I4113" s="249"/>
      <c r="J4113" s="246"/>
      <c r="K4113" s="246"/>
      <c r="L4113" s="250"/>
      <c r="M4113" s="251"/>
      <c r="N4113" s="252"/>
      <c r="O4113" s="252"/>
      <c r="P4113" s="252"/>
      <c r="Q4113" s="252"/>
      <c r="R4113" s="252"/>
      <c r="S4113" s="252"/>
      <c r="T4113" s="253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4" t="s">
        <v>191</v>
      </c>
      <c r="AU4113" s="254" t="s">
        <v>82</v>
      </c>
      <c r="AV4113" s="14" t="s">
        <v>80</v>
      </c>
      <c r="AW4113" s="14" t="s">
        <v>33</v>
      </c>
      <c r="AX4113" s="14" t="s">
        <v>72</v>
      </c>
      <c r="AY4113" s="254" t="s">
        <v>180</v>
      </c>
    </row>
    <row r="4114" s="13" customFormat="1">
      <c r="A4114" s="13"/>
      <c r="B4114" s="233"/>
      <c r="C4114" s="234"/>
      <c r="D4114" s="235" t="s">
        <v>191</v>
      </c>
      <c r="E4114" s="236" t="s">
        <v>19</v>
      </c>
      <c r="F4114" s="237" t="s">
        <v>2399</v>
      </c>
      <c r="G4114" s="234"/>
      <c r="H4114" s="238">
        <v>57.799999999999997</v>
      </c>
      <c r="I4114" s="239"/>
      <c r="J4114" s="234"/>
      <c r="K4114" s="234"/>
      <c r="L4114" s="240"/>
      <c r="M4114" s="241"/>
      <c r="N4114" s="242"/>
      <c r="O4114" s="242"/>
      <c r="P4114" s="242"/>
      <c r="Q4114" s="242"/>
      <c r="R4114" s="242"/>
      <c r="S4114" s="242"/>
      <c r="T4114" s="243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4" t="s">
        <v>191</v>
      </c>
      <c r="AU4114" s="244" t="s">
        <v>82</v>
      </c>
      <c r="AV4114" s="13" t="s">
        <v>82</v>
      </c>
      <c r="AW4114" s="13" t="s">
        <v>33</v>
      </c>
      <c r="AX4114" s="13" t="s">
        <v>72</v>
      </c>
      <c r="AY4114" s="244" t="s">
        <v>180</v>
      </c>
    </row>
    <row r="4115" s="14" customFormat="1">
      <c r="A4115" s="14"/>
      <c r="B4115" s="245"/>
      <c r="C4115" s="246"/>
      <c r="D4115" s="235" t="s">
        <v>191</v>
      </c>
      <c r="E4115" s="247" t="s">
        <v>19</v>
      </c>
      <c r="F4115" s="248" t="s">
        <v>2400</v>
      </c>
      <c r="G4115" s="246"/>
      <c r="H4115" s="247" t="s">
        <v>19</v>
      </c>
      <c r="I4115" s="249"/>
      <c r="J4115" s="246"/>
      <c r="K4115" s="246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191</v>
      </c>
      <c r="AU4115" s="254" t="s">
        <v>82</v>
      </c>
      <c r="AV4115" s="14" t="s">
        <v>80</v>
      </c>
      <c r="AW4115" s="14" t="s">
        <v>33</v>
      </c>
      <c r="AX4115" s="14" t="s">
        <v>72</v>
      </c>
      <c r="AY4115" s="254" t="s">
        <v>180</v>
      </c>
    </row>
    <row r="4116" s="13" customFormat="1">
      <c r="A4116" s="13"/>
      <c r="B4116" s="233"/>
      <c r="C4116" s="234"/>
      <c r="D4116" s="235" t="s">
        <v>191</v>
      </c>
      <c r="E4116" s="236" t="s">
        <v>19</v>
      </c>
      <c r="F4116" s="237" t="s">
        <v>337</v>
      </c>
      <c r="G4116" s="234"/>
      <c r="H4116" s="238">
        <v>27</v>
      </c>
      <c r="I4116" s="239"/>
      <c r="J4116" s="234"/>
      <c r="K4116" s="234"/>
      <c r="L4116" s="240"/>
      <c r="M4116" s="241"/>
      <c r="N4116" s="242"/>
      <c r="O4116" s="242"/>
      <c r="P4116" s="242"/>
      <c r="Q4116" s="242"/>
      <c r="R4116" s="242"/>
      <c r="S4116" s="242"/>
      <c r="T4116" s="243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4" t="s">
        <v>191</v>
      </c>
      <c r="AU4116" s="244" t="s">
        <v>82</v>
      </c>
      <c r="AV4116" s="13" t="s">
        <v>82</v>
      </c>
      <c r="AW4116" s="13" t="s">
        <v>33</v>
      </c>
      <c r="AX4116" s="13" t="s">
        <v>72</v>
      </c>
      <c r="AY4116" s="244" t="s">
        <v>180</v>
      </c>
    </row>
    <row r="4117" s="14" customFormat="1">
      <c r="A4117" s="14"/>
      <c r="B4117" s="245"/>
      <c r="C4117" s="246"/>
      <c r="D4117" s="235" t="s">
        <v>191</v>
      </c>
      <c r="E4117" s="247" t="s">
        <v>19</v>
      </c>
      <c r="F4117" s="248" t="s">
        <v>4667</v>
      </c>
      <c r="G4117" s="246"/>
      <c r="H4117" s="247" t="s">
        <v>19</v>
      </c>
      <c r="I4117" s="249"/>
      <c r="J4117" s="246"/>
      <c r="K4117" s="246"/>
      <c r="L4117" s="250"/>
      <c r="M4117" s="251"/>
      <c r="N4117" s="252"/>
      <c r="O4117" s="252"/>
      <c r="P4117" s="252"/>
      <c r="Q4117" s="252"/>
      <c r="R4117" s="252"/>
      <c r="S4117" s="252"/>
      <c r="T4117" s="253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4" t="s">
        <v>191</v>
      </c>
      <c r="AU4117" s="254" t="s">
        <v>82</v>
      </c>
      <c r="AV4117" s="14" t="s">
        <v>80</v>
      </c>
      <c r="AW4117" s="14" t="s">
        <v>33</v>
      </c>
      <c r="AX4117" s="14" t="s">
        <v>72</v>
      </c>
      <c r="AY4117" s="254" t="s">
        <v>180</v>
      </c>
    </row>
    <row r="4118" s="13" customFormat="1">
      <c r="A4118" s="13"/>
      <c r="B4118" s="233"/>
      <c r="C4118" s="234"/>
      <c r="D4118" s="235" t="s">
        <v>191</v>
      </c>
      <c r="E4118" s="236" t="s">
        <v>19</v>
      </c>
      <c r="F4118" s="237" t="s">
        <v>2402</v>
      </c>
      <c r="G4118" s="234"/>
      <c r="H4118" s="238">
        <v>-88.700000000000003</v>
      </c>
      <c r="I4118" s="239"/>
      <c r="J4118" s="234"/>
      <c r="K4118" s="234"/>
      <c r="L4118" s="240"/>
      <c r="M4118" s="241"/>
      <c r="N4118" s="242"/>
      <c r="O4118" s="242"/>
      <c r="P4118" s="242"/>
      <c r="Q4118" s="242"/>
      <c r="R4118" s="242"/>
      <c r="S4118" s="242"/>
      <c r="T4118" s="243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4" t="s">
        <v>191</v>
      </c>
      <c r="AU4118" s="244" t="s">
        <v>82</v>
      </c>
      <c r="AV4118" s="13" t="s">
        <v>82</v>
      </c>
      <c r="AW4118" s="13" t="s">
        <v>33</v>
      </c>
      <c r="AX4118" s="13" t="s">
        <v>72</v>
      </c>
      <c r="AY4118" s="244" t="s">
        <v>180</v>
      </c>
    </row>
    <row r="4119" s="15" customFormat="1">
      <c r="A4119" s="15"/>
      <c r="B4119" s="255"/>
      <c r="C4119" s="256"/>
      <c r="D4119" s="235" t="s">
        <v>191</v>
      </c>
      <c r="E4119" s="257" t="s">
        <v>19</v>
      </c>
      <c r="F4119" s="258" t="s">
        <v>327</v>
      </c>
      <c r="G4119" s="256"/>
      <c r="H4119" s="259">
        <v>966.09999999999991</v>
      </c>
      <c r="I4119" s="260"/>
      <c r="J4119" s="256"/>
      <c r="K4119" s="256"/>
      <c r="L4119" s="261"/>
      <c r="M4119" s="262"/>
      <c r="N4119" s="263"/>
      <c r="O4119" s="263"/>
      <c r="P4119" s="263"/>
      <c r="Q4119" s="263"/>
      <c r="R4119" s="263"/>
      <c r="S4119" s="263"/>
      <c r="T4119" s="264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T4119" s="265" t="s">
        <v>191</v>
      </c>
      <c r="AU4119" s="265" t="s">
        <v>82</v>
      </c>
      <c r="AV4119" s="15" t="s">
        <v>187</v>
      </c>
      <c r="AW4119" s="15" t="s">
        <v>33</v>
      </c>
      <c r="AX4119" s="15" t="s">
        <v>80</v>
      </c>
      <c r="AY4119" s="265" t="s">
        <v>180</v>
      </c>
    </row>
    <row r="4120" s="2" customFormat="1" ht="24.15" customHeight="1">
      <c r="A4120" s="40"/>
      <c r="B4120" s="41"/>
      <c r="C4120" s="215" t="s">
        <v>4668</v>
      </c>
      <c r="D4120" s="215" t="s">
        <v>182</v>
      </c>
      <c r="E4120" s="216" t="s">
        <v>4669</v>
      </c>
      <c r="F4120" s="217" t="s">
        <v>4670</v>
      </c>
      <c r="G4120" s="218" t="s">
        <v>185</v>
      </c>
      <c r="H4120" s="219">
        <v>40.537999999999997</v>
      </c>
      <c r="I4120" s="220"/>
      <c r="J4120" s="221">
        <f>ROUND(I4120*H4120,2)</f>
        <v>0</v>
      </c>
      <c r="K4120" s="217" t="s">
        <v>186</v>
      </c>
      <c r="L4120" s="46"/>
      <c r="M4120" s="222" t="s">
        <v>19</v>
      </c>
      <c r="N4120" s="223" t="s">
        <v>43</v>
      </c>
      <c r="O4120" s="86"/>
      <c r="P4120" s="224">
        <f>O4120*H4120</f>
        <v>0</v>
      </c>
      <c r="Q4120" s="224">
        <v>0.00020000000000000001</v>
      </c>
      <c r="R4120" s="224">
        <f>Q4120*H4120</f>
        <v>0.0081075999999999995</v>
      </c>
      <c r="S4120" s="224">
        <v>0</v>
      </c>
      <c r="T4120" s="225">
        <f>S4120*H4120</f>
        <v>0</v>
      </c>
      <c r="U4120" s="40"/>
      <c r="V4120" s="40"/>
      <c r="W4120" s="40"/>
      <c r="X4120" s="40"/>
      <c r="Y4120" s="40"/>
      <c r="Z4120" s="40"/>
      <c r="AA4120" s="40"/>
      <c r="AB4120" s="40"/>
      <c r="AC4120" s="40"/>
      <c r="AD4120" s="40"/>
      <c r="AE4120" s="40"/>
      <c r="AR4120" s="226" t="s">
        <v>270</v>
      </c>
      <c r="AT4120" s="226" t="s">
        <v>182</v>
      </c>
      <c r="AU4120" s="226" t="s">
        <v>82</v>
      </c>
      <c r="AY4120" s="19" t="s">
        <v>180</v>
      </c>
      <c r="BE4120" s="227">
        <f>IF(N4120="základní",J4120,0)</f>
        <v>0</v>
      </c>
      <c r="BF4120" s="227">
        <f>IF(N4120="snížená",J4120,0)</f>
        <v>0</v>
      </c>
      <c r="BG4120" s="227">
        <f>IF(N4120="zákl. přenesená",J4120,0)</f>
        <v>0</v>
      </c>
      <c r="BH4120" s="227">
        <f>IF(N4120="sníž. přenesená",J4120,0)</f>
        <v>0</v>
      </c>
      <c r="BI4120" s="227">
        <f>IF(N4120="nulová",J4120,0)</f>
        <v>0</v>
      </c>
      <c r="BJ4120" s="19" t="s">
        <v>80</v>
      </c>
      <c r="BK4120" s="227">
        <f>ROUND(I4120*H4120,2)</f>
        <v>0</v>
      </c>
      <c r="BL4120" s="19" t="s">
        <v>270</v>
      </c>
      <c r="BM4120" s="226" t="s">
        <v>4671</v>
      </c>
    </row>
    <row r="4121" s="2" customFormat="1">
      <c r="A4121" s="40"/>
      <c r="B4121" s="41"/>
      <c r="C4121" s="42"/>
      <c r="D4121" s="228" t="s">
        <v>189</v>
      </c>
      <c r="E4121" s="42"/>
      <c r="F4121" s="229" t="s">
        <v>4672</v>
      </c>
      <c r="G4121" s="42"/>
      <c r="H4121" s="42"/>
      <c r="I4121" s="230"/>
      <c r="J4121" s="42"/>
      <c r="K4121" s="42"/>
      <c r="L4121" s="46"/>
      <c r="M4121" s="231"/>
      <c r="N4121" s="232"/>
      <c r="O4121" s="86"/>
      <c r="P4121" s="86"/>
      <c r="Q4121" s="86"/>
      <c r="R4121" s="86"/>
      <c r="S4121" s="86"/>
      <c r="T4121" s="87"/>
      <c r="U4121" s="40"/>
      <c r="V4121" s="40"/>
      <c r="W4121" s="40"/>
      <c r="X4121" s="40"/>
      <c r="Y4121" s="40"/>
      <c r="Z4121" s="40"/>
      <c r="AA4121" s="40"/>
      <c r="AB4121" s="40"/>
      <c r="AC4121" s="40"/>
      <c r="AD4121" s="40"/>
      <c r="AE4121" s="40"/>
      <c r="AT4121" s="19" t="s">
        <v>189</v>
      </c>
      <c r="AU4121" s="19" t="s">
        <v>82</v>
      </c>
    </row>
    <row r="4122" s="14" customFormat="1">
      <c r="A4122" s="14"/>
      <c r="B4122" s="245"/>
      <c r="C4122" s="246"/>
      <c r="D4122" s="235" t="s">
        <v>191</v>
      </c>
      <c r="E4122" s="247" t="s">
        <v>19</v>
      </c>
      <c r="F4122" s="248" t="s">
        <v>578</v>
      </c>
      <c r="G4122" s="246"/>
      <c r="H4122" s="247" t="s">
        <v>19</v>
      </c>
      <c r="I4122" s="249"/>
      <c r="J4122" s="246"/>
      <c r="K4122" s="246"/>
      <c r="L4122" s="250"/>
      <c r="M4122" s="251"/>
      <c r="N4122" s="252"/>
      <c r="O4122" s="252"/>
      <c r="P4122" s="252"/>
      <c r="Q4122" s="252"/>
      <c r="R4122" s="252"/>
      <c r="S4122" s="252"/>
      <c r="T4122" s="253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4" t="s">
        <v>191</v>
      </c>
      <c r="AU4122" s="254" t="s">
        <v>82</v>
      </c>
      <c r="AV4122" s="14" t="s">
        <v>80</v>
      </c>
      <c r="AW4122" s="14" t="s">
        <v>33</v>
      </c>
      <c r="AX4122" s="14" t="s">
        <v>72</v>
      </c>
      <c r="AY4122" s="254" t="s">
        <v>180</v>
      </c>
    </row>
    <row r="4123" s="13" customFormat="1">
      <c r="A4123" s="13"/>
      <c r="B4123" s="233"/>
      <c r="C4123" s="234"/>
      <c r="D4123" s="235" t="s">
        <v>191</v>
      </c>
      <c r="E4123" s="236" t="s">
        <v>19</v>
      </c>
      <c r="F4123" s="237" t="s">
        <v>2410</v>
      </c>
      <c r="G4123" s="234"/>
      <c r="H4123" s="238">
        <v>8.7639999999999993</v>
      </c>
      <c r="I4123" s="239"/>
      <c r="J4123" s="234"/>
      <c r="K4123" s="234"/>
      <c r="L4123" s="240"/>
      <c r="M4123" s="241"/>
      <c r="N4123" s="242"/>
      <c r="O4123" s="242"/>
      <c r="P4123" s="242"/>
      <c r="Q4123" s="242"/>
      <c r="R4123" s="242"/>
      <c r="S4123" s="242"/>
      <c r="T4123" s="243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4" t="s">
        <v>191</v>
      </c>
      <c r="AU4123" s="244" t="s">
        <v>82</v>
      </c>
      <c r="AV4123" s="13" t="s">
        <v>82</v>
      </c>
      <c r="AW4123" s="13" t="s">
        <v>33</v>
      </c>
      <c r="AX4123" s="13" t="s">
        <v>72</v>
      </c>
      <c r="AY4123" s="244" t="s">
        <v>180</v>
      </c>
    </row>
    <row r="4124" s="13" customFormat="1">
      <c r="A4124" s="13"/>
      <c r="B4124" s="233"/>
      <c r="C4124" s="234"/>
      <c r="D4124" s="235" t="s">
        <v>191</v>
      </c>
      <c r="E4124" s="236" t="s">
        <v>19</v>
      </c>
      <c r="F4124" s="237" t="s">
        <v>2411</v>
      </c>
      <c r="G4124" s="234"/>
      <c r="H4124" s="238">
        <v>-1.768</v>
      </c>
      <c r="I4124" s="239"/>
      <c r="J4124" s="234"/>
      <c r="K4124" s="234"/>
      <c r="L4124" s="240"/>
      <c r="M4124" s="241"/>
      <c r="N4124" s="242"/>
      <c r="O4124" s="242"/>
      <c r="P4124" s="242"/>
      <c r="Q4124" s="242"/>
      <c r="R4124" s="242"/>
      <c r="S4124" s="242"/>
      <c r="T4124" s="243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4" t="s">
        <v>191</v>
      </c>
      <c r="AU4124" s="244" t="s">
        <v>82</v>
      </c>
      <c r="AV4124" s="13" t="s">
        <v>82</v>
      </c>
      <c r="AW4124" s="13" t="s">
        <v>33</v>
      </c>
      <c r="AX4124" s="13" t="s">
        <v>72</v>
      </c>
      <c r="AY4124" s="244" t="s">
        <v>180</v>
      </c>
    </row>
    <row r="4125" s="13" customFormat="1">
      <c r="A4125" s="13"/>
      <c r="B4125" s="233"/>
      <c r="C4125" s="234"/>
      <c r="D4125" s="235" t="s">
        <v>191</v>
      </c>
      <c r="E4125" s="236" t="s">
        <v>19</v>
      </c>
      <c r="F4125" s="237" t="s">
        <v>4673</v>
      </c>
      <c r="G4125" s="234"/>
      <c r="H4125" s="238">
        <v>10.43</v>
      </c>
      <c r="I4125" s="239"/>
      <c r="J4125" s="234"/>
      <c r="K4125" s="234"/>
      <c r="L4125" s="240"/>
      <c r="M4125" s="241"/>
      <c r="N4125" s="242"/>
      <c r="O4125" s="242"/>
      <c r="P4125" s="242"/>
      <c r="Q4125" s="242"/>
      <c r="R4125" s="242"/>
      <c r="S4125" s="242"/>
      <c r="T4125" s="24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4" t="s">
        <v>191</v>
      </c>
      <c r="AU4125" s="244" t="s">
        <v>82</v>
      </c>
      <c r="AV4125" s="13" t="s">
        <v>82</v>
      </c>
      <c r="AW4125" s="13" t="s">
        <v>33</v>
      </c>
      <c r="AX4125" s="13" t="s">
        <v>72</v>
      </c>
      <c r="AY4125" s="244" t="s">
        <v>180</v>
      </c>
    </row>
    <row r="4126" s="16" customFormat="1">
      <c r="A4126" s="16"/>
      <c r="B4126" s="266"/>
      <c r="C4126" s="267"/>
      <c r="D4126" s="235" t="s">
        <v>191</v>
      </c>
      <c r="E4126" s="268" t="s">
        <v>19</v>
      </c>
      <c r="F4126" s="269" t="s">
        <v>436</v>
      </c>
      <c r="G4126" s="267"/>
      <c r="H4126" s="270">
        <v>17.425999999999998</v>
      </c>
      <c r="I4126" s="271"/>
      <c r="J4126" s="267"/>
      <c r="K4126" s="267"/>
      <c r="L4126" s="272"/>
      <c r="M4126" s="273"/>
      <c r="N4126" s="274"/>
      <c r="O4126" s="274"/>
      <c r="P4126" s="274"/>
      <c r="Q4126" s="274"/>
      <c r="R4126" s="274"/>
      <c r="S4126" s="274"/>
      <c r="T4126" s="275"/>
      <c r="U4126" s="16"/>
      <c r="V4126" s="16"/>
      <c r="W4126" s="16"/>
      <c r="X4126" s="16"/>
      <c r="Y4126" s="16"/>
      <c r="Z4126" s="16"/>
      <c r="AA4126" s="16"/>
      <c r="AB4126" s="16"/>
      <c r="AC4126" s="16"/>
      <c r="AD4126" s="16"/>
      <c r="AE4126" s="16"/>
      <c r="AT4126" s="276" t="s">
        <v>191</v>
      </c>
      <c r="AU4126" s="276" t="s">
        <v>82</v>
      </c>
      <c r="AV4126" s="16" t="s">
        <v>100</v>
      </c>
      <c r="AW4126" s="16" t="s">
        <v>33</v>
      </c>
      <c r="AX4126" s="16" t="s">
        <v>72</v>
      </c>
      <c r="AY4126" s="276" t="s">
        <v>180</v>
      </c>
    </row>
    <row r="4127" s="14" customFormat="1">
      <c r="A4127" s="14"/>
      <c r="B4127" s="245"/>
      <c r="C4127" s="246"/>
      <c r="D4127" s="235" t="s">
        <v>191</v>
      </c>
      <c r="E4127" s="247" t="s">
        <v>19</v>
      </c>
      <c r="F4127" s="248" t="s">
        <v>1057</v>
      </c>
      <c r="G4127" s="246"/>
      <c r="H4127" s="247" t="s">
        <v>19</v>
      </c>
      <c r="I4127" s="249"/>
      <c r="J4127" s="246"/>
      <c r="K4127" s="246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191</v>
      </c>
      <c r="AU4127" s="254" t="s">
        <v>82</v>
      </c>
      <c r="AV4127" s="14" t="s">
        <v>80</v>
      </c>
      <c r="AW4127" s="14" t="s">
        <v>33</v>
      </c>
      <c r="AX4127" s="14" t="s">
        <v>72</v>
      </c>
      <c r="AY4127" s="254" t="s">
        <v>180</v>
      </c>
    </row>
    <row r="4128" s="13" customFormat="1">
      <c r="A4128" s="13"/>
      <c r="B4128" s="233"/>
      <c r="C4128" s="234"/>
      <c r="D4128" s="235" t="s">
        <v>191</v>
      </c>
      <c r="E4128" s="236" t="s">
        <v>19</v>
      </c>
      <c r="F4128" s="237" t="s">
        <v>2412</v>
      </c>
      <c r="G4128" s="234"/>
      <c r="H4128" s="238">
        <v>12.558</v>
      </c>
      <c r="I4128" s="239"/>
      <c r="J4128" s="234"/>
      <c r="K4128" s="234"/>
      <c r="L4128" s="240"/>
      <c r="M4128" s="241"/>
      <c r="N4128" s="242"/>
      <c r="O4128" s="242"/>
      <c r="P4128" s="242"/>
      <c r="Q4128" s="242"/>
      <c r="R4128" s="242"/>
      <c r="S4128" s="242"/>
      <c r="T4128" s="243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4" t="s">
        <v>191</v>
      </c>
      <c r="AU4128" s="244" t="s">
        <v>82</v>
      </c>
      <c r="AV4128" s="13" t="s">
        <v>82</v>
      </c>
      <c r="AW4128" s="13" t="s">
        <v>33</v>
      </c>
      <c r="AX4128" s="13" t="s">
        <v>72</v>
      </c>
      <c r="AY4128" s="244" t="s">
        <v>180</v>
      </c>
    </row>
    <row r="4129" s="13" customFormat="1">
      <c r="A4129" s="13"/>
      <c r="B4129" s="233"/>
      <c r="C4129" s="234"/>
      <c r="D4129" s="235" t="s">
        <v>191</v>
      </c>
      <c r="E4129" s="236" t="s">
        <v>19</v>
      </c>
      <c r="F4129" s="237" t="s">
        <v>2413</v>
      </c>
      <c r="G4129" s="234"/>
      <c r="H4129" s="238">
        <v>-1.05</v>
      </c>
      <c r="I4129" s="239"/>
      <c r="J4129" s="234"/>
      <c r="K4129" s="234"/>
      <c r="L4129" s="240"/>
      <c r="M4129" s="241"/>
      <c r="N4129" s="242"/>
      <c r="O4129" s="242"/>
      <c r="P4129" s="242"/>
      <c r="Q4129" s="242"/>
      <c r="R4129" s="242"/>
      <c r="S4129" s="242"/>
      <c r="T4129" s="243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4" t="s">
        <v>191</v>
      </c>
      <c r="AU4129" s="244" t="s">
        <v>82</v>
      </c>
      <c r="AV4129" s="13" t="s">
        <v>82</v>
      </c>
      <c r="AW4129" s="13" t="s">
        <v>33</v>
      </c>
      <c r="AX4129" s="13" t="s">
        <v>72</v>
      </c>
      <c r="AY4129" s="244" t="s">
        <v>180</v>
      </c>
    </row>
    <row r="4130" s="13" customFormat="1">
      <c r="A4130" s="13"/>
      <c r="B4130" s="233"/>
      <c r="C4130" s="234"/>
      <c r="D4130" s="235" t="s">
        <v>191</v>
      </c>
      <c r="E4130" s="236" t="s">
        <v>19</v>
      </c>
      <c r="F4130" s="237" t="s">
        <v>2428</v>
      </c>
      <c r="G4130" s="234"/>
      <c r="H4130" s="238">
        <v>9.8889999999999993</v>
      </c>
      <c r="I4130" s="239"/>
      <c r="J4130" s="234"/>
      <c r="K4130" s="234"/>
      <c r="L4130" s="240"/>
      <c r="M4130" s="241"/>
      <c r="N4130" s="242"/>
      <c r="O4130" s="242"/>
      <c r="P4130" s="242"/>
      <c r="Q4130" s="242"/>
      <c r="R4130" s="242"/>
      <c r="S4130" s="242"/>
      <c r="T4130" s="243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4" t="s">
        <v>191</v>
      </c>
      <c r="AU4130" s="244" t="s">
        <v>82</v>
      </c>
      <c r="AV4130" s="13" t="s">
        <v>82</v>
      </c>
      <c r="AW4130" s="13" t="s">
        <v>33</v>
      </c>
      <c r="AX4130" s="13" t="s">
        <v>72</v>
      </c>
      <c r="AY4130" s="244" t="s">
        <v>180</v>
      </c>
    </row>
    <row r="4131" s="13" customFormat="1">
      <c r="A4131" s="13"/>
      <c r="B4131" s="233"/>
      <c r="C4131" s="234"/>
      <c r="D4131" s="235" t="s">
        <v>191</v>
      </c>
      <c r="E4131" s="236" t="s">
        <v>19</v>
      </c>
      <c r="F4131" s="237" t="s">
        <v>2429</v>
      </c>
      <c r="G4131" s="234"/>
      <c r="H4131" s="238">
        <v>-1.647</v>
      </c>
      <c r="I4131" s="239"/>
      <c r="J4131" s="234"/>
      <c r="K4131" s="234"/>
      <c r="L4131" s="240"/>
      <c r="M4131" s="241"/>
      <c r="N4131" s="242"/>
      <c r="O4131" s="242"/>
      <c r="P4131" s="242"/>
      <c r="Q4131" s="242"/>
      <c r="R4131" s="242"/>
      <c r="S4131" s="242"/>
      <c r="T4131" s="243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4" t="s">
        <v>191</v>
      </c>
      <c r="AU4131" s="244" t="s">
        <v>82</v>
      </c>
      <c r="AV4131" s="13" t="s">
        <v>82</v>
      </c>
      <c r="AW4131" s="13" t="s">
        <v>33</v>
      </c>
      <c r="AX4131" s="13" t="s">
        <v>72</v>
      </c>
      <c r="AY4131" s="244" t="s">
        <v>180</v>
      </c>
    </row>
    <row r="4132" s="14" customFormat="1">
      <c r="A4132" s="14"/>
      <c r="B4132" s="245"/>
      <c r="C4132" s="246"/>
      <c r="D4132" s="235" t="s">
        <v>191</v>
      </c>
      <c r="E4132" s="247" t="s">
        <v>19</v>
      </c>
      <c r="F4132" s="248" t="s">
        <v>2389</v>
      </c>
      <c r="G4132" s="246"/>
      <c r="H4132" s="247" t="s">
        <v>19</v>
      </c>
      <c r="I4132" s="249"/>
      <c r="J4132" s="246"/>
      <c r="K4132" s="246"/>
      <c r="L4132" s="250"/>
      <c r="M4132" s="251"/>
      <c r="N4132" s="252"/>
      <c r="O4132" s="252"/>
      <c r="P4132" s="252"/>
      <c r="Q4132" s="252"/>
      <c r="R4132" s="252"/>
      <c r="S4132" s="252"/>
      <c r="T4132" s="253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4" t="s">
        <v>191</v>
      </c>
      <c r="AU4132" s="254" t="s">
        <v>82</v>
      </c>
      <c r="AV4132" s="14" t="s">
        <v>80</v>
      </c>
      <c r="AW4132" s="14" t="s">
        <v>33</v>
      </c>
      <c r="AX4132" s="14" t="s">
        <v>72</v>
      </c>
      <c r="AY4132" s="254" t="s">
        <v>180</v>
      </c>
    </row>
    <row r="4133" s="13" customFormat="1">
      <c r="A4133" s="13"/>
      <c r="B4133" s="233"/>
      <c r="C4133" s="234"/>
      <c r="D4133" s="235" t="s">
        <v>191</v>
      </c>
      <c r="E4133" s="236" t="s">
        <v>19</v>
      </c>
      <c r="F4133" s="237" t="s">
        <v>4674</v>
      </c>
      <c r="G4133" s="234"/>
      <c r="H4133" s="238">
        <v>3.3620000000000001</v>
      </c>
      <c r="I4133" s="239"/>
      <c r="J4133" s="234"/>
      <c r="K4133" s="234"/>
      <c r="L4133" s="240"/>
      <c r="M4133" s="241"/>
      <c r="N4133" s="242"/>
      <c r="O4133" s="242"/>
      <c r="P4133" s="242"/>
      <c r="Q4133" s="242"/>
      <c r="R4133" s="242"/>
      <c r="S4133" s="242"/>
      <c r="T4133" s="243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4" t="s">
        <v>191</v>
      </c>
      <c r="AU4133" s="244" t="s">
        <v>82</v>
      </c>
      <c r="AV4133" s="13" t="s">
        <v>82</v>
      </c>
      <c r="AW4133" s="13" t="s">
        <v>33</v>
      </c>
      <c r="AX4133" s="13" t="s">
        <v>72</v>
      </c>
      <c r="AY4133" s="244" t="s">
        <v>180</v>
      </c>
    </row>
    <row r="4134" s="16" customFormat="1">
      <c r="A4134" s="16"/>
      <c r="B4134" s="266"/>
      <c r="C4134" s="267"/>
      <c r="D4134" s="235" t="s">
        <v>191</v>
      </c>
      <c r="E4134" s="268" t="s">
        <v>19</v>
      </c>
      <c r="F4134" s="269" t="s">
        <v>436</v>
      </c>
      <c r="G4134" s="267"/>
      <c r="H4134" s="270">
        <v>23.111999999999998</v>
      </c>
      <c r="I4134" s="271"/>
      <c r="J4134" s="267"/>
      <c r="K4134" s="267"/>
      <c r="L4134" s="272"/>
      <c r="M4134" s="273"/>
      <c r="N4134" s="274"/>
      <c r="O4134" s="274"/>
      <c r="P4134" s="274"/>
      <c r="Q4134" s="274"/>
      <c r="R4134" s="274"/>
      <c r="S4134" s="274"/>
      <c r="T4134" s="275"/>
      <c r="U4134" s="16"/>
      <c r="V4134" s="16"/>
      <c r="W4134" s="16"/>
      <c r="X4134" s="16"/>
      <c r="Y4134" s="16"/>
      <c r="Z4134" s="16"/>
      <c r="AA4134" s="16"/>
      <c r="AB4134" s="16"/>
      <c r="AC4134" s="16"/>
      <c r="AD4134" s="16"/>
      <c r="AE4134" s="16"/>
      <c r="AT4134" s="276" t="s">
        <v>191</v>
      </c>
      <c r="AU4134" s="276" t="s">
        <v>82</v>
      </c>
      <c r="AV4134" s="16" t="s">
        <v>100</v>
      </c>
      <c r="AW4134" s="16" t="s">
        <v>33</v>
      </c>
      <c r="AX4134" s="16" t="s">
        <v>72</v>
      </c>
      <c r="AY4134" s="276" t="s">
        <v>180</v>
      </c>
    </row>
    <row r="4135" s="15" customFormat="1">
      <c r="A4135" s="15"/>
      <c r="B4135" s="255"/>
      <c r="C4135" s="256"/>
      <c r="D4135" s="235" t="s">
        <v>191</v>
      </c>
      <c r="E4135" s="257" t="s">
        <v>19</v>
      </c>
      <c r="F4135" s="258" t="s">
        <v>327</v>
      </c>
      <c r="G4135" s="256"/>
      <c r="H4135" s="259">
        <v>40.537999999999997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191</v>
      </c>
      <c r="AU4135" s="265" t="s">
        <v>82</v>
      </c>
      <c r="AV4135" s="15" t="s">
        <v>187</v>
      </c>
      <c r="AW4135" s="15" t="s">
        <v>33</v>
      </c>
      <c r="AX4135" s="15" t="s">
        <v>80</v>
      </c>
      <c r="AY4135" s="265" t="s">
        <v>180</v>
      </c>
    </row>
    <row r="4136" s="2" customFormat="1" ht="24.15" customHeight="1">
      <c r="A4136" s="40"/>
      <c r="B4136" s="41"/>
      <c r="C4136" s="215" t="s">
        <v>4675</v>
      </c>
      <c r="D4136" s="215" t="s">
        <v>182</v>
      </c>
      <c r="E4136" s="216" t="s">
        <v>4676</v>
      </c>
      <c r="F4136" s="217" t="s">
        <v>4677</v>
      </c>
      <c r="G4136" s="218" t="s">
        <v>185</v>
      </c>
      <c r="H4136" s="219">
        <v>966.10000000000002</v>
      </c>
      <c r="I4136" s="220"/>
      <c r="J4136" s="221">
        <f>ROUND(I4136*H4136,2)</f>
        <v>0</v>
      </c>
      <c r="K4136" s="217" t="s">
        <v>186</v>
      </c>
      <c r="L4136" s="46"/>
      <c r="M4136" s="222" t="s">
        <v>19</v>
      </c>
      <c r="N4136" s="223" t="s">
        <v>43</v>
      </c>
      <c r="O4136" s="86"/>
      <c r="P4136" s="224">
        <f>O4136*H4136</f>
        <v>0</v>
      </c>
      <c r="Q4136" s="224">
        <v>0.00036000000000000002</v>
      </c>
      <c r="R4136" s="224">
        <f>Q4136*H4136</f>
        <v>0.34779600000000005</v>
      </c>
      <c r="S4136" s="224">
        <v>0</v>
      </c>
      <c r="T4136" s="225">
        <f>S4136*H4136</f>
        <v>0</v>
      </c>
      <c r="U4136" s="40"/>
      <c r="V4136" s="40"/>
      <c r="W4136" s="40"/>
      <c r="X4136" s="40"/>
      <c r="Y4136" s="40"/>
      <c r="Z4136" s="40"/>
      <c r="AA4136" s="40"/>
      <c r="AB4136" s="40"/>
      <c r="AC4136" s="40"/>
      <c r="AD4136" s="40"/>
      <c r="AE4136" s="40"/>
      <c r="AR4136" s="226" t="s">
        <v>270</v>
      </c>
      <c r="AT4136" s="226" t="s">
        <v>182</v>
      </c>
      <c r="AU4136" s="226" t="s">
        <v>82</v>
      </c>
      <c r="AY4136" s="19" t="s">
        <v>180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19" t="s">
        <v>80</v>
      </c>
      <c r="BK4136" s="227">
        <f>ROUND(I4136*H4136,2)</f>
        <v>0</v>
      </c>
      <c r="BL4136" s="19" t="s">
        <v>270</v>
      </c>
      <c r="BM4136" s="226" t="s">
        <v>4678</v>
      </c>
    </row>
    <row r="4137" s="2" customFormat="1">
      <c r="A4137" s="40"/>
      <c r="B4137" s="41"/>
      <c r="C4137" s="42"/>
      <c r="D4137" s="228" t="s">
        <v>189</v>
      </c>
      <c r="E4137" s="42"/>
      <c r="F4137" s="229" t="s">
        <v>4679</v>
      </c>
      <c r="G4137" s="42"/>
      <c r="H4137" s="42"/>
      <c r="I4137" s="230"/>
      <c r="J4137" s="42"/>
      <c r="K4137" s="42"/>
      <c r="L4137" s="46"/>
      <c r="M4137" s="231"/>
      <c r="N4137" s="232"/>
      <c r="O4137" s="86"/>
      <c r="P4137" s="86"/>
      <c r="Q4137" s="86"/>
      <c r="R4137" s="86"/>
      <c r="S4137" s="86"/>
      <c r="T4137" s="87"/>
      <c r="U4137" s="40"/>
      <c r="V4137" s="40"/>
      <c r="W4137" s="40"/>
      <c r="X4137" s="40"/>
      <c r="Y4137" s="40"/>
      <c r="Z4137" s="40"/>
      <c r="AA4137" s="40"/>
      <c r="AB4137" s="40"/>
      <c r="AC4137" s="40"/>
      <c r="AD4137" s="40"/>
      <c r="AE4137" s="40"/>
      <c r="AT4137" s="19" t="s">
        <v>189</v>
      </c>
      <c r="AU4137" s="19" t="s">
        <v>82</v>
      </c>
    </row>
    <row r="4138" s="13" customFormat="1">
      <c r="A4138" s="13"/>
      <c r="B4138" s="233"/>
      <c r="C4138" s="234"/>
      <c r="D4138" s="235" t="s">
        <v>191</v>
      </c>
      <c r="E4138" s="236" t="s">
        <v>19</v>
      </c>
      <c r="F4138" s="237" t="s">
        <v>4680</v>
      </c>
      <c r="G4138" s="234"/>
      <c r="H4138" s="238">
        <v>1054.8</v>
      </c>
      <c r="I4138" s="239"/>
      <c r="J4138" s="234"/>
      <c r="K4138" s="234"/>
      <c r="L4138" s="240"/>
      <c r="M4138" s="241"/>
      <c r="N4138" s="242"/>
      <c r="O4138" s="242"/>
      <c r="P4138" s="242"/>
      <c r="Q4138" s="242"/>
      <c r="R4138" s="242"/>
      <c r="S4138" s="242"/>
      <c r="T4138" s="243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4" t="s">
        <v>191</v>
      </c>
      <c r="AU4138" s="244" t="s">
        <v>82</v>
      </c>
      <c r="AV4138" s="13" t="s">
        <v>82</v>
      </c>
      <c r="AW4138" s="13" t="s">
        <v>33</v>
      </c>
      <c r="AX4138" s="13" t="s">
        <v>72</v>
      </c>
      <c r="AY4138" s="244" t="s">
        <v>180</v>
      </c>
    </row>
    <row r="4139" s="14" customFormat="1">
      <c r="A4139" s="14"/>
      <c r="B4139" s="245"/>
      <c r="C4139" s="246"/>
      <c r="D4139" s="235" t="s">
        <v>191</v>
      </c>
      <c r="E4139" s="247" t="s">
        <v>19</v>
      </c>
      <c r="F4139" s="248" t="s">
        <v>4667</v>
      </c>
      <c r="G4139" s="246"/>
      <c r="H4139" s="247" t="s">
        <v>19</v>
      </c>
      <c r="I4139" s="249"/>
      <c r="J4139" s="246"/>
      <c r="K4139" s="246"/>
      <c r="L4139" s="250"/>
      <c r="M4139" s="251"/>
      <c r="N4139" s="252"/>
      <c r="O4139" s="252"/>
      <c r="P4139" s="252"/>
      <c r="Q4139" s="252"/>
      <c r="R4139" s="252"/>
      <c r="S4139" s="252"/>
      <c r="T4139" s="253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4" t="s">
        <v>191</v>
      </c>
      <c r="AU4139" s="254" t="s">
        <v>82</v>
      </c>
      <c r="AV4139" s="14" t="s">
        <v>80</v>
      </c>
      <c r="AW4139" s="14" t="s">
        <v>33</v>
      </c>
      <c r="AX4139" s="14" t="s">
        <v>72</v>
      </c>
      <c r="AY4139" s="254" t="s">
        <v>180</v>
      </c>
    </row>
    <row r="4140" s="13" customFormat="1">
      <c r="A4140" s="13"/>
      <c r="B4140" s="233"/>
      <c r="C4140" s="234"/>
      <c r="D4140" s="235" t="s">
        <v>191</v>
      </c>
      <c r="E4140" s="236" t="s">
        <v>19</v>
      </c>
      <c r="F4140" s="237" t="s">
        <v>2402</v>
      </c>
      <c r="G4140" s="234"/>
      <c r="H4140" s="238">
        <v>-88.700000000000003</v>
      </c>
      <c r="I4140" s="239"/>
      <c r="J4140" s="234"/>
      <c r="K4140" s="234"/>
      <c r="L4140" s="240"/>
      <c r="M4140" s="241"/>
      <c r="N4140" s="242"/>
      <c r="O4140" s="242"/>
      <c r="P4140" s="242"/>
      <c r="Q4140" s="242"/>
      <c r="R4140" s="242"/>
      <c r="S4140" s="242"/>
      <c r="T4140" s="243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4" t="s">
        <v>191</v>
      </c>
      <c r="AU4140" s="244" t="s">
        <v>82</v>
      </c>
      <c r="AV4140" s="13" t="s">
        <v>82</v>
      </c>
      <c r="AW4140" s="13" t="s">
        <v>33</v>
      </c>
      <c r="AX4140" s="13" t="s">
        <v>72</v>
      </c>
      <c r="AY4140" s="244" t="s">
        <v>180</v>
      </c>
    </row>
    <row r="4141" s="15" customFormat="1">
      <c r="A4141" s="15"/>
      <c r="B4141" s="255"/>
      <c r="C4141" s="256"/>
      <c r="D4141" s="235" t="s">
        <v>191</v>
      </c>
      <c r="E4141" s="257" t="s">
        <v>19</v>
      </c>
      <c r="F4141" s="258" t="s">
        <v>327</v>
      </c>
      <c r="G4141" s="256"/>
      <c r="H4141" s="259">
        <v>966.09999999999991</v>
      </c>
      <c r="I4141" s="260"/>
      <c r="J4141" s="256"/>
      <c r="K4141" s="256"/>
      <c r="L4141" s="261"/>
      <c r="M4141" s="262"/>
      <c r="N4141" s="263"/>
      <c r="O4141" s="263"/>
      <c r="P4141" s="263"/>
      <c r="Q4141" s="263"/>
      <c r="R4141" s="263"/>
      <c r="S4141" s="263"/>
      <c r="T4141" s="264"/>
      <c r="U4141" s="15"/>
      <c r="V4141" s="15"/>
      <c r="W4141" s="15"/>
      <c r="X4141" s="15"/>
      <c r="Y4141" s="15"/>
      <c r="Z4141" s="15"/>
      <c r="AA4141" s="15"/>
      <c r="AB4141" s="15"/>
      <c r="AC4141" s="15"/>
      <c r="AD4141" s="15"/>
      <c r="AE4141" s="15"/>
      <c r="AT4141" s="265" t="s">
        <v>191</v>
      </c>
      <c r="AU4141" s="265" t="s">
        <v>82</v>
      </c>
      <c r="AV4141" s="15" t="s">
        <v>187</v>
      </c>
      <c r="AW4141" s="15" t="s">
        <v>33</v>
      </c>
      <c r="AX4141" s="15" t="s">
        <v>80</v>
      </c>
      <c r="AY4141" s="265" t="s">
        <v>180</v>
      </c>
    </row>
    <row r="4142" s="2" customFormat="1" ht="24.15" customHeight="1">
      <c r="A4142" s="40"/>
      <c r="B4142" s="41"/>
      <c r="C4142" s="215" t="s">
        <v>4681</v>
      </c>
      <c r="D4142" s="215" t="s">
        <v>182</v>
      </c>
      <c r="E4142" s="216" t="s">
        <v>4682</v>
      </c>
      <c r="F4142" s="217" t="s">
        <v>4683</v>
      </c>
      <c r="G4142" s="218" t="s">
        <v>185</v>
      </c>
      <c r="H4142" s="219">
        <v>165.22900000000001</v>
      </c>
      <c r="I4142" s="220"/>
      <c r="J4142" s="221">
        <f>ROUND(I4142*H4142,2)</f>
        <v>0</v>
      </c>
      <c r="K4142" s="217" t="s">
        <v>186</v>
      </c>
      <c r="L4142" s="46"/>
      <c r="M4142" s="222" t="s">
        <v>19</v>
      </c>
      <c r="N4142" s="223" t="s">
        <v>43</v>
      </c>
      <c r="O4142" s="86"/>
      <c r="P4142" s="224">
        <f>O4142*H4142</f>
        <v>0</v>
      </c>
      <c r="Q4142" s="224">
        <v>0.00033</v>
      </c>
      <c r="R4142" s="224">
        <f>Q4142*H4142</f>
        <v>0.054525570000000002</v>
      </c>
      <c r="S4142" s="224">
        <v>0</v>
      </c>
      <c r="T4142" s="225">
        <f>S4142*H4142</f>
        <v>0</v>
      </c>
      <c r="U4142" s="40"/>
      <c r="V4142" s="40"/>
      <c r="W4142" s="40"/>
      <c r="X4142" s="40"/>
      <c r="Y4142" s="40"/>
      <c r="Z4142" s="40"/>
      <c r="AA4142" s="40"/>
      <c r="AB4142" s="40"/>
      <c r="AC4142" s="40"/>
      <c r="AD4142" s="40"/>
      <c r="AE4142" s="40"/>
      <c r="AR4142" s="226" t="s">
        <v>270</v>
      </c>
      <c r="AT4142" s="226" t="s">
        <v>182</v>
      </c>
      <c r="AU4142" s="226" t="s">
        <v>82</v>
      </c>
      <c r="AY4142" s="19" t="s">
        <v>180</v>
      </c>
      <c r="BE4142" s="227">
        <f>IF(N4142="základní",J4142,0)</f>
        <v>0</v>
      </c>
      <c r="BF4142" s="227">
        <f>IF(N4142="snížená",J4142,0)</f>
        <v>0</v>
      </c>
      <c r="BG4142" s="227">
        <f>IF(N4142="zákl. přenesená",J4142,0)</f>
        <v>0</v>
      </c>
      <c r="BH4142" s="227">
        <f>IF(N4142="sníž. přenesená",J4142,0)</f>
        <v>0</v>
      </c>
      <c r="BI4142" s="227">
        <f>IF(N4142="nulová",J4142,0)</f>
        <v>0</v>
      </c>
      <c r="BJ4142" s="19" t="s">
        <v>80</v>
      </c>
      <c r="BK4142" s="227">
        <f>ROUND(I4142*H4142,2)</f>
        <v>0</v>
      </c>
      <c r="BL4142" s="19" t="s">
        <v>270</v>
      </c>
      <c r="BM4142" s="226" t="s">
        <v>4684</v>
      </c>
    </row>
    <row r="4143" s="2" customFormat="1">
      <c r="A4143" s="40"/>
      <c r="B4143" s="41"/>
      <c r="C4143" s="42"/>
      <c r="D4143" s="228" t="s">
        <v>189</v>
      </c>
      <c r="E4143" s="42"/>
      <c r="F4143" s="229" t="s">
        <v>4685</v>
      </c>
      <c r="G4143" s="42"/>
      <c r="H4143" s="42"/>
      <c r="I4143" s="230"/>
      <c r="J4143" s="42"/>
      <c r="K4143" s="42"/>
      <c r="L4143" s="46"/>
      <c r="M4143" s="231"/>
      <c r="N4143" s="232"/>
      <c r="O4143" s="86"/>
      <c r="P4143" s="86"/>
      <c r="Q4143" s="86"/>
      <c r="R4143" s="86"/>
      <c r="S4143" s="86"/>
      <c r="T4143" s="87"/>
      <c r="U4143" s="40"/>
      <c r="V4143" s="40"/>
      <c r="W4143" s="40"/>
      <c r="X4143" s="40"/>
      <c r="Y4143" s="40"/>
      <c r="Z4143" s="40"/>
      <c r="AA4143" s="40"/>
      <c r="AB4143" s="40"/>
      <c r="AC4143" s="40"/>
      <c r="AD4143" s="40"/>
      <c r="AE4143" s="40"/>
      <c r="AT4143" s="19" t="s">
        <v>189</v>
      </c>
      <c r="AU4143" s="19" t="s">
        <v>82</v>
      </c>
    </row>
    <row r="4144" s="14" customFormat="1">
      <c r="A4144" s="14"/>
      <c r="B4144" s="245"/>
      <c r="C4144" s="246"/>
      <c r="D4144" s="235" t="s">
        <v>191</v>
      </c>
      <c r="E4144" s="247" t="s">
        <v>19</v>
      </c>
      <c r="F4144" s="248" t="s">
        <v>2431</v>
      </c>
      <c r="G4144" s="246"/>
      <c r="H4144" s="247" t="s">
        <v>19</v>
      </c>
      <c r="I4144" s="249"/>
      <c r="J4144" s="246"/>
      <c r="K4144" s="246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191</v>
      </c>
      <c r="AU4144" s="254" t="s">
        <v>82</v>
      </c>
      <c r="AV4144" s="14" t="s">
        <v>80</v>
      </c>
      <c r="AW4144" s="14" t="s">
        <v>33</v>
      </c>
      <c r="AX4144" s="14" t="s">
        <v>72</v>
      </c>
      <c r="AY4144" s="254" t="s">
        <v>180</v>
      </c>
    </row>
    <row r="4145" s="13" customFormat="1">
      <c r="A4145" s="13"/>
      <c r="B4145" s="233"/>
      <c r="C4145" s="234"/>
      <c r="D4145" s="235" t="s">
        <v>191</v>
      </c>
      <c r="E4145" s="236" t="s">
        <v>19</v>
      </c>
      <c r="F4145" s="237" t="s">
        <v>4686</v>
      </c>
      <c r="G4145" s="234"/>
      <c r="H4145" s="238">
        <v>66.765000000000001</v>
      </c>
      <c r="I4145" s="239"/>
      <c r="J4145" s="234"/>
      <c r="K4145" s="234"/>
      <c r="L4145" s="240"/>
      <c r="M4145" s="241"/>
      <c r="N4145" s="242"/>
      <c r="O4145" s="242"/>
      <c r="P4145" s="242"/>
      <c r="Q4145" s="242"/>
      <c r="R4145" s="242"/>
      <c r="S4145" s="242"/>
      <c r="T4145" s="243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4" t="s">
        <v>191</v>
      </c>
      <c r="AU4145" s="244" t="s">
        <v>82</v>
      </c>
      <c r="AV4145" s="13" t="s">
        <v>82</v>
      </c>
      <c r="AW4145" s="13" t="s">
        <v>33</v>
      </c>
      <c r="AX4145" s="13" t="s">
        <v>72</v>
      </c>
      <c r="AY4145" s="244" t="s">
        <v>180</v>
      </c>
    </row>
    <row r="4146" s="14" customFormat="1">
      <c r="A4146" s="14"/>
      <c r="B4146" s="245"/>
      <c r="C4146" s="246"/>
      <c r="D4146" s="235" t="s">
        <v>191</v>
      </c>
      <c r="E4146" s="247" t="s">
        <v>19</v>
      </c>
      <c r="F4146" s="248" t="s">
        <v>2433</v>
      </c>
      <c r="G4146" s="246"/>
      <c r="H4146" s="247" t="s">
        <v>19</v>
      </c>
      <c r="I4146" s="249"/>
      <c r="J4146" s="246"/>
      <c r="K4146" s="246"/>
      <c r="L4146" s="250"/>
      <c r="M4146" s="251"/>
      <c r="N4146" s="252"/>
      <c r="O4146" s="252"/>
      <c r="P4146" s="252"/>
      <c r="Q4146" s="252"/>
      <c r="R4146" s="252"/>
      <c r="S4146" s="252"/>
      <c r="T4146" s="253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4" t="s">
        <v>191</v>
      </c>
      <c r="AU4146" s="254" t="s">
        <v>82</v>
      </c>
      <c r="AV4146" s="14" t="s">
        <v>80</v>
      </c>
      <c r="AW4146" s="14" t="s">
        <v>33</v>
      </c>
      <c r="AX4146" s="14" t="s">
        <v>72</v>
      </c>
      <c r="AY4146" s="254" t="s">
        <v>180</v>
      </c>
    </row>
    <row r="4147" s="13" customFormat="1">
      <c r="A4147" s="13"/>
      <c r="B4147" s="233"/>
      <c r="C4147" s="234"/>
      <c r="D4147" s="235" t="s">
        <v>191</v>
      </c>
      <c r="E4147" s="236" t="s">
        <v>19</v>
      </c>
      <c r="F4147" s="237" t="s">
        <v>4687</v>
      </c>
      <c r="G4147" s="234"/>
      <c r="H4147" s="238">
        <v>-18.164999999999999</v>
      </c>
      <c r="I4147" s="239"/>
      <c r="J4147" s="234"/>
      <c r="K4147" s="234"/>
      <c r="L4147" s="240"/>
      <c r="M4147" s="241"/>
      <c r="N4147" s="242"/>
      <c r="O4147" s="242"/>
      <c r="P4147" s="242"/>
      <c r="Q4147" s="242"/>
      <c r="R4147" s="242"/>
      <c r="S4147" s="242"/>
      <c r="T4147" s="243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4" t="s">
        <v>191</v>
      </c>
      <c r="AU4147" s="244" t="s">
        <v>82</v>
      </c>
      <c r="AV4147" s="13" t="s">
        <v>82</v>
      </c>
      <c r="AW4147" s="13" t="s">
        <v>33</v>
      </c>
      <c r="AX4147" s="13" t="s">
        <v>72</v>
      </c>
      <c r="AY4147" s="244" t="s">
        <v>180</v>
      </c>
    </row>
    <row r="4148" s="14" customFormat="1">
      <c r="A4148" s="14"/>
      <c r="B4148" s="245"/>
      <c r="C4148" s="246"/>
      <c r="D4148" s="235" t="s">
        <v>191</v>
      </c>
      <c r="E4148" s="247" t="s">
        <v>19</v>
      </c>
      <c r="F4148" s="248" t="s">
        <v>2435</v>
      </c>
      <c r="G4148" s="246"/>
      <c r="H4148" s="247" t="s">
        <v>19</v>
      </c>
      <c r="I4148" s="249"/>
      <c r="J4148" s="246"/>
      <c r="K4148" s="246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191</v>
      </c>
      <c r="AU4148" s="254" t="s">
        <v>82</v>
      </c>
      <c r="AV4148" s="14" t="s">
        <v>80</v>
      </c>
      <c r="AW4148" s="14" t="s">
        <v>33</v>
      </c>
      <c r="AX4148" s="14" t="s">
        <v>72</v>
      </c>
      <c r="AY4148" s="254" t="s">
        <v>180</v>
      </c>
    </row>
    <row r="4149" s="13" customFormat="1">
      <c r="A4149" s="13"/>
      <c r="B4149" s="233"/>
      <c r="C4149" s="234"/>
      <c r="D4149" s="235" t="s">
        <v>191</v>
      </c>
      <c r="E4149" s="236" t="s">
        <v>19</v>
      </c>
      <c r="F4149" s="237" t="s">
        <v>4688</v>
      </c>
      <c r="G4149" s="234"/>
      <c r="H4149" s="238">
        <v>28.170000000000002</v>
      </c>
      <c r="I4149" s="239"/>
      <c r="J4149" s="234"/>
      <c r="K4149" s="234"/>
      <c r="L4149" s="240"/>
      <c r="M4149" s="241"/>
      <c r="N4149" s="242"/>
      <c r="O4149" s="242"/>
      <c r="P4149" s="242"/>
      <c r="Q4149" s="242"/>
      <c r="R4149" s="242"/>
      <c r="S4149" s="242"/>
      <c r="T4149" s="243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4" t="s">
        <v>191</v>
      </c>
      <c r="AU4149" s="244" t="s">
        <v>82</v>
      </c>
      <c r="AV4149" s="13" t="s">
        <v>82</v>
      </c>
      <c r="AW4149" s="13" t="s">
        <v>33</v>
      </c>
      <c r="AX4149" s="13" t="s">
        <v>72</v>
      </c>
      <c r="AY4149" s="244" t="s">
        <v>180</v>
      </c>
    </row>
    <row r="4150" s="14" customFormat="1">
      <c r="A4150" s="14"/>
      <c r="B4150" s="245"/>
      <c r="C4150" s="246"/>
      <c r="D4150" s="235" t="s">
        <v>191</v>
      </c>
      <c r="E4150" s="247" t="s">
        <v>19</v>
      </c>
      <c r="F4150" s="248" t="s">
        <v>4689</v>
      </c>
      <c r="G4150" s="246"/>
      <c r="H4150" s="247" t="s">
        <v>19</v>
      </c>
      <c r="I4150" s="249"/>
      <c r="J4150" s="246"/>
      <c r="K4150" s="246"/>
      <c r="L4150" s="250"/>
      <c r="M4150" s="251"/>
      <c r="N4150" s="252"/>
      <c r="O4150" s="252"/>
      <c r="P4150" s="252"/>
      <c r="Q4150" s="252"/>
      <c r="R4150" s="252"/>
      <c r="S4150" s="252"/>
      <c r="T4150" s="253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4" t="s">
        <v>191</v>
      </c>
      <c r="AU4150" s="254" t="s">
        <v>82</v>
      </c>
      <c r="AV4150" s="14" t="s">
        <v>80</v>
      </c>
      <c r="AW4150" s="14" t="s">
        <v>33</v>
      </c>
      <c r="AX4150" s="14" t="s">
        <v>72</v>
      </c>
      <c r="AY4150" s="254" t="s">
        <v>180</v>
      </c>
    </row>
    <row r="4151" s="13" customFormat="1">
      <c r="A4151" s="13"/>
      <c r="B4151" s="233"/>
      <c r="C4151" s="234"/>
      <c r="D4151" s="235" t="s">
        <v>191</v>
      </c>
      <c r="E4151" s="236" t="s">
        <v>19</v>
      </c>
      <c r="F4151" s="237" t="s">
        <v>4690</v>
      </c>
      <c r="G4151" s="234"/>
      <c r="H4151" s="238">
        <v>12.300000000000001</v>
      </c>
      <c r="I4151" s="239"/>
      <c r="J4151" s="234"/>
      <c r="K4151" s="234"/>
      <c r="L4151" s="240"/>
      <c r="M4151" s="241"/>
      <c r="N4151" s="242"/>
      <c r="O4151" s="242"/>
      <c r="P4151" s="242"/>
      <c r="Q4151" s="242"/>
      <c r="R4151" s="242"/>
      <c r="S4151" s="242"/>
      <c r="T4151" s="243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4" t="s">
        <v>191</v>
      </c>
      <c r="AU4151" s="244" t="s">
        <v>82</v>
      </c>
      <c r="AV4151" s="13" t="s">
        <v>82</v>
      </c>
      <c r="AW4151" s="13" t="s">
        <v>33</v>
      </c>
      <c r="AX4151" s="13" t="s">
        <v>72</v>
      </c>
      <c r="AY4151" s="244" t="s">
        <v>180</v>
      </c>
    </row>
    <row r="4152" s="13" customFormat="1">
      <c r="A4152" s="13"/>
      <c r="B4152" s="233"/>
      <c r="C4152" s="234"/>
      <c r="D4152" s="235" t="s">
        <v>191</v>
      </c>
      <c r="E4152" s="236" t="s">
        <v>19</v>
      </c>
      <c r="F4152" s="237" t="s">
        <v>4691</v>
      </c>
      <c r="G4152" s="234"/>
      <c r="H4152" s="238">
        <v>-1.696</v>
      </c>
      <c r="I4152" s="239"/>
      <c r="J4152" s="234"/>
      <c r="K4152" s="234"/>
      <c r="L4152" s="240"/>
      <c r="M4152" s="241"/>
      <c r="N4152" s="242"/>
      <c r="O4152" s="242"/>
      <c r="P4152" s="242"/>
      <c r="Q4152" s="242"/>
      <c r="R4152" s="242"/>
      <c r="S4152" s="242"/>
      <c r="T4152" s="243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4" t="s">
        <v>191</v>
      </c>
      <c r="AU4152" s="244" t="s">
        <v>82</v>
      </c>
      <c r="AV4152" s="13" t="s">
        <v>82</v>
      </c>
      <c r="AW4152" s="13" t="s">
        <v>33</v>
      </c>
      <c r="AX4152" s="13" t="s">
        <v>72</v>
      </c>
      <c r="AY4152" s="244" t="s">
        <v>180</v>
      </c>
    </row>
    <row r="4153" s="13" customFormat="1">
      <c r="A4153" s="13"/>
      <c r="B4153" s="233"/>
      <c r="C4153" s="234"/>
      <c r="D4153" s="235" t="s">
        <v>191</v>
      </c>
      <c r="E4153" s="236" t="s">
        <v>19</v>
      </c>
      <c r="F4153" s="237" t="s">
        <v>4692</v>
      </c>
      <c r="G4153" s="234"/>
      <c r="H4153" s="238">
        <v>-1.7689999999999999</v>
      </c>
      <c r="I4153" s="239"/>
      <c r="J4153" s="234"/>
      <c r="K4153" s="234"/>
      <c r="L4153" s="240"/>
      <c r="M4153" s="241"/>
      <c r="N4153" s="242"/>
      <c r="O4153" s="242"/>
      <c r="P4153" s="242"/>
      <c r="Q4153" s="242"/>
      <c r="R4153" s="242"/>
      <c r="S4153" s="242"/>
      <c r="T4153" s="243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4" t="s">
        <v>191</v>
      </c>
      <c r="AU4153" s="244" t="s">
        <v>82</v>
      </c>
      <c r="AV4153" s="13" t="s">
        <v>82</v>
      </c>
      <c r="AW4153" s="13" t="s">
        <v>33</v>
      </c>
      <c r="AX4153" s="13" t="s">
        <v>72</v>
      </c>
      <c r="AY4153" s="244" t="s">
        <v>180</v>
      </c>
    </row>
    <row r="4154" s="13" customFormat="1">
      <c r="A4154" s="13"/>
      <c r="B4154" s="233"/>
      <c r="C4154" s="234"/>
      <c r="D4154" s="235" t="s">
        <v>191</v>
      </c>
      <c r="E4154" s="236" t="s">
        <v>19</v>
      </c>
      <c r="F4154" s="237" t="s">
        <v>4693</v>
      </c>
      <c r="G4154" s="234"/>
      <c r="H4154" s="238">
        <v>-2.3799999999999999</v>
      </c>
      <c r="I4154" s="239"/>
      <c r="J4154" s="234"/>
      <c r="K4154" s="234"/>
      <c r="L4154" s="240"/>
      <c r="M4154" s="241"/>
      <c r="N4154" s="242"/>
      <c r="O4154" s="242"/>
      <c r="P4154" s="242"/>
      <c r="Q4154" s="242"/>
      <c r="R4154" s="242"/>
      <c r="S4154" s="242"/>
      <c r="T4154" s="243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4" t="s">
        <v>191</v>
      </c>
      <c r="AU4154" s="244" t="s">
        <v>82</v>
      </c>
      <c r="AV4154" s="13" t="s">
        <v>82</v>
      </c>
      <c r="AW4154" s="13" t="s">
        <v>33</v>
      </c>
      <c r="AX4154" s="13" t="s">
        <v>72</v>
      </c>
      <c r="AY4154" s="244" t="s">
        <v>180</v>
      </c>
    </row>
    <row r="4155" s="13" customFormat="1">
      <c r="A4155" s="13"/>
      <c r="B4155" s="233"/>
      <c r="C4155" s="234"/>
      <c r="D4155" s="235" t="s">
        <v>191</v>
      </c>
      <c r="E4155" s="236" t="s">
        <v>19</v>
      </c>
      <c r="F4155" s="237" t="s">
        <v>4694</v>
      </c>
      <c r="G4155" s="234"/>
      <c r="H4155" s="238">
        <v>-2.1339999999999999</v>
      </c>
      <c r="I4155" s="239"/>
      <c r="J4155" s="234"/>
      <c r="K4155" s="234"/>
      <c r="L4155" s="240"/>
      <c r="M4155" s="241"/>
      <c r="N4155" s="242"/>
      <c r="O4155" s="242"/>
      <c r="P4155" s="242"/>
      <c r="Q4155" s="242"/>
      <c r="R4155" s="242"/>
      <c r="S4155" s="242"/>
      <c r="T4155" s="243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4" t="s">
        <v>191</v>
      </c>
      <c r="AU4155" s="244" t="s">
        <v>82</v>
      </c>
      <c r="AV4155" s="13" t="s">
        <v>82</v>
      </c>
      <c r="AW4155" s="13" t="s">
        <v>33</v>
      </c>
      <c r="AX4155" s="13" t="s">
        <v>72</v>
      </c>
      <c r="AY4155" s="244" t="s">
        <v>180</v>
      </c>
    </row>
    <row r="4156" s="13" customFormat="1">
      <c r="A4156" s="13"/>
      <c r="B4156" s="233"/>
      <c r="C4156" s="234"/>
      <c r="D4156" s="235" t="s">
        <v>191</v>
      </c>
      <c r="E4156" s="236" t="s">
        <v>19</v>
      </c>
      <c r="F4156" s="237" t="s">
        <v>4695</v>
      </c>
      <c r="G4156" s="234"/>
      <c r="H4156" s="238">
        <v>-1.663</v>
      </c>
      <c r="I4156" s="239"/>
      <c r="J4156" s="234"/>
      <c r="K4156" s="234"/>
      <c r="L4156" s="240"/>
      <c r="M4156" s="241"/>
      <c r="N4156" s="242"/>
      <c r="O4156" s="242"/>
      <c r="P4156" s="242"/>
      <c r="Q4156" s="242"/>
      <c r="R4156" s="242"/>
      <c r="S4156" s="242"/>
      <c r="T4156" s="243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4" t="s">
        <v>191</v>
      </c>
      <c r="AU4156" s="244" t="s">
        <v>82</v>
      </c>
      <c r="AV4156" s="13" t="s">
        <v>82</v>
      </c>
      <c r="AW4156" s="13" t="s">
        <v>33</v>
      </c>
      <c r="AX4156" s="13" t="s">
        <v>72</v>
      </c>
      <c r="AY4156" s="244" t="s">
        <v>180</v>
      </c>
    </row>
    <row r="4157" s="13" customFormat="1">
      <c r="A4157" s="13"/>
      <c r="B4157" s="233"/>
      <c r="C4157" s="234"/>
      <c r="D4157" s="235" t="s">
        <v>191</v>
      </c>
      <c r="E4157" s="236" t="s">
        <v>19</v>
      </c>
      <c r="F4157" s="237" t="s">
        <v>4696</v>
      </c>
      <c r="G4157" s="234"/>
      <c r="H4157" s="238">
        <v>-1.325</v>
      </c>
      <c r="I4157" s="239"/>
      <c r="J4157" s="234"/>
      <c r="K4157" s="234"/>
      <c r="L4157" s="240"/>
      <c r="M4157" s="241"/>
      <c r="N4157" s="242"/>
      <c r="O4157" s="242"/>
      <c r="P4157" s="242"/>
      <c r="Q4157" s="242"/>
      <c r="R4157" s="242"/>
      <c r="S4157" s="242"/>
      <c r="T4157" s="243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4" t="s">
        <v>191</v>
      </c>
      <c r="AU4157" s="244" t="s">
        <v>82</v>
      </c>
      <c r="AV4157" s="13" t="s">
        <v>82</v>
      </c>
      <c r="AW4157" s="13" t="s">
        <v>33</v>
      </c>
      <c r="AX4157" s="13" t="s">
        <v>72</v>
      </c>
      <c r="AY4157" s="244" t="s">
        <v>180</v>
      </c>
    </row>
    <row r="4158" s="13" customFormat="1">
      <c r="A4158" s="13"/>
      <c r="B4158" s="233"/>
      <c r="C4158" s="234"/>
      <c r="D4158" s="235" t="s">
        <v>191</v>
      </c>
      <c r="E4158" s="236" t="s">
        <v>19</v>
      </c>
      <c r="F4158" s="237" t="s">
        <v>4697</v>
      </c>
      <c r="G4158" s="234"/>
      <c r="H4158" s="238">
        <v>-1.9930000000000001</v>
      </c>
      <c r="I4158" s="239"/>
      <c r="J4158" s="234"/>
      <c r="K4158" s="234"/>
      <c r="L4158" s="240"/>
      <c r="M4158" s="241"/>
      <c r="N4158" s="242"/>
      <c r="O4158" s="242"/>
      <c r="P4158" s="242"/>
      <c r="Q4158" s="242"/>
      <c r="R4158" s="242"/>
      <c r="S4158" s="242"/>
      <c r="T4158" s="243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4" t="s">
        <v>191</v>
      </c>
      <c r="AU4158" s="244" t="s">
        <v>82</v>
      </c>
      <c r="AV4158" s="13" t="s">
        <v>82</v>
      </c>
      <c r="AW4158" s="13" t="s">
        <v>33</v>
      </c>
      <c r="AX4158" s="13" t="s">
        <v>72</v>
      </c>
      <c r="AY4158" s="244" t="s">
        <v>180</v>
      </c>
    </row>
    <row r="4159" s="14" customFormat="1">
      <c r="A4159" s="14"/>
      <c r="B4159" s="245"/>
      <c r="C4159" s="246"/>
      <c r="D4159" s="235" t="s">
        <v>191</v>
      </c>
      <c r="E4159" s="247" t="s">
        <v>19</v>
      </c>
      <c r="F4159" s="248" t="s">
        <v>4698</v>
      </c>
      <c r="G4159" s="246"/>
      <c r="H4159" s="247" t="s">
        <v>19</v>
      </c>
      <c r="I4159" s="249"/>
      <c r="J4159" s="246"/>
      <c r="K4159" s="246"/>
      <c r="L4159" s="250"/>
      <c r="M4159" s="251"/>
      <c r="N4159" s="252"/>
      <c r="O4159" s="252"/>
      <c r="P4159" s="252"/>
      <c r="Q4159" s="252"/>
      <c r="R4159" s="252"/>
      <c r="S4159" s="252"/>
      <c r="T4159" s="253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4" t="s">
        <v>191</v>
      </c>
      <c r="AU4159" s="254" t="s">
        <v>82</v>
      </c>
      <c r="AV4159" s="14" t="s">
        <v>80</v>
      </c>
      <c r="AW4159" s="14" t="s">
        <v>33</v>
      </c>
      <c r="AX4159" s="14" t="s">
        <v>72</v>
      </c>
      <c r="AY4159" s="254" t="s">
        <v>180</v>
      </c>
    </row>
    <row r="4160" s="13" customFormat="1">
      <c r="A4160" s="13"/>
      <c r="B4160" s="233"/>
      <c r="C4160" s="234"/>
      <c r="D4160" s="235" t="s">
        <v>191</v>
      </c>
      <c r="E4160" s="236" t="s">
        <v>19</v>
      </c>
      <c r="F4160" s="237" t="s">
        <v>4699</v>
      </c>
      <c r="G4160" s="234"/>
      <c r="H4160" s="238">
        <v>110.77500000000001</v>
      </c>
      <c r="I4160" s="239"/>
      <c r="J4160" s="234"/>
      <c r="K4160" s="234"/>
      <c r="L4160" s="240"/>
      <c r="M4160" s="241"/>
      <c r="N4160" s="242"/>
      <c r="O4160" s="242"/>
      <c r="P4160" s="242"/>
      <c r="Q4160" s="242"/>
      <c r="R4160" s="242"/>
      <c r="S4160" s="242"/>
      <c r="T4160" s="243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4" t="s">
        <v>191</v>
      </c>
      <c r="AU4160" s="244" t="s">
        <v>82</v>
      </c>
      <c r="AV4160" s="13" t="s">
        <v>82</v>
      </c>
      <c r="AW4160" s="13" t="s">
        <v>33</v>
      </c>
      <c r="AX4160" s="13" t="s">
        <v>72</v>
      </c>
      <c r="AY4160" s="244" t="s">
        <v>180</v>
      </c>
    </row>
    <row r="4161" s="13" customFormat="1">
      <c r="A4161" s="13"/>
      <c r="B4161" s="233"/>
      <c r="C4161" s="234"/>
      <c r="D4161" s="235" t="s">
        <v>191</v>
      </c>
      <c r="E4161" s="236" t="s">
        <v>19</v>
      </c>
      <c r="F4161" s="237" t="s">
        <v>4700</v>
      </c>
      <c r="G4161" s="234"/>
      <c r="H4161" s="238">
        <v>-3.9060000000000001</v>
      </c>
      <c r="I4161" s="239"/>
      <c r="J4161" s="234"/>
      <c r="K4161" s="234"/>
      <c r="L4161" s="240"/>
      <c r="M4161" s="241"/>
      <c r="N4161" s="242"/>
      <c r="O4161" s="242"/>
      <c r="P4161" s="242"/>
      <c r="Q4161" s="242"/>
      <c r="R4161" s="242"/>
      <c r="S4161" s="242"/>
      <c r="T4161" s="243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4" t="s">
        <v>191</v>
      </c>
      <c r="AU4161" s="244" t="s">
        <v>82</v>
      </c>
      <c r="AV4161" s="13" t="s">
        <v>82</v>
      </c>
      <c r="AW4161" s="13" t="s">
        <v>33</v>
      </c>
      <c r="AX4161" s="13" t="s">
        <v>72</v>
      </c>
      <c r="AY4161" s="244" t="s">
        <v>180</v>
      </c>
    </row>
    <row r="4162" s="13" customFormat="1">
      <c r="A4162" s="13"/>
      <c r="B4162" s="233"/>
      <c r="C4162" s="234"/>
      <c r="D4162" s="235" t="s">
        <v>191</v>
      </c>
      <c r="E4162" s="236" t="s">
        <v>19</v>
      </c>
      <c r="F4162" s="237" t="s">
        <v>4701</v>
      </c>
      <c r="G4162" s="234"/>
      <c r="H4162" s="238">
        <v>-6.6900000000000004</v>
      </c>
      <c r="I4162" s="239"/>
      <c r="J4162" s="234"/>
      <c r="K4162" s="234"/>
      <c r="L4162" s="240"/>
      <c r="M4162" s="241"/>
      <c r="N4162" s="242"/>
      <c r="O4162" s="242"/>
      <c r="P4162" s="242"/>
      <c r="Q4162" s="242"/>
      <c r="R4162" s="242"/>
      <c r="S4162" s="242"/>
      <c r="T4162" s="243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4" t="s">
        <v>191</v>
      </c>
      <c r="AU4162" s="244" t="s">
        <v>82</v>
      </c>
      <c r="AV4162" s="13" t="s">
        <v>82</v>
      </c>
      <c r="AW4162" s="13" t="s">
        <v>33</v>
      </c>
      <c r="AX4162" s="13" t="s">
        <v>72</v>
      </c>
      <c r="AY4162" s="244" t="s">
        <v>180</v>
      </c>
    </row>
    <row r="4163" s="13" customFormat="1">
      <c r="A4163" s="13"/>
      <c r="B4163" s="233"/>
      <c r="C4163" s="234"/>
      <c r="D4163" s="235" t="s">
        <v>191</v>
      </c>
      <c r="E4163" s="236" t="s">
        <v>19</v>
      </c>
      <c r="F4163" s="237" t="s">
        <v>4702</v>
      </c>
      <c r="G4163" s="234"/>
      <c r="H4163" s="238">
        <v>-6.4900000000000002</v>
      </c>
      <c r="I4163" s="239"/>
      <c r="J4163" s="234"/>
      <c r="K4163" s="234"/>
      <c r="L4163" s="240"/>
      <c r="M4163" s="241"/>
      <c r="N4163" s="242"/>
      <c r="O4163" s="242"/>
      <c r="P4163" s="242"/>
      <c r="Q4163" s="242"/>
      <c r="R4163" s="242"/>
      <c r="S4163" s="242"/>
      <c r="T4163" s="243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4" t="s">
        <v>191</v>
      </c>
      <c r="AU4163" s="244" t="s">
        <v>82</v>
      </c>
      <c r="AV4163" s="13" t="s">
        <v>82</v>
      </c>
      <c r="AW4163" s="13" t="s">
        <v>33</v>
      </c>
      <c r="AX4163" s="13" t="s">
        <v>72</v>
      </c>
      <c r="AY4163" s="244" t="s">
        <v>180</v>
      </c>
    </row>
    <row r="4164" s="13" customFormat="1">
      <c r="A4164" s="13"/>
      <c r="B4164" s="233"/>
      <c r="C4164" s="234"/>
      <c r="D4164" s="235" t="s">
        <v>191</v>
      </c>
      <c r="E4164" s="236" t="s">
        <v>19</v>
      </c>
      <c r="F4164" s="237" t="s">
        <v>4703</v>
      </c>
      <c r="G4164" s="234"/>
      <c r="H4164" s="238">
        <v>-6.1900000000000004</v>
      </c>
      <c r="I4164" s="239"/>
      <c r="J4164" s="234"/>
      <c r="K4164" s="234"/>
      <c r="L4164" s="240"/>
      <c r="M4164" s="241"/>
      <c r="N4164" s="242"/>
      <c r="O4164" s="242"/>
      <c r="P4164" s="242"/>
      <c r="Q4164" s="242"/>
      <c r="R4164" s="242"/>
      <c r="S4164" s="242"/>
      <c r="T4164" s="243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4" t="s">
        <v>191</v>
      </c>
      <c r="AU4164" s="244" t="s">
        <v>82</v>
      </c>
      <c r="AV4164" s="13" t="s">
        <v>82</v>
      </c>
      <c r="AW4164" s="13" t="s">
        <v>33</v>
      </c>
      <c r="AX4164" s="13" t="s">
        <v>72</v>
      </c>
      <c r="AY4164" s="244" t="s">
        <v>180</v>
      </c>
    </row>
    <row r="4165" s="13" customFormat="1">
      <c r="A4165" s="13"/>
      <c r="B4165" s="233"/>
      <c r="C4165" s="234"/>
      <c r="D4165" s="235" t="s">
        <v>191</v>
      </c>
      <c r="E4165" s="236" t="s">
        <v>19</v>
      </c>
      <c r="F4165" s="237" t="s">
        <v>4704</v>
      </c>
      <c r="G4165" s="234"/>
      <c r="H4165" s="238">
        <v>7.8099999999999996</v>
      </c>
      <c r="I4165" s="239"/>
      <c r="J4165" s="234"/>
      <c r="K4165" s="234"/>
      <c r="L4165" s="240"/>
      <c r="M4165" s="241"/>
      <c r="N4165" s="242"/>
      <c r="O4165" s="242"/>
      <c r="P4165" s="242"/>
      <c r="Q4165" s="242"/>
      <c r="R4165" s="242"/>
      <c r="S4165" s="242"/>
      <c r="T4165" s="243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4" t="s">
        <v>191</v>
      </c>
      <c r="AU4165" s="244" t="s">
        <v>82</v>
      </c>
      <c r="AV4165" s="13" t="s">
        <v>82</v>
      </c>
      <c r="AW4165" s="13" t="s">
        <v>33</v>
      </c>
      <c r="AX4165" s="13" t="s">
        <v>72</v>
      </c>
      <c r="AY4165" s="244" t="s">
        <v>180</v>
      </c>
    </row>
    <row r="4166" s="13" customFormat="1">
      <c r="A4166" s="13"/>
      <c r="B4166" s="233"/>
      <c r="C4166" s="234"/>
      <c r="D4166" s="235" t="s">
        <v>191</v>
      </c>
      <c r="E4166" s="236" t="s">
        <v>19</v>
      </c>
      <c r="F4166" s="237" t="s">
        <v>4705</v>
      </c>
      <c r="G4166" s="234"/>
      <c r="H4166" s="238">
        <v>-6.1900000000000004</v>
      </c>
      <c r="I4166" s="239"/>
      <c r="J4166" s="234"/>
      <c r="K4166" s="234"/>
      <c r="L4166" s="240"/>
      <c r="M4166" s="241"/>
      <c r="N4166" s="242"/>
      <c r="O4166" s="242"/>
      <c r="P4166" s="242"/>
      <c r="Q4166" s="242"/>
      <c r="R4166" s="242"/>
      <c r="S4166" s="242"/>
      <c r="T4166" s="243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4" t="s">
        <v>191</v>
      </c>
      <c r="AU4166" s="244" t="s">
        <v>82</v>
      </c>
      <c r="AV4166" s="13" t="s">
        <v>82</v>
      </c>
      <c r="AW4166" s="13" t="s">
        <v>33</v>
      </c>
      <c r="AX4166" s="13" t="s">
        <v>72</v>
      </c>
      <c r="AY4166" s="244" t="s">
        <v>180</v>
      </c>
    </row>
    <row r="4167" s="15" customFormat="1">
      <c r="A4167" s="15"/>
      <c r="B4167" s="255"/>
      <c r="C4167" s="256"/>
      <c r="D4167" s="235" t="s">
        <v>191</v>
      </c>
      <c r="E4167" s="257" t="s">
        <v>19</v>
      </c>
      <c r="F4167" s="258" t="s">
        <v>327</v>
      </c>
      <c r="G4167" s="256"/>
      <c r="H4167" s="259">
        <v>165.22900000000001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191</v>
      </c>
      <c r="AU4167" s="265" t="s">
        <v>82</v>
      </c>
      <c r="AV4167" s="15" t="s">
        <v>187</v>
      </c>
      <c r="AW4167" s="15" t="s">
        <v>33</v>
      </c>
      <c r="AX4167" s="15" t="s">
        <v>80</v>
      </c>
      <c r="AY4167" s="265" t="s">
        <v>180</v>
      </c>
    </row>
    <row r="4168" s="2" customFormat="1" ht="16.5" customHeight="1">
      <c r="A4168" s="40"/>
      <c r="B4168" s="41"/>
      <c r="C4168" s="215" t="s">
        <v>4706</v>
      </c>
      <c r="D4168" s="215" t="s">
        <v>182</v>
      </c>
      <c r="E4168" s="216" t="s">
        <v>4707</v>
      </c>
      <c r="F4168" s="217" t="s">
        <v>4708</v>
      </c>
      <c r="G4168" s="218" t="s">
        <v>185</v>
      </c>
      <c r="H4168" s="219">
        <v>198.94999999999999</v>
      </c>
      <c r="I4168" s="220"/>
      <c r="J4168" s="221">
        <f>ROUND(I4168*H4168,2)</f>
        <v>0</v>
      </c>
      <c r="K4168" s="217" t="s">
        <v>186</v>
      </c>
      <c r="L4168" s="46"/>
      <c r="M4168" s="222" t="s">
        <v>19</v>
      </c>
      <c r="N4168" s="223" t="s">
        <v>43</v>
      </c>
      <c r="O4168" s="86"/>
      <c r="P4168" s="224">
        <f>O4168*H4168</f>
        <v>0</v>
      </c>
      <c r="Q4168" s="224">
        <v>0</v>
      </c>
      <c r="R4168" s="224">
        <f>Q4168*H4168</f>
        <v>0</v>
      </c>
      <c r="S4168" s="224">
        <v>0</v>
      </c>
      <c r="T4168" s="225">
        <f>S4168*H4168</f>
        <v>0</v>
      </c>
      <c r="U4168" s="40"/>
      <c r="V4168" s="40"/>
      <c r="W4168" s="40"/>
      <c r="X4168" s="40"/>
      <c r="Y4168" s="40"/>
      <c r="Z4168" s="40"/>
      <c r="AA4168" s="40"/>
      <c r="AB4168" s="40"/>
      <c r="AC4168" s="40"/>
      <c r="AD4168" s="40"/>
      <c r="AE4168" s="40"/>
      <c r="AR4168" s="226" t="s">
        <v>270</v>
      </c>
      <c r="AT4168" s="226" t="s">
        <v>182</v>
      </c>
      <c r="AU4168" s="226" t="s">
        <v>82</v>
      </c>
      <c r="AY4168" s="19" t="s">
        <v>180</v>
      </c>
      <c r="BE4168" s="227">
        <f>IF(N4168="základní",J4168,0)</f>
        <v>0</v>
      </c>
      <c r="BF4168" s="227">
        <f>IF(N4168="snížená",J4168,0)</f>
        <v>0</v>
      </c>
      <c r="BG4168" s="227">
        <f>IF(N4168="zákl. přenesená",J4168,0)</f>
        <v>0</v>
      </c>
      <c r="BH4168" s="227">
        <f>IF(N4168="sníž. přenesená",J4168,0)</f>
        <v>0</v>
      </c>
      <c r="BI4168" s="227">
        <f>IF(N4168="nulová",J4168,0)</f>
        <v>0</v>
      </c>
      <c r="BJ4168" s="19" t="s">
        <v>80</v>
      </c>
      <c r="BK4168" s="227">
        <f>ROUND(I4168*H4168,2)</f>
        <v>0</v>
      </c>
      <c r="BL4168" s="19" t="s">
        <v>270</v>
      </c>
      <c r="BM4168" s="226" t="s">
        <v>4709</v>
      </c>
    </row>
    <row r="4169" s="2" customFormat="1">
      <c r="A4169" s="40"/>
      <c r="B4169" s="41"/>
      <c r="C4169" s="42"/>
      <c r="D4169" s="228" t="s">
        <v>189</v>
      </c>
      <c r="E4169" s="42"/>
      <c r="F4169" s="229" t="s">
        <v>4710</v>
      </c>
      <c r="G4169" s="42"/>
      <c r="H4169" s="42"/>
      <c r="I4169" s="230"/>
      <c r="J4169" s="42"/>
      <c r="K4169" s="42"/>
      <c r="L4169" s="46"/>
      <c r="M4169" s="231"/>
      <c r="N4169" s="232"/>
      <c r="O4169" s="86"/>
      <c r="P4169" s="86"/>
      <c r="Q4169" s="86"/>
      <c r="R4169" s="86"/>
      <c r="S4169" s="86"/>
      <c r="T4169" s="87"/>
      <c r="U4169" s="40"/>
      <c r="V4169" s="40"/>
      <c r="W4169" s="40"/>
      <c r="X4169" s="40"/>
      <c r="Y4169" s="40"/>
      <c r="Z4169" s="40"/>
      <c r="AA4169" s="40"/>
      <c r="AB4169" s="40"/>
      <c r="AC4169" s="40"/>
      <c r="AD4169" s="40"/>
      <c r="AE4169" s="40"/>
      <c r="AT4169" s="19" t="s">
        <v>189</v>
      </c>
      <c r="AU4169" s="19" t="s">
        <v>82</v>
      </c>
    </row>
    <row r="4170" s="14" customFormat="1">
      <c r="A4170" s="14"/>
      <c r="B4170" s="245"/>
      <c r="C4170" s="246"/>
      <c r="D4170" s="235" t="s">
        <v>191</v>
      </c>
      <c r="E4170" s="247" t="s">
        <v>19</v>
      </c>
      <c r="F4170" s="248" t="s">
        <v>4711</v>
      </c>
      <c r="G4170" s="246"/>
      <c r="H4170" s="247" t="s">
        <v>19</v>
      </c>
      <c r="I4170" s="249"/>
      <c r="J4170" s="246"/>
      <c r="K4170" s="246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191</v>
      </c>
      <c r="AU4170" s="254" t="s">
        <v>82</v>
      </c>
      <c r="AV4170" s="14" t="s">
        <v>80</v>
      </c>
      <c r="AW4170" s="14" t="s">
        <v>33</v>
      </c>
      <c r="AX4170" s="14" t="s">
        <v>72</v>
      </c>
      <c r="AY4170" s="254" t="s">
        <v>180</v>
      </c>
    </row>
    <row r="4171" s="13" customFormat="1">
      <c r="A4171" s="13"/>
      <c r="B4171" s="233"/>
      <c r="C4171" s="234"/>
      <c r="D4171" s="235" t="s">
        <v>191</v>
      </c>
      <c r="E4171" s="236" t="s">
        <v>19</v>
      </c>
      <c r="F4171" s="237" t="s">
        <v>4712</v>
      </c>
      <c r="G4171" s="234"/>
      <c r="H4171" s="238">
        <v>10.51</v>
      </c>
      <c r="I4171" s="239"/>
      <c r="J4171" s="234"/>
      <c r="K4171" s="234"/>
      <c r="L4171" s="240"/>
      <c r="M4171" s="241"/>
      <c r="N4171" s="242"/>
      <c r="O4171" s="242"/>
      <c r="P4171" s="242"/>
      <c r="Q4171" s="242"/>
      <c r="R4171" s="242"/>
      <c r="S4171" s="242"/>
      <c r="T4171" s="243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4" t="s">
        <v>191</v>
      </c>
      <c r="AU4171" s="244" t="s">
        <v>82</v>
      </c>
      <c r="AV4171" s="13" t="s">
        <v>82</v>
      </c>
      <c r="AW4171" s="13" t="s">
        <v>33</v>
      </c>
      <c r="AX4171" s="13" t="s">
        <v>72</v>
      </c>
      <c r="AY4171" s="244" t="s">
        <v>180</v>
      </c>
    </row>
    <row r="4172" s="14" customFormat="1">
      <c r="A4172" s="14"/>
      <c r="B4172" s="245"/>
      <c r="C4172" s="246"/>
      <c r="D4172" s="235" t="s">
        <v>191</v>
      </c>
      <c r="E4172" s="247" t="s">
        <v>19</v>
      </c>
      <c r="F4172" s="248" t="s">
        <v>4713</v>
      </c>
      <c r="G4172" s="246"/>
      <c r="H4172" s="247" t="s">
        <v>19</v>
      </c>
      <c r="I4172" s="249"/>
      <c r="J4172" s="246"/>
      <c r="K4172" s="246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191</v>
      </c>
      <c r="AU4172" s="254" t="s">
        <v>82</v>
      </c>
      <c r="AV4172" s="14" t="s">
        <v>80</v>
      </c>
      <c r="AW4172" s="14" t="s">
        <v>33</v>
      </c>
      <c r="AX4172" s="14" t="s">
        <v>72</v>
      </c>
      <c r="AY4172" s="254" t="s">
        <v>180</v>
      </c>
    </row>
    <row r="4173" s="13" customFormat="1">
      <c r="A4173" s="13"/>
      <c r="B4173" s="233"/>
      <c r="C4173" s="234"/>
      <c r="D4173" s="235" t="s">
        <v>191</v>
      </c>
      <c r="E4173" s="236" t="s">
        <v>19</v>
      </c>
      <c r="F4173" s="237" t="s">
        <v>2176</v>
      </c>
      <c r="G4173" s="234"/>
      <c r="H4173" s="238">
        <v>188.44</v>
      </c>
      <c r="I4173" s="239"/>
      <c r="J4173" s="234"/>
      <c r="K4173" s="234"/>
      <c r="L4173" s="240"/>
      <c r="M4173" s="241"/>
      <c r="N4173" s="242"/>
      <c r="O4173" s="242"/>
      <c r="P4173" s="242"/>
      <c r="Q4173" s="242"/>
      <c r="R4173" s="242"/>
      <c r="S4173" s="242"/>
      <c r="T4173" s="243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4" t="s">
        <v>191</v>
      </c>
      <c r="AU4173" s="244" t="s">
        <v>82</v>
      </c>
      <c r="AV4173" s="13" t="s">
        <v>82</v>
      </c>
      <c r="AW4173" s="13" t="s">
        <v>33</v>
      </c>
      <c r="AX4173" s="13" t="s">
        <v>72</v>
      </c>
      <c r="AY4173" s="244" t="s">
        <v>180</v>
      </c>
    </row>
    <row r="4174" s="15" customFormat="1">
      <c r="A4174" s="15"/>
      <c r="B4174" s="255"/>
      <c r="C4174" s="256"/>
      <c r="D4174" s="235" t="s">
        <v>191</v>
      </c>
      <c r="E4174" s="257" t="s">
        <v>19</v>
      </c>
      <c r="F4174" s="258" t="s">
        <v>327</v>
      </c>
      <c r="G4174" s="256"/>
      <c r="H4174" s="259">
        <v>198.94999999999999</v>
      </c>
      <c r="I4174" s="260"/>
      <c r="J4174" s="256"/>
      <c r="K4174" s="256"/>
      <c r="L4174" s="261"/>
      <c r="M4174" s="262"/>
      <c r="N4174" s="263"/>
      <c r="O4174" s="263"/>
      <c r="P4174" s="263"/>
      <c r="Q4174" s="263"/>
      <c r="R4174" s="263"/>
      <c r="S4174" s="263"/>
      <c r="T4174" s="264"/>
      <c r="U4174" s="15"/>
      <c r="V4174" s="15"/>
      <c r="W4174" s="15"/>
      <c r="X4174" s="15"/>
      <c r="Y4174" s="15"/>
      <c r="Z4174" s="15"/>
      <c r="AA4174" s="15"/>
      <c r="AB4174" s="15"/>
      <c r="AC4174" s="15"/>
      <c r="AD4174" s="15"/>
      <c r="AE4174" s="15"/>
      <c r="AT4174" s="265" t="s">
        <v>191</v>
      </c>
      <c r="AU4174" s="265" t="s">
        <v>82</v>
      </c>
      <c r="AV4174" s="15" t="s">
        <v>187</v>
      </c>
      <c r="AW4174" s="15" t="s">
        <v>33</v>
      </c>
      <c r="AX4174" s="15" t="s">
        <v>80</v>
      </c>
      <c r="AY4174" s="265" t="s">
        <v>180</v>
      </c>
    </row>
    <row r="4175" s="2" customFormat="1" ht="21.75" customHeight="1">
      <c r="A4175" s="40"/>
      <c r="B4175" s="41"/>
      <c r="C4175" s="215" t="s">
        <v>4714</v>
      </c>
      <c r="D4175" s="215" t="s">
        <v>182</v>
      </c>
      <c r="E4175" s="216" t="s">
        <v>4715</v>
      </c>
      <c r="F4175" s="217" t="s">
        <v>4716</v>
      </c>
      <c r="G4175" s="218" t="s">
        <v>185</v>
      </c>
      <c r="H4175" s="219">
        <v>198.94999999999999</v>
      </c>
      <c r="I4175" s="220"/>
      <c r="J4175" s="221">
        <f>ROUND(I4175*H4175,2)</f>
        <v>0</v>
      </c>
      <c r="K4175" s="217" t="s">
        <v>186</v>
      </c>
      <c r="L4175" s="46"/>
      <c r="M4175" s="222" t="s">
        <v>19</v>
      </c>
      <c r="N4175" s="223" t="s">
        <v>43</v>
      </c>
      <c r="O4175" s="86"/>
      <c r="P4175" s="224">
        <f>O4175*H4175</f>
        <v>0</v>
      </c>
      <c r="Q4175" s="224">
        <v>0.00016000000000000001</v>
      </c>
      <c r="R4175" s="224">
        <f>Q4175*H4175</f>
        <v>0.031831999999999999</v>
      </c>
      <c r="S4175" s="224">
        <v>0</v>
      </c>
      <c r="T4175" s="225">
        <f>S4175*H4175</f>
        <v>0</v>
      </c>
      <c r="U4175" s="40"/>
      <c r="V4175" s="40"/>
      <c r="W4175" s="40"/>
      <c r="X4175" s="40"/>
      <c r="Y4175" s="40"/>
      <c r="Z4175" s="40"/>
      <c r="AA4175" s="40"/>
      <c r="AB4175" s="40"/>
      <c r="AC4175" s="40"/>
      <c r="AD4175" s="40"/>
      <c r="AE4175" s="40"/>
      <c r="AR4175" s="226" t="s">
        <v>270</v>
      </c>
      <c r="AT4175" s="226" t="s">
        <v>182</v>
      </c>
      <c r="AU4175" s="226" t="s">
        <v>82</v>
      </c>
      <c r="AY4175" s="19" t="s">
        <v>180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19" t="s">
        <v>80</v>
      </c>
      <c r="BK4175" s="227">
        <f>ROUND(I4175*H4175,2)</f>
        <v>0</v>
      </c>
      <c r="BL4175" s="19" t="s">
        <v>270</v>
      </c>
      <c r="BM4175" s="226" t="s">
        <v>4717</v>
      </c>
    </row>
    <row r="4176" s="2" customFormat="1">
      <c r="A4176" s="40"/>
      <c r="B4176" s="41"/>
      <c r="C4176" s="42"/>
      <c r="D4176" s="228" t="s">
        <v>189</v>
      </c>
      <c r="E4176" s="42"/>
      <c r="F4176" s="229" t="s">
        <v>4718</v>
      </c>
      <c r="G4176" s="42"/>
      <c r="H4176" s="42"/>
      <c r="I4176" s="230"/>
      <c r="J4176" s="42"/>
      <c r="K4176" s="42"/>
      <c r="L4176" s="46"/>
      <c r="M4176" s="231"/>
      <c r="N4176" s="232"/>
      <c r="O4176" s="86"/>
      <c r="P4176" s="86"/>
      <c r="Q4176" s="86"/>
      <c r="R4176" s="86"/>
      <c r="S4176" s="86"/>
      <c r="T4176" s="87"/>
      <c r="U4176" s="40"/>
      <c r="V4176" s="40"/>
      <c r="W4176" s="40"/>
      <c r="X4176" s="40"/>
      <c r="Y4176" s="40"/>
      <c r="Z4176" s="40"/>
      <c r="AA4176" s="40"/>
      <c r="AB4176" s="40"/>
      <c r="AC4176" s="40"/>
      <c r="AD4176" s="40"/>
      <c r="AE4176" s="40"/>
      <c r="AT4176" s="19" t="s">
        <v>189</v>
      </c>
      <c r="AU4176" s="19" t="s">
        <v>82</v>
      </c>
    </row>
    <row r="4177" s="14" customFormat="1">
      <c r="A4177" s="14"/>
      <c r="B4177" s="245"/>
      <c r="C4177" s="246"/>
      <c r="D4177" s="235" t="s">
        <v>191</v>
      </c>
      <c r="E4177" s="247" t="s">
        <v>19</v>
      </c>
      <c r="F4177" s="248" t="s">
        <v>4711</v>
      </c>
      <c r="G4177" s="246"/>
      <c r="H4177" s="247" t="s">
        <v>19</v>
      </c>
      <c r="I4177" s="249"/>
      <c r="J4177" s="246"/>
      <c r="K4177" s="246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191</v>
      </c>
      <c r="AU4177" s="254" t="s">
        <v>82</v>
      </c>
      <c r="AV4177" s="14" t="s">
        <v>80</v>
      </c>
      <c r="AW4177" s="14" t="s">
        <v>33</v>
      </c>
      <c r="AX4177" s="14" t="s">
        <v>72</v>
      </c>
      <c r="AY4177" s="254" t="s">
        <v>180</v>
      </c>
    </row>
    <row r="4178" s="13" customFormat="1">
      <c r="A4178" s="13"/>
      <c r="B4178" s="233"/>
      <c r="C4178" s="234"/>
      <c r="D4178" s="235" t="s">
        <v>191</v>
      </c>
      <c r="E4178" s="236" t="s">
        <v>19</v>
      </c>
      <c r="F4178" s="237" t="s">
        <v>4712</v>
      </c>
      <c r="G4178" s="234"/>
      <c r="H4178" s="238">
        <v>10.51</v>
      </c>
      <c r="I4178" s="239"/>
      <c r="J4178" s="234"/>
      <c r="K4178" s="234"/>
      <c r="L4178" s="240"/>
      <c r="M4178" s="241"/>
      <c r="N4178" s="242"/>
      <c r="O4178" s="242"/>
      <c r="P4178" s="242"/>
      <c r="Q4178" s="242"/>
      <c r="R4178" s="242"/>
      <c r="S4178" s="242"/>
      <c r="T4178" s="243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4" t="s">
        <v>191</v>
      </c>
      <c r="AU4178" s="244" t="s">
        <v>82</v>
      </c>
      <c r="AV4178" s="13" t="s">
        <v>82</v>
      </c>
      <c r="AW4178" s="13" t="s">
        <v>33</v>
      </c>
      <c r="AX4178" s="13" t="s">
        <v>72</v>
      </c>
      <c r="AY4178" s="244" t="s">
        <v>180</v>
      </c>
    </row>
    <row r="4179" s="14" customFormat="1">
      <c r="A4179" s="14"/>
      <c r="B4179" s="245"/>
      <c r="C4179" s="246"/>
      <c r="D4179" s="235" t="s">
        <v>191</v>
      </c>
      <c r="E4179" s="247" t="s">
        <v>19</v>
      </c>
      <c r="F4179" s="248" t="s">
        <v>4713</v>
      </c>
      <c r="G4179" s="246"/>
      <c r="H4179" s="247" t="s">
        <v>19</v>
      </c>
      <c r="I4179" s="249"/>
      <c r="J4179" s="246"/>
      <c r="K4179" s="246"/>
      <c r="L4179" s="250"/>
      <c r="M4179" s="251"/>
      <c r="N4179" s="252"/>
      <c r="O4179" s="252"/>
      <c r="P4179" s="252"/>
      <c r="Q4179" s="252"/>
      <c r="R4179" s="252"/>
      <c r="S4179" s="252"/>
      <c r="T4179" s="253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4" t="s">
        <v>191</v>
      </c>
      <c r="AU4179" s="254" t="s">
        <v>82</v>
      </c>
      <c r="AV4179" s="14" t="s">
        <v>80</v>
      </c>
      <c r="AW4179" s="14" t="s">
        <v>33</v>
      </c>
      <c r="AX4179" s="14" t="s">
        <v>72</v>
      </c>
      <c r="AY4179" s="254" t="s">
        <v>180</v>
      </c>
    </row>
    <row r="4180" s="13" customFormat="1">
      <c r="A4180" s="13"/>
      <c r="B4180" s="233"/>
      <c r="C4180" s="234"/>
      <c r="D4180" s="235" t="s">
        <v>191</v>
      </c>
      <c r="E4180" s="236" t="s">
        <v>19</v>
      </c>
      <c r="F4180" s="237" t="s">
        <v>2176</v>
      </c>
      <c r="G4180" s="234"/>
      <c r="H4180" s="238">
        <v>188.44</v>
      </c>
      <c r="I4180" s="239"/>
      <c r="J4180" s="234"/>
      <c r="K4180" s="234"/>
      <c r="L4180" s="240"/>
      <c r="M4180" s="241"/>
      <c r="N4180" s="242"/>
      <c r="O4180" s="242"/>
      <c r="P4180" s="242"/>
      <c r="Q4180" s="242"/>
      <c r="R4180" s="242"/>
      <c r="S4180" s="242"/>
      <c r="T4180" s="243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4" t="s">
        <v>191</v>
      </c>
      <c r="AU4180" s="244" t="s">
        <v>82</v>
      </c>
      <c r="AV4180" s="13" t="s">
        <v>82</v>
      </c>
      <c r="AW4180" s="13" t="s">
        <v>33</v>
      </c>
      <c r="AX4180" s="13" t="s">
        <v>72</v>
      </c>
      <c r="AY4180" s="244" t="s">
        <v>180</v>
      </c>
    </row>
    <row r="4181" s="15" customFormat="1">
      <c r="A4181" s="15"/>
      <c r="B4181" s="255"/>
      <c r="C4181" s="256"/>
      <c r="D4181" s="235" t="s">
        <v>191</v>
      </c>
      <c r="E4181" s="257" t="s">
        <v>19</v>
      </c>
      <c r="F4181" s="258" t="s">
        <v>327</v>
      </c>
      <c r="G4181" s="256"/>
      <c r="H4181" s="259">
        <v>198.94999999999999</v>
      </c>
      <c r="I4181" s="260"/>
      <c r="J4181" s="256"/>
      <c r="K4181" s="256"/>
      <c r="L4181" s="261"/>
      <c r="M4181" s="262"/>
      <c r="N4181" s="263"/>
      <c r="O4181" s="263"/>
      <c r="P4181" s="263"/>
      <c r="Q4181" s="263"/>
      <c r="R4181" s="263"/>
      <c r="S4181" s="263"/>
      <c r="T4181" s="264"/>
      <c r="U4181" s="15"/>
      <c r="V4181" s="15"/>
      <c r="W4181" s="15"/>
      <c r="X4181" s="15"/>
      <c r="Y4181" s="15"/>
      <c r="Z4181" s="15"/>
      <c r="AA4181" s="15"/>
      <c r="AB4181" s="15"/>
      <c r="AC4181" s="15"/>
      <c r="AD4181" s="15"/>
      <c r="AE4181" s="15"/>
      <c r="AT4181" s="265" t="s">
        <v>191</v>
      </c>
      <c r="AU4181" s="265" t="s">
        <v>82</v>
      </c>
      <c r="AV4181" s="15" t="s">
        <v>187</v>
      </c>
      <c r="AW4181" s="15" t="s">
        <v>33</v>
      </c>
      <c r="AX4181" s="15" t="s">
        <v>80</v>
      </c>
      <c r="AY4181" s="265" t="s">
        <v>180</v>
      </c>
    </row>
    <row r="4182" s="2" customFormat="1" ht="16.5" customHeight="1">
      <c r="A4182" s="40"/>
      <c r="B4182" s="41"/>
      <c r="C4182" s="215" t="s">
        <v>4719</v>
      </c>
      <c r="D4182" s="215" t="s">
        <v>182</v>
      </c>
      <c r="E4182" s="216" t="s">
        <v>4720</v>
      </c>
      <c r="F4182" s="217" t="s">
        <v>4721</v>
      </c>
      <c r="G4182" s="218" t="s">
        <v>185</v>
      </c>
      <c r="H4182" s="219">
        <v>198.94999999999999</v>
      </c>
      <c r="I4182" s="220"/>
      <c r="J4182" s="221">
        <f>ROUND(I4182*H4182,2)</f>
        <v>0</v>
      </c>
      <c r="K4182" s="217" t="s">
        <v>186</v>
      </c>
      <c r="L4182" s="46"/>
      <c r="M4182" s="222" t="s">
        <v>19</v>
      </c>
      <c r="N4182" s="223" t="s">
        <v>43</v>
      </c>
      <c r="O4182" s="86"/>
      <c r="P4182" s="224">
        <f>O4182*H4182</f>
        <v>0</v>
      </c>
      <c r="Q4182" s="224">
        <v>0.00048000000000000001</v>
      </c>
      <c r="R4182" s="224">
        <f>Q4182*H4182</f>
        <v>0.095495999999999998</v>
      </c>
      <c r="S4182" s="224">
        <v>0</v>
      </c>
      <c r="T4182" s="225">
        <f>S4182*H4182</f>
        <v>0</v>
      </c>
      <c r="U4182" s="40"/>
      <c r="V4182" s="40"/>
      <c r="W4182" s="40"/>
      <c r="X4182" s="40"/>
      <c r="Y4182" s="40"/>
      <c r="Z4182" s="40"/>
      <c r="AA4182" s="40"/>
      <c r="AB4182" s="40"/>
      <c r="AC4182" s="40"/>
      <c r="AD4182" s="40"/>
      <c r="AE4182" s="40"/>
      <c r="AR4182" s="226" t="s">
        <v>270</v>
      </c>
      <c r="AT4182" s="226" t="s">
        <v>182</v>
      </c>
      <c r="AU4182" s="226" t="s">
        <v>82</v>
      </c>
      <c r="AY4182" s="19" t="s">
        <v>180</v>
      </c>
      <c r="BE4182" s="227">
        <f>IF(N4182="základní",J4182,0)</f>
        <v>0</v>
      </c>
      <c r="BF4182" s="227">
        <f>IF(N4182="snížená",J4182,0)</f>
        <v>0</v>
      </c>
      <c r="BG4182" s="227">
        <f>IF(N4182="zákl. přenesená",J4182,0)</f>
        <v>0</v>
      </c>
      <c r="BH4182" s="227">
        <f>IF(N4182="sníž. přenesená",J4182,0)</f>
        <v>0</v>
      </c>
      <c r="BI4182" s="227">
        <f>IF(N4182="nulová",J4182,0)</f>
        <v>0</v>
      </c>
      <c r="BJ4182" s="19" t="s">
        <v>80</v>
      </c>
      <c r="BK4182" s="227">
        <f>ROUND(I4182*H4182,2)</f>
        <v>0</v>
      </c>
      <c r="BL4182" s="19" t="s">
        <v>270</v>
      </c>
      <c r="BM4182" s="226" t="s">
        <v>4722</v>
      </c>
    </row>
    <row r="4183" s="2" customFormat="1">
      <c r="A4183" s="40"/>
      <c r="B4183" s="41"/>
      <c r="C4183" s="42"/>
      <c r="D4183" s="228" t="s">
        <v>189</v>
      </c>
      <c r="E4183" s="42"/>
      <c r="F4183" s="229" t="s">
        <v>4723</v>
      </c>
      <c r="G4183" s="42"/>
      <c r="H4183" s="42"/>
      <c r="I4183" s="230"/>
      <c r="J4183" s="42"/>
      <c r="K4183" s="42"/>
      <c r="L4183" s="46"/>
      <c r="M4183" s="231"/>
      <c r="N4183" s="232"/>
      <c r="O4183" s="86"/>
      <c r="P4183" s="86"/>
      <c r="Q4183" s="86"/>
      <c r="R4183" s="86"/>
      <c r="S4183" s="86"/>
      <c r="T4183" s="87"/>
      <c r="U4183" s="40"/>
      <c r="V4183" s="40"/>
      <c r="W4183" s="40"/>
      <c r="X4183" s="40"/>
      <c r="Y4183" s="40"/>
      <c r="Z4183" s="40"/>
      <c r="AA4183" s="40"/>
      <c r="AB4183" s="40"/>
      <c r="AC4183" s="40"/>
      <c r="AD4183" s="40"/>
      <c r="AE4183" s="40"/>
      <c r="AT4183" s="19" t="s">
        <v>189</v>
      </c>
      <c r="AU4183" s="19" t="s">
        <v>82</v>
      </c>
    </row>
    <row r="4184" s="14" customFormat="1">
      <c r="A4184" s="14"/>
      <c r="B4184" s="245"/>
      <c r="C4184" s="246"/>
      <c r="D4184" s="235" t="s">
        <v>191</v>
      </c>
      <c r="E4184" s="247" t="s">
        <v>19</v>
      </c>
      <c r="F4184" s="248" t="s">
        <v>4711</v>
      </c>
      <c r="G4184" s="246"/>
      <c r="H4184" s="247" t="s">
        <v>19</v>
      </c>
      <c r="I4184" s="249"/>
      <c r="J4184" s="246"/>
      <c r="K4184" s="246"/>
      <c r="L4184" s="250"/>
      <c r="M4184" s="251"/>
      <c r="N4184" s="252"/>
      <c r="O4184" s="252"/>
      <c r="P4184" s="252"/>
      <c r="Q4184" s="252"/>
      <c r="R4184" s="252"/>
      <c r="S4184" s="252"/>
      <c r="T4184" s="253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4" t="s">
        <v>191</v>
      </c>
      <c r="AU4184" s="254" t="s">
        <v>82</v>
      </c>
      <c r="AV4184" s="14" t="s">
        <v>80</v>
      </c>
      <c r="AW4184" s="14" t="s">
        <v>33</v>
      </c>
      <c r="AX4184" s="14" t="s">
        <v>72</v>
      </c>
      <c r="AY4184" s="254" t="s">
        <v>180</v>
      </c>
    </row>
    <row r="4185" s="13" customFormat="1">
      <c r="A4185" s="13"/>
      <c r="B4185" s="233"/>
      <c r="C4185" s="234"/>
      <c r="D4185" s="235" t="s">
        <v>191</v>
      </c>
      <c r="E4185" s="236" t="s">
        <v>19</v>
      </c>
      <c r="F4185" s="237" t="s">
        <v>4712</v>
      </c>
      <c r="G4185" s="234"/>
      <c r="H4185" s="238">
        <v>10.51</v>
      </c>
      <c r="I4185" s="239"/>
      <c r="J4185" s="234"/>
      <c r="K4185" s="234"/>
      <c r="L4185" s="240"/>
      <c r="M4185" s="241"/>
      <c r="N4185" s="242"/>
      <c r="O4185" s="242"/>
      <c r="P4185" s="242"/>
      <c r="Q4185" s="242"/>
      <c r="R4185" s="242"/>
      <c r="S4185" s="242"/>
      <c r="T4185" s="243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4" t="s">
        <v>191</v>
      </c>
      <c r="AU4185" s="244" t="s">
        <v>82</v>
      </c>
      <c r="AV4185" s="13" t="s">
        <v>82</v>
      </c>
      <c r="AW4185" s="13" t="s">
        <v>33</v>
      </c>
      <c r="AX4185" s="13" t="s">
        <v>72</v>
      </c>
      <c r="AY4185" s="244" t="s">
        <v>180</v>
      </c>
    </row>
    <row r="4186" s="14" customFormat="1">
      <c r="A4186" s="14"/>
      <c r="B4186" s="245"/>
      <c r="C4186" s="246"/>
      <c r="D4186" s="235" t="s">
        <v>191</v>
      </c>
      <c r="E4186" s="247" t="s">
        <v>19</v>
      </c>
      <c r="F4186" s="248" t="s">
        <v>4713</v>
      </c>
      <c r="G4186" s="246"/>
      <c r="H4186" s="247" t="s">
        <v>19</v>
      </c>
      <c r="I4186" s="249"/>
      <c r="J4186" s="246"/>
      <c r="K4186" s="246"/>
      <c r="L4186" s="250"/>
      <c r="M4186" s="251"/>
      <c r="N4186" s="252"/>
      <c r="O4186" s="252"/>
      <c r="P4186" s="252"/>
      <c r="Q4186" s="252"/>
      <c r="R4186" s="252"/>
      <c r="S4186" s="252"/>
      <c r="T4186" s="253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4" t="s">
        <v>191</v>
      </c>
      <c r="AU4186" s="254" t="s">
        <v>82</v>
      </c>
      <c r="AV4186" s="14" t="s">
        <v>80</v>
      </c>
      <c r="AW4186" s="14" t="s">
        <v>33</v>
      </c>
      <c r="AX4186" s="14" t="s">
        <v>72</v>
      </c>
      <c r="AY4186" s="254" t="s">
        <v>180</v>
      </c>
    </row>
    <row r="4187" s="13" customFormat="1">
      <c r="A4187" s="13"/>
      <c r="B4187" s="233"/>
      <c r="C4187" s="234"/>
      <c r="D4187" s="235" t="s">
        <v>191</v>
      </c>
      <c r="E4187" s="236" t="s">
        <v>19</v>
      </c>
      <c r="F4187" s="237" t="s">
        <v>2176</v>
      </c>
      <c r="G4187" s="234"/>
      <c r="H4187" s="238">
        <v>188.44</v>
      </c>
      <c r="I4187" s="239"/>
      <c r="J4187" s="234"/>
      <c r="K4187" s="234"/>
      <c r="L4187" s="240"/>
      <c r="M4187" s="241"/>
      <c r="N4187" s="242"/>
      <c r="O4187" s="242"/>
      <c r="P4187" s="242"/>
      <c r="Q4187" s="242"/>
      <c r="R4187" s="242"/>
      <c r="S4187" s="242"/>
      <c r="T4187" s="243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4" t="s">
        <v>191</v>
      </c>
      <c r="AU4187" s="244" t="s">
        <v>82</v>
      </c>
      <c r="AV4187" s="13" t="s">
        <v>82</v>
      </c>
      <c r="AW4187" s="13" t="s">
        <v>33</v>
      </c>
      <c r="AX4187" s="13" t="s">
        <v>72</v>
      </c>
      <c r="AY4187" s="244" t="s">
        <v>180</v>
      </c>
    </row>
    <row r="4188" s="15" customFormat="1">
      <c r="A4188" s="15"/>
      <c r="B4188" s="255"/>
      <c r="C4188" s="256"/>
      <c r="D4188" s="235" t="s">
        <v>191</v>
      </c>
      <c r="E4188" s="257" t="s">
        <v>19</v>
      </c>
      <c r="F4188" s="258" t="s">
        <v>327</v>
      </c>
      <c r="G4188" s="256"/>
      <c r="H4188" s="259">
        <v>198.94999999999999</v>
      </c>
      <c r="I4188" s="260"/>
      <c r="J4188" s="256"/>
      <c r="K4188" s="256"/>
      <c r="L4188" s="261"/>
      <c r="M4188" s="262"/>
      <c r="N4188" s="263"/>
      <c r="O4188" s="263"/>
      <c r="P4188" s="263"/>
      <c r="Q4188" s="263"/>
      <c r="R4188" s="263"/>
      <c r="S4188" s="263"/>
      <c r="T4188" s="264"/>
      <c r="U4188" s="15"/>
      <c r="V4188" s="15"/>
      <c r="W4188" s="15"/>
      <c r="X4188" s="15"/>
      <c r="Y4188" s="15"/>
      <c r="Z4188" s="15"/>
      <c r="AA4188" s="15"/>
      <c r="AB4188" s="15"/>
      <c r="AC4188" s="15"/>
      <c r="AD4188" s="15"/>
      <c r="AE4188" s="15"/>
      <c r="AT4188" s="265" t="s">
        <v>191</v>
      </c>
      <c r="AU4188" s="265" t="s">
        <v>82</v>
      </c>
      <c r="AV4188" s="15" t="s">
        <v>187</v>
      </c>
      <c r="AW4188" s="15" t="s">
        <v>33</v>
      </c>
      <c r="AX4188" s="15" t="s">
        <v>80</v>
      </c>
      <c r="AY4188" s="265" t="s">
        <v>180</v>
      </c>
    </row>
    <row r="4189" s="12" customFormat="1" ht="22.8" customHeight="1">
      <c r="A4189" s="12"/>
      <c r="B4189" s="199"/>
      <c r="C4189" s="200"/>
      <c r="D4189" s="201" t="s">
        <v>71</v>
      </c>
      <c r="E4189" s="213" t="s">
        <v>4724</v>
      </c>
      <c r="F4189" s="213" t="s">
        <v>4725</v>
      </c>
      <c r="G4189" s="200"/>
      <c r="H4189" s="200"/>
      <c r="I4189" s="203"/>
      <c r="J4189" s="214">
        <f>BK4189</f>
        <v>0</v>
      </c>
      <c r="K4189" s="200"/>
      <c r="L4189" s="205"/>
      <c r="M4189" s="206"/>
      <c r="N4189" s="207"/>
      <c r="O4189" s="207"/>
      <c r="P4189" s="208">
        <f>SUM(P4190:P4326)</f>
        <v>0</v>
      </c>
      <c r="Q4189" s="207"/>
      <c r="R4189" s="208">
        <f>SUM(R4190:R4326)</f>
        <v>1.3563399999999999</v>
      </c>
      <c r="S4189" s="207"/>
      <c r="T4189" s="209">
        <f>SUM(T4190:T4326)</f>
        <v>0.44231264999999997</v>
      </c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  <c r="AR4189" s="210" t="s">
        <v>82</v>
      </c>
      <c r="AT4189" s="211" t="s">
        <v>71</v>
      </c>
      <c r="AU4189" s="211" t="s">
        <v>80</v>
      </c>
      <c r="AY4189" s="210" t="s">
        <v>180</v>
      </c>
      <c r="BK4189" s="212">
        <f>SUM(BK4190:BK4326)</f>
        <v>0</v>
      </c>
    </row>
    <row r="4190" s="2" customFormat="1" ht="16.5" customHeight="1">
      <c r="A4190" s="40"/>
      <c r="B4190" s="41"/>
      <c r="C4190" s="215" t="s">
        <v>4726</v>
      </c>
      <c r="D4190" s="215" t="s">
        <v>182</v>
      </c>
      <c r="E4190" s="216" t="s">
        <v>4727</v>
      </c>
      <c r="F4190" s="217" t="s">
        <v>4728</v>
      </c>
      <c r="G4190" s="218" t="s">
        <v>185</v>
      </c>
      <c r="H4190" s="219">
        <v>2948.7510000000002</v>
      </c>
      <c r="I4190" s="220"/>
      <c r="J4190" s="221">
        <f>ROUND(I4190*H4190,2)</f>
        <v>0</v>
      </c>
      <c r="K4190" s="217" t="s">
        <v>186</v>
      </c>
      <c r="L4190" s="46"/>
      <c r="M4190" s="222" t="s">
        <v>19</v>
      </c>
      <c r="N4190" s="223" t="s">
        <v>43</v>
      </c>
      <c r="O4190" s="86"/>
      <c r="P4190" s="224">
        <f>O4190*H4190</f>
        <v>0</v>
      </c>
      <c r="Q4190" s="224">
        <v>0</v>
      </c>
      <c r="R4190" s="224">
        <f>Q4190*H4190</f>
        <v>0</v>
      </c>
      <c r="S4190" s="224">
        <v>0.00014999999999999999</v>
      </c>
      <c r="T4190" s="225">
        <f>S4190*H4190</f>
        <v>0.44231264999999997</v>
      </c>
      <c r="U4190" s="40"/>
      <c r="V4190" s="40"/>
      <c r="W4190" s="40"/>
      <c r="X4190" s="40"/>
      <c r="Y4190" s="40"/>
      <c r="Z4190" s="40"/>
      <c r="AA4190" s="40"/>
      <c r="AB4190" s="40"/>
      <c r="AC4190" s="40"/>
      <c r="AD4190" s="40"/>
      <c r="AE4190" s="40"/>
      <c r="AR4190" s="226" t="s">
        <v>270</v>
      </c>
      <c r="AT4190" s="226" t="s">
        <v>182</v>
      </c>
      <c r="AU4190" s="226" t="s">
        <v>82</v>
      </c>
      <c r="AY4190" s="19" t="s">
        <v>180</v>
      </c>
      <c r="BE4190" s="227">
        <f>IF(N4190="základní",J4190,0)</f>
        <v>0</v>
      </c>
      <c r="BF4190" s="227">
        <f>IF(N4190="snížená",J4190,0)</f>
        <v>0</v>
      </c>
      <c r="BG4190" s="227">
        <f>IF(N4190="zákl. přenesená",J4190,0)</f>
        <v>0</v>
      </c>
      <c r="BH4190" s="227">
        <f>IF(N4190="sníž. přenesená",J4190,0)</f>
        <v>0</v>
      </c>
      <c r="BI4190" s="227">
        <f>IF(N4190="nulová",J4190,0)</f>
        <v>0</v>
      </c>
      <c r="BJ4190" s="19" t="s">
        <v>80</v>
      </c>
      <c r="BK4190" s="227">
        <f>ROUND(I4190*H4190,2)</f>
        <v>0</v>
      </c>
      <c r="BL4190" s="19" t="s">
        <v>270</v>
      </c>
      <c r="BM4190" s="226" t="s">
        <v>4729</v>
      </c>
    </row>
    <row r="4191" s="2" customFormat="1">
      <c r="A4191" s="40"/>
      <c r="B4191" s="41"/>
      <c r="C4191" s="42"/>
      <c r="D4191" s="228" t="s">
        <v>189</v>
      </c>
      <c r="E4191" s="42"/>
      <c r="F4191" s="229" t="s">
        <v>4730</v>
      </c>
      <c r="G4191" s="42"/>
      <c r="H4191" s="42"/>
      <c r="I4191" s="230"/>
      <c r="J4191" s="42"/>
      <c r="K4191" s="42"/>
      <c r="L4191" s="46"/>
      <c r="M4191" s="231"/>
      <c r="N4191" s="232"/>
      <c r="O4191" s="86"/>
      <c r="P4191" s="86"/>
      <c r="Q4191" s="86"/>
      <c r="R4191" s="86"/>
      <c r="S4191" s="86"/>
      <c r="T4191" s="87"/>
      <c r="U4191" s="40"/>
      <c r="V4191" s="40"/>
      <c r="W4191" s="40"/>
      <c r="X4191" s="40"/>
      <c r="Y4191" s="40"/>
      <c r="Z4191" s="40"/>
      <c r="AA4191" s="40"/>
      <c r="AB4191" s="40"/>
      <c r="AC4191" s="40"/>
      <c r="AD4191" s="40"/>
      <c r="AE4191" s="40"/>
      <c r="AT4191" s="19" t="s">
        <v>189</v>
      </c>
      <c r="AU4191" s="19" t="s">
        <v>82</v>
      </c>
    </row>
    <row r="4192" s="14" customFormat="1">
      <c r="A4192" s="14"/>
      <c r="B4192" s="245"/>
      <c r="C4192" s="246"/>
      <c r="D4192" s="235" t="s">
        <v>191</v>
      </c>
      <c r="E4192" s="247" t="s">
        <v>19</v>
      </c>
      <c r="F4192" s="248" t="s">
        <v>4731</v>
      </c>
      <c r="G4192" s="246"/>
      <c r="H4192" s="247" t="s">
        <v>19</v>
      </c>
      <c r="I4192" s="249"/>
      <c r="J4192" s="246"/>
      <c r="K4192" s="246"/>
      <c r="L4192" s="250"/>
      <c r="M4192" s="251"/>
      <c r="N4192" s="252"/>
      <c r="O4192" s="252"/>
      <c r="P4192" s="252"/>
      <c r="Q4192" s="252"/>
      <c r="R4192" s="252"/>
      <c r="S4192" s="252"/>
      <c r="T4192" s="253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4" t="s">
        <v>191</v>
      </c>
      <c r="AU4192" s="254" t="s">
        <v>82</v>
      </c>
      <c r="AV4192" s="14" t="s">
        <v>80</v>
      </c>
      <c r="AW4192" s="14" t="s">
        <v>33</v>
      </c>
      <c r="AX4192" s="14" t="s">
        <v>72</v>
      </c>
      <c r="AY4192" s="254" t="s">
        <v>180</v>
      </c>
    </row>
    <row r="4193" s="13" customFormat="1">
      <c r="A4193" s="13"/>
      <c r="B4193" s="233"/>
      <c r="C4193" s="234"/>
      <c r="D4193" s="235" t="s">
        <v>191</v>
      </c>
      <c r="E4193" s="236" t="s">
        <v>19</v>
      </c>
      <c r="F4193" s="237" t="s">
        <v>4732</v>
      </c>
      <c r="G4193" s="234"/>
      <c r="H4193" s="238">
        <v>242</v>
      </c>
      <c r="I4193" s="239"/>
      <c r="J4193" s="234"/>
      <c r="K4193" s="234"/>
      <c r="L4193" s="240"/>
      <c r="M4193" s="241"/>
      <c r="N4193" s="242"/>
      <c r="O4193" s="242"/>
      <c r="P4193" s="242"/>
      <c r="Q4193" s="242"/>
      <c r="R4193" s="242"/>
      <c r="S4193" s="242"/>
      <c r="T4193" s="243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4" t="s">
        <v>191</v>
      </c>
      <c r="AU4193" s="244" t="s">
        <v>82</v>
      </c>
      <c r="AV4193" s="13" t="s">
        <v>82</v>
      </c>
      <c r="AW4193" s="13" t="s">
        <v>33</v>
      </c>
      <c r="AX4193" s="13" t="s">
        <v>72</v>
      </c>
      <c r="AY4193" s="244" t="s">
        <v>180</v>
      </c>
    </row>
    <row r="4194" s="14" customFormat="1">
      <c r="A4194" s="14"/>
      <c r="B4194" s="245"/>
      <c r="C4194" s="246"/>
      <c r="D4194" s="235" t="s">
        <v>191</v>
      </c>
      <c r="E4194" s="247" t="s">
        <v>19</v>
      </c>
      <c r="F4194" s="248" t="s">
        <v>4665</v>
      </c>
      <c r="G4194" s="246"/>
      <c r="H4194" s="247" t="s">
        <v>19</v>
      </c>
      <c r="I4194" s="249"/>
      <c r="J4194" s="246"/>
      <c r="K4194" s="246"/>
      <c r="L4194" s="250"/>
      <c r="M4194" s="251"/>
      <c r="N4194" s="252"/>
      <c r="O4194" s="252"/>
      <c r="P4194" s="252"/>
      <c r="Q4194" s="252"/>
      <c r="R4194" s="252"/>
      <c r="S4194" s="252"/>
      <c r="T4194" s="253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4" t="s">
        <v>191</v>
      </c>
      <c r="AU4194" s="254" t="s">
        <v>82</v>
      </c>
      <c r="AV4194" s="14" t="s">
        <v>80</v>
      </c>
      <c r="AW4194" s="14" t="s">
        <v>33</v>
      </c>
      <c r="AX4194" s="14" t="s">
        <v>72</v>
      </c>
      <c r="AY4194" s="254" t="s">
        <v>180</v>
      </c>
    </row>
    <row r="4195" s="14" customFormat="1">
      <c r="A4195" s="14"/>
      <c r="B4195" s="245"/>
      <c r="C4195" s="246"/>
      <c r="D4195" s="235" t="s">
        <v>191</v>
      </c>
      <c r="E4195" s="247" t="s">
        <v>19</v>
      </c>
      <c r="F4195" s="248" t="s">
        <v>2209</v>
      </c>
      <c r="G4195" s="246"/>
      <c r="H4195" s="247" t="s">
        <v>19</v>
      </c>
      <c r="I4195" s="249"/>
      <c r="J4195" s="246"/>
      <c r="K4195" s="246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191</v>
      </c>
      <c r="AU4195" s="254" t="s">
        <v>82</v>
      </c>
      <c r="AV4195" s="14" t="s">
        <v>80</v>
      </c>
      <c r="AW4195" s="14" t="s">
        <v>33</v>
      </c>
      <c r="AX4195" s="14" t="s">
        <v>72</v>
      </c>
      <c r="AY4195" s="254" t="s">
        <v>180</v>
      </c>
    </row>
    <row r="4196" s="14" customFormat="1">
      <c r="A4196" s="14"/>
      <c r="B4196" s="245"/>
      <c r="C4196" s="246"/>
      <c r="D4196" s="235" t="s">
        <v>191</v>
      </c>
      <c r="E4196" s="247" t="s">
        <v>19</v>
      </c>
      <c r="F4196" s="248" t="s">
        <v>1620</v>
      </c>
      <c r="G4196" s="246"/>
      <c r="H4196" s="247" t="s">
        <v>19</v>
      </c>
      <c r="I4196" s="249"/>
      <c r="J4196" s="246"/>
      <c r="K4196" s="246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191</v>
      </c>
      <c r="AU4196" s="254" t="s">
        <v>82</v>
      </c>
      <c r="AV4196" s="14" t="s">
        <v>80</v>
      </c>
      <c r="AW4196" s="14" t="s">
        <v>33</v>
      </c>
      <c r="AX4196" s="14" t="s">
        <v>72</v>
      </c>
      <c r="AY4196" s="254" t="s">
        <v>180</v>
      </c>
    </row>
    <row r="4197" s="13" customFormat="1">
      <c r="A4197" s="13"/>
      <c r="B4197" s="233"/>
      <c r="C4197" s="234"/>
      <c r="D4197" s="235" t="s">
        <v>191</v>
      </c>
      <c r="E4197" s="236" t="s">
        <v>19</v>
      </c>
      <c r="F4197" s="237" t="s">
        <v>2210</v>
      </c>
      <c r="G4197" s="234"/>
      <c r="H4197" s="238">
        <v>22.978000000000002</v>
      </c>
      <c r="I4197" s="239"/>
      <c r="J4197" s="234"/>
      <c r="K4197" s="234"/>
      <c r="L4197" s="240"/>
      <c r="M4197" s="241"/>
      <c r="N4197" s="242"/>
      <c r="O4197" s="242"/>
      <c r="P4197" s="242"/>
      <c r="Q4197" s="242"/>
      <c r="R4197" s="242"/>
      <c r="S4197" s="242"/>
      <c r="T4197" s="243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4" t="s">
        <v>191</v>
      </c>
      <c r="AU4197" s="244" t="s">
        <v>82</v>
      </c>
      <c r="AV4197" s="13" t="s">
        <v>82</v>
      </c>
      <c r="AW4197" s="13" t="s">
        <v>33</v>
      </c>
      <c r="AX4197" s="13" t="s">
        <v>72</v>
      </c>
      <c r="AY4197" s="244" t="s">
        <v>180</v>
      </c>
    </row>
    <row r="4198" s="13" customFormat="1">
      <c r="A4198" s="13"/>
      <c r="B4198" s="233"/>
      <c r="C4198" s="234"/>
      <c r="D4198" s="235" t="s">
        <v>191</v>
      </c>
      <c r="E4198" s="236" t="s">
        <v>19</v>
      </c>
      <c r="F4198" s="237" t="s">
        <v>2211</v>
      </c>
      <c r="G4198" s="234"/>
      <c r="H4198" s="238">
        <v>24.960000000000001</v>
      </c>
      <c r="I4198" s="239"/>
      <c r="J4198" s="234"/>
      <c r="K4198" s="234"/>
      <c r="L4198" s="240"/>
      <c r="M4198" s="241"/>
      <c r="N4198" s="242"/>
      <c r="O4198" s="242"/>
      <c r="P4198" s="242"/>
      <c r="Q4198" s="242"/>
      <c r="R4198" s="242"/>
      <c r="S4198" s="242"/>
      <c r="T4198" s="243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4" t="s">
        <v>191</v>
      </c>
      <c r="AU4198" s="244" t="s">
        <v>82</v>
      </c>
      <c r="AV4198" s="13" t="s">
        <v>82</v>
      </c>
      <c r="AW4198" s="13" t="s">
        <v>33</v>
      </c>
      <c r="AX4198" s="13" t="s">
        <v>72</v>
      </c>
      <c r="AY4198" s="244" t="s">
        <v>180</v>
      </c>
    </row>
    <row r="4199" s="13" customFormat="1">
      <c r="A4199" s="13"/>
      <c r="B4199" s="233"/>
      <c r="C4199" s="234"/>
      <c r="D4199" s="235" t="s">
        <v>191</v>
      </c>
      <c r="E4199" s="236" t="s">
        <v>19</v>
      </c>
      <c r="F4199" s="237" t="s">
        <v>2212</v>
      </c>
      <c r="G4199" s="234"/>
      <c r="H4199" s="238">
        <v>23.530000000000001</v>
      </c>
      <c r="I4199" s="239"/>
      <c r="J4199" s="234"/>
      <c r="K4199" s="234"/>
      <c r="L4199" s="240"/>
      <c r="M4199" s="241"/>
      <c r="N4199" s="242"/>
      <c r="O4199" s="242"/>
      <c r="P4199" s="242"/>
      <c r="Q4199" s="242"/>
      <c r="R4199" s="242"/>
      <c r="S4199" s="242"/>
      <c r="T4199" s="243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4" t="s">
        <v>191</v>
      </c>
      <c r="AU4199" s="244" t="s">
        <v>82</v>
      </c>
      <c r="AV4199" s="13" t="s">
        <v>82</v>
      </c>
      <c r="AW4199" s="13" t="s">
        <v>33</v>
      </c>
      <c r="AX4199" s="13" t="s">
        <v>72</v>
      </c>
      <c r="AY4199" s="244" t="s">
        <v>180</v>
      </c>
    </row>
    <row r="4200" s="13" customFormat="1">
      <c r="A4200" s="13"/>
      <c r="B4200" s="233"/>
      <c r="C4200" s="234"/>
      <c r="D4200" s="235" t="s">
        <v>191</v>
      </c>
      <c r="E4200" s="236" t="s">
        <v>19</v>
      </c>
      <c r="F4200" s="237" t="s">
        <v>2213</v>
      </c>
      <c r="G4200" s="234"/>
      <c r="H4200" s="238">
        <v>32.143000000000001</v>
      </c>
      <c r="I4200" s="239"/>
      <c r="J4200" s="234"/>
      <c r="K4200" s="234"/>
      <c r="L4200" s="240"/>
      <c r="M4200" s="241"/>
      <c r="N4200" s="242"/>
      <c r="O4200" s="242"/>
      <c r="P4200" s="242"/>
      <c r="Q4200" s="242"/>
      <c r="R4200" s="242"/>
      <c r="S4200" s="242"/>
      <c r="T4200" s="243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4" t="s">
        <v>191</v>
      </c>
      <c r="AU4200" s="244" t="s">
        <v>82</v>
      </c>
      <c r="AV4200" s="13" t="s">
        <v>82</v>
      </c>
      <c r="AW4200" s="13" t="s">
        <v>33</v>
      </c>
      <c r="AX4200" s="13" t="s">
        <v>72</v>
      </c>
      <c r="AY4200" s="244" t="s">
        <v>180</v>
      </c>
    </row>
    <row r="4201" s="13" customFormat="1">
      <c r="A4201" s="13"/>
      <c r="B4201" s="233"/>
      <c r="C4201" s="234"/>
      <c r="D4201" s="235" t="s">
        <v>191</v>
      </c>
      <c r="E4201" s="236" t="s">
        <v>19</v>
      </c>
      <c r="F4201" s="237" t="s">
        <v>2214</v>
      </c>
      <c r="G4201" s="234"/>
      <c r="H4201" s="238">
        <v>16.283000000000001</v>
      </c>
      <c r="I4201" s="239"/>
      <c r="J4201" s="234"/>
      <c r="K4201" s="234"/>
      <c r="L4201" s="240"/>
      <c r="M4201" s="241"/>
      <c r="N4201" s="242"/>
      <c r="O4201" s="242"/>
      <c r="P4201" s="242"/>
      <c r="Q4201" s="242"/>
      <c r="R4201" s="242"/>
      <c r="S4201" s="242"/>
      <c r="T4201" s="243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4" t="s">
        <v>191</v>
      </c>
      <c r="AU4201" s="244" t="s">
        <v>82</v>
      </c>
      <c r="AV4201" s="13" t="s">
        <v>82</v>
      </c>
      <c r="AW4201" s="13" t="s">
        <v>33</v>
      </c>
      <c r="AX4201" s="13" t="s">
        <v>72</v>
      </c>
      <c r="AY4201" s="244" t="s">
        <v>180</v>
      </c>
    </row>
    <row r="4202" s="14" customFormat="1">
      <c r="A4202" s="14"/>
      <c r="B4202" s="245"/>
      <c r="C4202" s="246"/>
      <c r="D4202" s="235" t="s">
        <v>191</v>
      </c>
      <c r="E4202" s="247" t="s">
        <v>19</v>
      </c>
      <c r="F4202" s="248" t="s">
        <v>1622</v>
      </c>
      <c r="G4202" s="246"/>
      <c r="H4202" s="247" t="s">
        <v>19</v>
      </c>
      <c r="I4202" s="249"/>
      <c r="J4202" s="246"/>
      <c r="K4202" s="246"/>
      <c r="L4202" s="250"/>
      <c r="M4202" s="251"/>
      <c r="N4202" s="252"/>
      <c r="O4202" s="252"/>
      <c r="P4202" s="252"/>
      <c r="Q4202" s="252"/>
      <c r="R4202" s="252"/>
      <c r="S4202" s="252"/>
      <c r="T4202" s="253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4" t="s">
        <v>191</v>
      </c>
      <c r="AU4202" s="254" t="s">
        <v>82</v>
      </c>
      <c r="AV4202" s="14" t="s">
        <v>80</v>
      </c>
      <c r="AW4202" s="14" t="s">
        <v>33</v>
      </c>
      <c r="AX4202" s="14" t="s">
        <v>72</v>
      </c>
      <c r="AY4202" s="254" t="s">
        <v>180</v>
      </c>
    </row>
    <row r="4203" s="13" customFormat="1">
      <c r="A4203" s="13"/>
      <c r="B4203" s="233"/>
      <c r="C4203" s="234"/>
      <c r="D4203" s="235" t="s">
        <v>191</v>
      </c>
      <c r="E4203" s="236" t="s">
        <v>19</v>
      </c>
      <c r="F4203" s="237" t="s">
        <v>2218</v>
      </c>
      <c r="G4203" s="234"/>
      <c r="H4203" s="238">
        <v>49.823</v>
      </c>
      <c r="I4203" s="239"/>
      <c r="J4203" s="234"/>
      <c r="K4203" s="234"/>
      <c r="L4203" s="240"/>
      <c r="M4203" s="241"/>
      <c r="N4203" s="242"/>
      <c r="O4203" s="242"/>
      <c r="P4203" s="242"/>
      <c r="Q4203" s="242"/>
      <c r="R4203" s="242"/>
      <c r="S4203" s="242"/>
      <c r="T4203" s="243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4" t="s">
        <v>191</v>
      </c>
      <c r="AU4203" s="244" t="s">
        <v>82</v>
      </c>
      <c r="AV4203" s="13" t="s">
        <v>82</v>
      </c>
      <c r="AW4203" s="13" t="s">
        <v>33</v>
      </c>
      <c r="AX4203" s="13" t="s">
        <v>72</v>
      </c>
      <c r="AY4203" s="244" t="s">
        <v>180</v>
      </c>
    </row>
    <row r="4204" s="13" customFormat="1">
      <c r="A4204" s="13"/>
      <c r="B4204" s="233"/>
      <c r="C4204" s="234"/>
      <c r="D4204" s="235" t="s">
        <v>191</v>
      </c>
      <c r="E4204" s="236" t="s">
        <v>19</v>
      </c>
      <c r="F4204" s="237" t="s">
        <v>2221</v>
      </c>
      <c r="G4204" s="234"/>
      <c r="H4204" s="238">
        <v>36.253999999999998</v>
      </c>
      <c r="I4204" s="239"/>
      <c r="J4204" s="234"/>
      <c r="K4204" s="234"/>
      <c r="L4204" s="240"/>
      <c r="M4204" s="241"/>
      <c r="N4204" s="242"/>
      <c r="O4204" s="242"/>
      <c r="P4204" s="242"/>
      <c r="Q4204" s="242"/>
      <c r="R4204" s="242"/>
      <c r="S4204" s="242"/>
      <c r="T4204" s="243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4" t="s">
        <v>191</v>
      </c>
      <c r="AU4204" s="244" t="s">
        <v>82</v>
      </c>
      <c r="AV4204" s="13" t="s">
        <v>82</v>
      </c>
      <c r="AW4204" s="13" t="s">
        <v>33</v>
      </c>
      <c r="AX4204" s="13" t="s">
        <v>72</v>
      </c>
      <c r="AY4204" s="244" t="s">
        <v>180</v>
      </c>
    </row>
    <row r="4205" s="13" customFormat="1">
      <c r="A4205" s="13"/>
      <c r="B4205" s="233"/>
      <c r="C4205" s="234"/>
      <c r="D4205" s="235" t="s">
        <v>191</v>
      </c>
      <c r="E4205" s="236" t="s">
        <v>19</v>
      </c>
      <c r="F4205" s="237" t="s">
        <v>2223</v>
      </c>
      <c r="G4205" s="234"/>
      <c r="H4205" s="238">
        <v>20.378</v>
      </c>
      <c r="I4205" s="239"/>
      <c r="J4205" s="234"/>
      <c r="K4205" s="234"/>
      <c r="L4205" s="240"/>
      <c r="M4205" s="241"/>
      <c r="N4205" s="242"/>
      <c r="O4205" s="242"/>
      <c r="P4205" s="242"/>
      <c r="Q4205" s="242"/>
      <c r="R4205" s="242"/>
      <c r="S4205" s="242"/>
      <c r="T4205" s="243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4" t="s">
        <v>191</v>
      </c>
      <c r="AU4205" s="244" t="s">
        <v>82</v>
      </c>
      <c r="AV4205" s="13" t="s">
        <v>82</v>
      </c>
      <c r="AW4205" s="13" t="s">
        <v>33</v>
      </c>
      <c r="AX4205" s="13" t="s">
        <v>72</v>
      </c>
      <c r="AY4205" s="244" t="s">
        <v>180</v>
      </c>
    </row>
    <row r="4206" s="13" customFormat="1">
      <c r="A4206" s="13"/>
      <c r="B4206" s="233"/>
      <c r="C4206" s="234"/>
      <c r="D4206" s="235" t="s">
        <v>191</v>
      </c>
      <c r="E4206" s="236" t="s">
        <v>19</v>
      </c>
      <c r="F4206" s="237" t="s">
        <v>2224</v>
      </c>
      <c r="G4206" s="234"/>
      <c r="H4206" s="238">
        <v>15.6</v>
      </c>
      <c r="I4206" s="239"/>
      <c r="J4206" s="234"/>
      <c r="K4206" s="234"/>
      <c r="L4206" s="240"/>
      <c r="M4206" s="241"/>
      <c r="N4206" s="242"/>
      <c r="O4206" s="242"/>
      <c r="P4206" s="242"/>
      <c r="Q4206" s="242"/>
      <c r="R4206" s="242"/>
      <c r="S4206" s="242"/>
      <c r="T4206" s="243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4" t="s">
        <v>191</v>
      </c>
      <c r="AU4206" s="244" t="s">
        <v>82</v>
      </c>
      <c r="AV4206" s="13" t="s">
        <v>82</v>
      </c>
      <c r="AW4206" s="13" t="s">
        <v>33</v>
      </c>
      <c r="AX4206" s="13" t="s">
        <v>72</v>
      </c>
      <c r="AY4206" s="244" t="s">
        <v>180</v>
      </c>
    </row>
    <row r="4207" s="14" customFormat="1">
      <c r="A4207" s="14"/>
      <c r="B4207" s="245"/>
      <c r="C4207" s="246"/>
      <c r="D4207" s="235" t="s">
        <v>191</v>
      </c>
      <c r="E4207" s="247" t="s">
        <v>19</v>
      </c>
      <c r="F4207" s="248" t="s">
        <v>2226</v>
      </c>
      <c r="G4207" s="246"/>
      <c r="H4207" s="247" t="s">
        <v>19</v>
      </c>
      <c r="I4207" s="249"/>
      <c r="J4207" s="246"/>
      <c r="K4207" s="246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191</v>
      </c>
      <c r="AU4207" s="254" t="s">
        <v>82</v>
      </c>
      <c r="AV4207" s="14" t="s">
        <v>80</v>
      </c>
      <c r="AW4207" s="14" t="s">
        <v>33</v>
      </c>
      <c r="AX4207" s="14" t="s">
        <v>72</v>
      </c>
      <c r="AY4207" s="254" t="s">
        <v>180</v>
      </c>
    </row>
    <row r="4208" s="13" customFormat="1">
      <c r="A4208" s="13"/>
      <c r="B4208" s="233"/>
      <c r="C4208" s="234"/>
      <c r="D4208" s="235" t="s">
        <v>191</v>
      </c>
      <c r="E4208" s="236" t="s">
        <v>19</v>
      </c>
      <c r="F4208" s="237" t="s">
        <v>2227</v>
      </c>
      <c r="G4208" s="234"/>
      <c r="H4208" s="238">
        <v>96.233000000000004</v>
      </c>
      <c r="I4208" s="239"/>
      <c r="J4208" s="234"/>
      <c r="K4208" s="234"/>
      <c r="L4208" s="240"/>
      <c r="M4208" s="241"/>
      <c r="N4208" s="242"/>
      <c r="O4208" s="242"/>
      <c r="P4208" s="242"/>
      <c r="Q4208" s="242"/>
      <c r="R4208" s="242"/>
      <c r="S4208" s="242"/>
      <c r="T4208" s="243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4" t="s">
        <v>191</v>
      </c>
      <c r="AU4208" s="244" t="s">
        <v>82</v>
      </c>
      <c r="AV4208" s="13" t="s">
        <v>82</v>
      </c>
      <c r="AW4208" s="13" t="s">
        <v>33</v>
      </c>
      <c r="AX4208" s="13" t="s">
        <v>72</v>
      </c>
      <c r="AY4208" s="244" t="s">
        <v>180</v>
      </c>
    </row>
    <row r="4209" s="13" customFormat="1">
      <c r="A4209" s="13"/>
      <c r="B4209" s="233"/>
      <c r="C4209" s="234"/>
      <c r="D4209" s="235" t="s">
        <v>191</v>
      </c>
      <c r="E4209" s="236" t="s">
        <v>19</v>
      </c>
      <c r="F4209" s="237" t="s">
        <v>2228</v>
      </c>
      <c r="G4209" s="234"/>
      <c r="H4209" s="238">
        <v>19.274999999999999</v>
      </c>
      <c r="I4209" s="239"/>
      <c r="J4209" s="234"/>
      <c r="K4209" s="234"/>
      <c r="L4209" s="240"/>
      <c r="M4209" s="241"/>
      <c r="N4209" s="242"/>
      <c r="O4209" s="242"/>
      <c r="P4209" s="242"/>
      <c r="Q4209" s="242"/>
      <c r="R4209" s="242"/>
      <c r="S4209" s="242"/>
      <c r="T4209" s="243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4" t="s">
        <v>191</v>
      </c>
      <c r="AU4209" s="244" t="s">
        <v>82</v>
      </c>
      <c r="AV4209" s="13" t="s">
        <v>82</v>
      </c>
      <c r="AW4209" s="13" t="s">
        <v>33</v>
      </c>
      <c r="AX4209" s="13" t="s">
        <v>72</v>
      </c>
      <c r="AY4209" s="244" t="s">
        <v>180</v>
      </c>
    </row>
    <row r="4210" s="14" customFormat="1">
      <c r="A4210" s="14"/>
      <c r="B4210" s="245"/>
      <c r="C4210" s="246"/>
      <c r="D4210" s="235" t="s">
        <v>191</v>
      </c>
      <c r="E4210" s="247" t="s">
        <v>19</v>
      </c>
      <c r="F4210" s="248" t="s">
        <v>2230</v>
      </c>
      <c r="G4210" s="246"/>
      <c r="H4210" s="247" t="s">
        <v>19</v>
      </c>
      <c r="I4210" s="249"/>
      <c r="J4210" s="246"/>
      <c r="K4210" s="246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191</v>
      </c>
      <c r="AU4210" s="254" t="s">
        <v>82</v>
      </c>
      <c r="AV4210" s="14" t="s">
        <v>80</v>
      </c>
      <c r="AW4210" s="14" t="s">
        <v>33</v>
      </c>
      <c r="AX4210" s="14" t="s">
        <v>72</v>
      </c>
      <c r="AY4210" s="254" t="s">
        <v>180</v>
      </c>
    </row>
    <row r="4211" s="13" customFormat="1">
      <c r="A4211" s="13"/>
      <c r="B4211" s="233"/>
      <c r="C4211" s="234"/>
      <c r="D4211" s="235" t="s">
        <v>191</v>
      </c>
      <c r="E4211" s="236" t="s">
        <v>19</v>
      </c>
      <c r="F4211" s="237" t="s">
        <v>2231</v>
      </c>
      <c r="G4211" s="234"/>
      <c r="H4211" s="238">
        <v>93.655000000000001</v>
      </c>
      <c r="I4211" s="239"/>
      <c r="J4211" s="234"/>
      <c r="K4211" s="234"/>
      <c r="L4211" s="240"/>
      <c r="M4211" s="241"/>
      <c r="N4211" s="242"/>
      <c r="O4211" s="242"/>
      <c r="P4211" s="242"/>
      <c r="Q4211" s="242"/>
      <c r="R4211" s="242"/>
      <c r="S4211" s="242"/>
      <c r="T4211" s="24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4" t="s">
        <v>191</v>
      </c>
      <c r="AU4211" s="244" t="s">
        <v>82</v>
      </c>
      <c r="AV4211" s="13" t="s">
        <v>82</v>
      </c>
      <c r="AW4211" s="13" t="s">
        <v>33</v>
      </c>
      <c r="AX4211" s="13" t="s">
        <v>72</v>
      </c>
      <c r="AY4211" s="244" t="s">
        <v>180</v>
      </c>
    </row>
    <row r="4212" s="14" customFormat="1">
      <c r="A4212" s="14"/>
      <c r="B4212" s="245"/>
      <c r="C4212" s="246"/>
      <c r="D4212" s="235" t="s">
        <v>191</v>
      </c>
      <c r="E4212" s="247" t="s">
        <v>19</v>
      </c>
      <c r="F4212" s="248" t="s">
        <v>2236</v>
      </c>
      <c r="G4212" s="246"/>
      <c r="H4212" s="247" t="s">
        <v>19</v>
      </c>
      <c r="I4212" s="249"/>
      <c r="J4212" s="246"/>
      <c r="K4212" s="246"/>
      <c r="L4212" s="250"/>
      <c r="M4212" s="251"/>
      <c r="N4212" s="252"/>
      <c r="O4212" s="252"/>
      <c r="P4212" s="252"/>
      <c r="Q4212" s="252"/>
      <c r="R4212" s="252"/>
      <c r="S4212" s="252"/>
      <c r="T4212" s="253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4" t="s">
        <v>191</v>
      </c>
      <c r="AU4212" s="254" t="s">
        <v>82</v>
      </c>
      <c r="AV4212" s="14" t="s">
        <v>80</v>
      </c>
      <c r="AW4212" s="14" t="s">
        <v>33</v>
      </c>
      <c r="AX4212" s="14" t="s">
        <v>72</v>
      </c>
      <c r="AY4212" s="254" t="s">
        <v>180</v>
      </c>
    </row>
    <row r="4213" s="13" customFormat="1">
      <c r="A4213" s="13"/>
      <c r="B4213" s="233"/>
      <c r="C4213" s="234"/>
      <c r="D4213" s="235" t="s">
        <v>191</v>
      </c>
      <c r="E4213" s="236" t="s">
        <v>19</v>
      </c>
      <c r="F4213" s="237" t="s">
        <v>2237</v>
      </c>
      <c r="G4213" s="234"/>
      <c r="H4213" s="238">
        <v>91.227999999999994</v>
      </c>
      <c r="I4213" s="239"/>
      <c r="J4213" s="234"/>
      <c r="K4213" s="234"/>
      <c r="L4213" s="240"/>
      <c r="M4213" s="241"/>
      <c r="N4213" s="242"/>
      <c r="O4213" s="242"/>
      <c r="P4213" s="242"/>
      <c r="Q4213" s="242"/>
      <c r="R4213" s="242"/>
      <c r="S4213" s="242"/>
      <c r="T4213" s="24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4" t="s">
        <v>191</v>
      </c>
      <c r="AU4213" s="244" t="s">
        <v>82</v>
      </c>
      <c r="AV4213" s="13" t="s">
        <v>82</v>
      </c>
      <c r="AW4213" s="13" t="s">
        <v>33</v>
      </c>
      <c r="AX4213" s="13" t="s">
        <v>72</v>
      </c>
      <c r="AY4213" s="244" t="s">
        <v>180</v>
      </c>
    </row>
    <row r="4214" s="13" customFormat="1">
      <c r="A4214" s="13"/>
      <c r="B4214" s="233"/>
      <c r="C4214" s="234"/>
      <c r="D4214" s="235" t="s">
        <v>191</v>
      </c>
      <c r="E4214" s="236" t="s">
        <v>19</v>
      </c>
      <c r="F4214" s="237" t="s">
        <v>2238</v>
      </c>
      <c r="G4214" s="234"/>
      <c r="H4214" s="238">
        <v>53.177</v>
      </c>
      <c r="I4214" s="239"/>
      <c r="J4214" s="234"/>
      <c r="K4214" s="234"/>
      <c r="L4214" s="240"/>
      <c r="M4214" s="241"/>
      <c r="N4214" s="242"/>
      <c r="O4214" s="242"/>
      <c r="P4214" s="242"/>
      <c r="Q4214" s="242"/>
      <c r="R4214" s="242"/>
      <c r="S4214" s="242"/>
      <c r="T4214" s="243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4" t="s">
        <v>191</v>
      </c>
      <c r="AU4214" s="244" t="s">
        <v>82</v>
      </c>
      <c r="AV4214" s="13" t="s">
        <v>82</v>
      </c>
      <c r="AW4214" s="13" t="s">
        <v>33</v>
      </c>
      <c r="AX4214" s="13" t="s">
        <v>72</v>
      </c>
      <c r="AY4214" s="244" t="s">
        <v>180</v>
      </c>
    </row>
    <row r="4215" s="14" customFormat="1">
      <c r="A4215" s="14"/>
      <c r="B4215" s="245"/>
      <c r="C4215" s="246"/>
      <c r="D4215" s="235" t="s">
        <v>191</v>
      </c>
      <c r="E4215" s="247" t="s">
        <v>19</v>
      </c>
      <c r="F4215" s="248" t="s">
        <v>1597</v>
      </c>
      <c r="G4215" s="246"/>
      <c r="H4215" s="247" t="s">
        <v>19</v>
      </c>
      <c r="I4215" s="249"/>
      <c r="J4215" s="246"/>
      <c r="K4215" s="246"/>
      <c r="L4215" s="250"/>
      <c r="M4215" s="251"/>
      <c r="N4215" s="252"/>
      <c r="O4215" s="252"/>
      <c r="P4215" s="252"/>
      <c r="Q4215" s="252"/>
      <c r="R4215" s="252"/>
      <c r="S4215" s="252"/>
      <c r="T4215" s="253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4" t="s">
        <v>191</v>
      </c>
      <c r="AU4215" s="254" t="s">
        <v>82</v>
      </c>
      <c r="AV4215" s="14" t="s">
        <v>80</v>
      </c>
      <c r="AW4215" s="14" t="s">
        <v>33</v>
      </c>
      <c r="AX4215" s="14" t="s">
        <v>72</v>
      </c>
      <c r="AY4215" s="254" t="s">
        <v>180</v>
      </c>
    </row>
    <row r="4216" s="14" customFormat="1">
      <c r="A4216" s="14"/>
      <c r="B4216" s="245"/>
      <c r="C4216" s="246"/>
      <c r="D4216" s="235" t="s">
        <v>191</v>
      </c>
      <c r="E4216" s="247" t="s">
        <v>19</v>
      </c>
      <c r="F4216" s="248" t="s">
        <v>2241</v>
      </c>
      <c r="G4216" s="246"/>
      <c r="H4216" s="247" t="s">
        <v>19</v>
      </c>
      <c r="I4216" s="249"/>
      <c r="J4216" s="246"/>
      <c r="K4216" s="246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191</v>
      </c>
      <c r="AU4216" s="254" t="s">
        <v>82</v>
      </c>
      <c r="AV4216" s="14" t="s">
        <v>80</v>
      </c>
      <c r="AW4216" s="14" t="s">
        <v>33</v>
      </c>
      <c r="AX4216" s="14" t="s">
        <v>72</v>
      </c>
      <c r="AY4216" s="254" t="s">
        <v>180</v>
      </c>
    </row>
    <row r="4217" s="13" customFormat="1">
      <c r="A4217" s="13"/>
      <c r="B4217" s="233"/>
      <c r="C4217" s="234"/>
      <c r="D4217" s="235" t="s">
        <v>191</v>
      </c>
      <c r="E4217" s="236" t="s">
        <v>19</v>
      </c>
      <c r="F4217" s="237" t="s">
        <v>2242</v>
      </c>
      <c r="G4217" s="234"/>
      <c r="H4217" s="238">
        <v>88.286000000000001</v>
      </c>
      <c r="I4217" s="239"/>
      <c r="J4217" s="234"/>
      <c r="K4217" s="234"/>
      <c r="L4217" s="240"/>
      <c r="M4217" s="241"/>
      <c r="N4217" s="242"/>
      <c r="O4217" s="242"/>
      <c r="P4217" s="242"/>
      <c r="Q4217" s="242"/>
      <c r="R4217" s="242"/>
      <c r="S4217" s="242"/>
      <c r="T4217" s="243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4" t="s">
        <v>191</v>
      </c>
      <c r="AU4217" s="244" t="s">
        <v>82</v>
      </c>
      <c r="AV4217" s="13" t="s">
        <v>82</v>
      </c>
      <c r="AW4217" s="13" t="s">
        <v>33</v>
      </c>
      <c r="AX4217" s="13" t="s">
        <v>72</v>
      </c>
      <c r="AY4217" s="244" t="s">
        <v>180</v>
      </c>
    </row>
    <row r="4218" s="14" customFormat="1">
      <c r="A4218" s="14"/>
      <c r="B4218" s="245"/>
      <c r="C4218" s="246"/>
      <c r="D4218" s="235" t="s">
        <v>191</v>
      </c>
      <c r="E4218" s="247" t="s">
        <v>19</v>
      </c>
      <c r="F4218" s="248" t="s">
        <v>2247</v>
      </c>
      <c r="G4218" s="246"/>
      <c r="H4218" s="247" t="s">
        <v>19</v>
      </c>
      <c r="I4218" s="249"/>
      <c r="J4218" s="246"/>
      <c r="K4218" s="246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191</v>
      </c>
      <c r="AU4218" s="254" t="s">
        <v>82</v>
      </c>
      <c r="AV4218" s="14" t="s">
        <v>80</v>
      </c>
      <c r="AW4218" s="14" t="s">
        <v>33</v>
      </c>
      <c r="AX4218" s="14" t="s">
        <v>72</v>
      </c>
      <c r="AY4218" s="254" t="s">
        <v>180</v>
      </c>
    </row>
    <row r="4219" s="13" customFormat="1">
      <c r="A4219" s="13"/>
      <c r="B4219" s="233"/>
      <c r="C4219" s="234"/>
      <c r="D4219" s="235" t="s">
        <v>191</v>
      </c>
      <c r="E4219" s="236" t="s">
        <v>19</v>
      </c>
      <c r="F4219" s="237" t="s">
        <v>2248</v>
      </c>
      <c r="G4219" s="234"/>
      <c r="H4219" s="238">
        <v>72.962999999999994</v>
      </c>
      <c r="I4219" s="239"/>
      <c r="J4219" s="234"/>
      <c r="K4219" s="234"/>
      <c r="L4219" s="240"/>
      <c r="M4219" s="241"/>
      <c r="N4219" s="242"/>
      <c r="O4219" s="242"/>
      <c r="P4219" s="242"/>
      <c r="Q4219" s="242"/>
      <c r="R4219" s="242"/>
      <c r="S4219" s="242"/>
      <c r="T4219" s="243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4" t="s">
        <v>191</v>
      </c>
      <c r="AU4219" s="244" t="s">
        <v>82</v>
      </c>
      <c r="AV4219" s="13" t="s">
        <v>82</v>
      </c>
      <c r="AW4219" s="13" t="s">
        <v>33</v>
      </c>
      <c r="AX4219" s="13" t="s">
        <v>72</v>
      </c>
      <c r="AY4219" s="244" t="s">
        <v>180</v>
      </c>
    </row>
    <row r="4220" s="14" customFormat="1">
      <c r="A4220" s="14"/>
      <c r="B4220" s="245"/>
      <c r="C4220" s="246"/>
      <c r="D4220" s="235" t="s">
        <v>191</v>
      </c>
      <c r="E4220" s="247" t="s">
        <v>19</v>
      </c>
      <c r="F4220" s="248" t="s">
        <v>2250</v>
      </c>
      <c r="G4220" s="246"/>
      <c r="H4220" s="247" t="s">
        <v>19</v>
      </c>
      <c r="I4220" s="249"/>
      <c r="J4220" s="246"/>
      <c r="K4220" s="246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191</v>
      </c>
      <c r="AU4220" s="254" t="s">
        <v>82</v>
      </c>
      <c r="AV4220" s="14" t="s">
        <v>80</v>
      </c>
      <c r="AW4220" s="14" t="s">
        <v>33</v>
      </c>
      <c r="AX4220" s="14" t="s">
        <v>72</v>
      </c>
      <c r="AY4220" s="254" t="s">
        <v>180</v>
      </c>
    </row>
    <row r="4221" s="13" customFormat="1">
      <c r="A4221" s="13"/>
      <c r="B4221" s="233"/>
      <c r="C4221" s="234"/>
      <c r="D4221" s="235" t="s">
        <v>191</v>
      </c>
      <c r="E4221" s="236" t="s">
        <v>19</v>
      </c>
      <c r="F4221" s="237" t="s">
        <v>2251</v>
      </c>
      <c r="G4221" s="234"/>
      <c r="H4221" s="238">
        <v>27.414000000000001</v>
      </c>
      <c r="I4221" s="239"/>
      <c r="J4221" s="234"/>
      <c r="K4221" s="234"/>
      <c r="L4221" s="240"/>
      <c r="M4221" s="241"/>
      <c r="N4221" s="242"/>
      <c r="O4221" s="242"/>
      <c r="P4221" s="242"/>
      <c r="Q4221" s="242"/>
      <c r="R4221" s="242"/>
      <c r="S4221" s="242"/>
      <c r="T4221" s="243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4" t="s">
        <v>191</v>
      </c>
      <c r="AU4221" s="244" t="s">
        <v>82</v>
      </c>
      <c r="AV4221" s="13" t="s">
        <v>82</v>
      </c>
      <c r="AW4221" s="13" t="s">
        <v>33</v>
      </c>
      <c r="AX4221" s="13" t="s">
        <v>72</v>
      </c>
      <c r="AY4221" s="244" t="s">
        <v>180</v>
      </c>
    </row>
    <row r="4222" s="13" customFormat="1">
      <c r="A4222" s="13"/>
      <c r="B4222" s="233"/>
      <c r="C4222" s="234"/>
      <c r="D4222" s="235" t="s">
        <v>191</v>
      </c>
      <c r="E4222" s="236" t="s">
        <v>19</v>
      </c>
      <c r="F4222" s="237" t="s">
        <v>2252</v>
      </c>
      <c r="G4222" s="234"/>
      <c r="H4222" s="238">
        <v>124.41</v>
      </c>
      <c r="I4222" s="239"/>
      <c r="J4222" s="234"/>
      <c r="K4222" s="234"/>
      <c r="L4222" s="240"/>
      <c r="M4222" s="241"/>
      <c r="N4222" s="242"/>
      <c r="O4222" s="242"/>
      <c r="P4222" s="242"/>
      <c r="Q4222" s="242"/>
      <c r="R4222" s="242"/>
      <c r="S4222" s="242"/>
      <c r="T4222" s="243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4" t="s">
        <v>191</v>
      </c>
      <c r="AU4222" s="244" t="s">
        <v>82</v>
      </c>
      <c r="AV4222" s="13" t="s">
        <v>82</v>
      </c>
      <c r="AW4222" s="13" t="s">
        <v>33</v>
      </c>
      <c r="AX4222" s="13" t="s">
        <v>72</v>
      </c>
      <c r="AY4222" s="244" t="s">
        <v>180</v>
      </c>
    </row>
    <row r="4223" s="14" customFormat="1">
      <c r="A4223" s="14"/>
      <c r="B4223" s="245"/>
      <c r="C4223" s="246"/>
      <c r="D4223" s="235" t="s">
        <v>191</v>
      </c>
      <c r="E4223" s="247" t="s">
        <v>19</v>
      </c>
      <c r="F4223" s="248" t="s">
        <v>1598</v>
      </c>
      <c r="G4223" s="246"/>
      <c r="H4223" s="247" t="s">
        <v>19</v>
      </c>
      <c r="I4223" s="249"/>
      <c r="J4223" s="246"/>
      <c r="K4223" s="246"/>
      <c r="L4223" s="250"/>
      <c r="M4223" s="251"/>
      <c r="N4223" s="252"/>
      <c r="O4223" s="252"/>
      <c r="P4223" s="252"/>
      <c r="Q4223" s="252"/>
      <c r="R4223" s="252"/>
      <c r="S4223" s="252"/>
      <c r="T4223" s="253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4" t="s">
        <v>191</v>
      </c>
      <c r="AU4223" s="254" t="s">
        <v>82</v>
      </c>
      <c r="AV4223" s="14" t="s">
        <v>80</v>
      </c>
      <c r="AW4223" s="14" t="s">
        <v>33</v>
      </c>
      <c r="AX4223" s="14" t="s">
        <v>72</v>
      </c>
      <c r="AY4223" s="254" t="s">
        <v>180</v>
      </c>
    </row>
    <row r="4224" s="13" customFormat="1">
      <c r="A4224" s="13"/>
      <c r="B4224" s="233"/>
      <c r="C4224" s="234"/>
      <c r="D4224" s="235" t="s">
        <v>191</v>
      </c>
      <c r="E4224" s="236" t="s">
        <v>19</v>
      </c>
      <c r="F4224" s="237" t="s">
        <v>2254</v>
      </c>
      <c r="G4224" s="234"/>
      <c r="H4224" s="238">
        <v>42.185000000000002</v>
      </c>
      <c r="I4224" s="239"/>
      <c r="J4224" s="234"/>
      <c r="K4224" s="234"/>
      <c r="L4224" s="240"/>
      <c r="M4224" s="241"/>
      <c r="N4224" s="242"/>
      <c r="O4224" s="242"/>
      <c r="P4224" s="242"/>
      <c r="Q4224" s="242"/>
      <c r="R4224" s="242"/>
      <c r="S4224" s="242"/>
      <c r="T4224" s="243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4" t="s">
        <v>191</v>
      </c>
      <c r="AU4224" s="244" t="s">
        <v>82</v>
      </c>
      <c r="AV4224" s="13" t="s">
        <v>82</v>
      </c>
      <c r="AW4224" s="13" t="s">
        <v>33</v>
      </c>
      <c r="AX4224" s="13" t="s">
        <v>72</v>
      </c>
      <c r="AY4224" s="244" t="s">
        <v>180</v>
      </c>
    </row>
    <row r="4225" s="13" customFormat="1">
      <c r="A4225" s="13"/>
      <c r="B4225" s="233"/>
      <c r="C4225" s="234"/>
      <c r="D4225" s="235" t="s">
        <v>191</v>
      </c>
      <c r="E4225" s="236" t="s">
        <v>19</v>
      </c>
      <c r="F4225" s="237" t="s">
        <v>2255</v>
      </c>
      <c r="G4225" s="234"/>
      <c r="H4225" s="238">
        <v>50.603000000000002</v>
      </c>
      <c r="I4225" s="239"/>
      <c r="J4225" s="234"/>
      <c r="K4225" s="234"/>
      <c r="L4225" s="240"/>
      <c r="M4225" s="241"/>
      <c r="N4225" s="242"/>
      <c r="O4225" s="242"/>
      <c r="P4225" s="242"/>
      <c r="Q4225" s="242"/>
      <c r="R4225" s="242"/>
      <c r="S4225" s="242"/>
      <c r="T4225" s="243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4" t="s">
        <v>191</v>
      </c>
      <c r="AU4225" s="244" t="s">
        <v>82</v>
      </c>
      <c r="AV4225" s="13" t="s">
        <v>82</v>
      </c>
      <c r="AW4225" s="13" t="s">
        <v>33</v>
      </c>
      <c r="AX4225" s="13" t="s">
        <v>72</v>
      </c>
      <c r="AY4225" s="244" t="s">
        <v>180</v>
      </c>
    </row>
    <row r="4226" s="14" customFormat="1">
      <c r="A4226" s="14"/>
      <c r="B4226" s="245"/>
      <c r="C4226" s="246"/>
      <c r="D4226" s="235" t="s">
        <v>191</v>
      </c>
      <c r="E4226" s="247" t="s">
        <v>19</v>
      </c>
      <c r="F4226" s="248" t="s">
        <v>2258</v>
      </c>
      <c r="G4226" s="246"/>
      <c r="H4226" s="247" t="s">
        <v>19</v>
      </c>
      <c r="I4226" s="249"/>
      <c r="J4226" s="246"/>
      <c r="K4226" s="246"/>
      <c r="L4226" s="250"/>
      <c r="M4226" s="251"/>
      <c r="N4226" s="252"/>
      <c r="O4226" s="252"/>
      <c r="P4226" s="252"/>
      <c r="Q4226" s="252"/>
      <c r="R4226" s="252"/>
      <c r="S4226" s="252"/>
      <c r="T4226" s="253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4" t="s">
        <v>191</v>
      </c>
      <c r="AU4226" s="254" t="s">
        <v>82</v>
      </c>
      <c r="AV4226" s="14" t="s">
        <v>80</v>
      </c>
      <c r="AW4226" s="14" t="s">
        <v>33</v>
      </c>
      <c r="AX4226" s="14" t="s">
        <v>72</v>
      </c>
      <c r="AY4226" s="254" t="s">
        <v>180</v>
      </c>
    </row>
    <row r="4227" s="13" customFormat="1">
      <c r="A4227" s="13"/>
      <c r="B4227" s="233"/>
      <c r="C4227" s="234"/>
      <c r="D4227" s="235" t="s">
        <v>191</v>
      </c>
      <c r="E4227" s="236" t="s">
        <v>19</v>
      </c>
      <c r="F4227" s="237" t="s">
        <v>2259</v>
      </c>
      <c r="G4227" s="234"/>
      <c r="H4227" s="238">
        <v>47.134999999999998</v>
      </c>
      <c r="I4227" s="239"/>
      <c r="J4227" s="234"/>
      <c r="K4227" s="234"/>
      <c r="L4227" s="240"/>
      <c r="M4227" s="241"/>
      <c r="N4227" s="242"/>
      <c r="O4227" s="242"/>
      <c r="P4227" s="242"/>
      <c r="Q4227" s="242"/>
      <c r="R4227" s="242"/>
      <c r="S4227" s="242"/>
      <c r="T4227" s="243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4" t="s">
        <v>191</v>
      </c>
      <c r="AU4227" s="244" t="s">
        <v>82</v>
      </c>
      <c r="AV4227" s="13" t="s">
        <v>82</v>
      </c>
      <c r="AW4227" s="13" t="s">
        <v>33</v>
      </c>
      <c r="AX4227" s="13" t="s">
        <v>72</v>
      </c>
      <c r="AY4227" s="244" t="s">
        <v>180</v>
      </c>
    </row>
    <row r="4228" s="13" customFormat="1">
      <c r="A4228" s="13"/>
      <c r="B4228" s="233"/>
      <c r="C4228" s="234"/>
      <c r="D4228" s="235" t="s">
        <v>191</v>
      </c>
      <c r="E4228" s="236" t="s">
        <v>19</v>
      </c>
      <c r="F4228" s="237" t="s">
        <v>2260</v>
      </c>
      <c r="G4228" s="234"/>
      <c r="H4228" s="238">
        <v>203.743</v>
      </c>
      <c r="I4228" s="239"/>
      <c r="J4228" s="234"/>
      <c r="K4228" s="234"/>
      <c r="L4228" s="240"/>
      <c r="M4228" s="241"/>
      <c r="N4228" s="242"/>
      <c r="O4228" s="242"/>
      <c r="P4228" s="242"/>
      <c r="Q4228" s="242"/>
      <c r="R4228" s="242"/>
      <c r="S4228" s="242"/>
      <c r="T4228" s="243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4" t="s">
        <v>191</v>
      </c>
      <c r="AU4228" s="244" t="s">
        <v>82</v>
      </c>
      <c r="AV4228" s="13" t="s">
        <v>82</v>
      </c>
      <c r="AW4228" s="13" t="s">
        <v>33</v>
      </c>
      <c r="AX4228" s="13" t="s">
        <v>72</v>
      </c>
      <c r="AY4228" s="244" t="s">
        <v>180</v>
      </c>
    </row>
    <row r="4229" s="14" customFormat="1">
      <c r="A4229" s="14"/>
      <c r="B4229" s="245"/>
      <c r="C4229" s="246"/>
      <c r="D4229" s="235" t="s">
        <v>191</v>
      </c>
      <c r="E4229" s="247" t="s">
        <v>19</v>
      </c>
      <c r="F4229" s="248" t="s">
        <v>797</v>
      </c>
      <c r="G4229" s="246"/>
      <c r="H4229" s="247" t="s">
        <v>19</v>
      </c>
      <c r="I4229" s="249"/>
      <c r="J4229" s="246"/>
      <c r="K4229" s="246"/>
      <c r="L4229" s="250"/>
      <c r="M4229" s="251"/>
      <c r="N4229" s="252"/>
      <c r="O4229" s="252"/>
      <c r="P4229" s="252"/>
      <c r="Q4229" s="252"/>
      <c r="R4229" s="252"/>
      <c r="S4229" s="252"/>
      <c r="T4229" s="253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4" t="s">
        <v>191</v>
      </c>
      <c r="AU4229" s="254" t="s">
        <v>82</v>
      </c>
      <c r="AV4229" s="14" t="s">
        <v>80</v>
      </c>
      <c r="AW4229" s="14" t="s">
        <v>33</v>
      </c>
      <c r="AX4229" s="14" t="s">
        <v>72</v>
      </c>
      <c r="AY4229" s="254" t="s">
        <v>180</v>
      </c>
    </row>
    <row r="4230" s="14" customFormat="1">
      <c r="A4230" s="14"/>
      <c r="B4230" s="245"/>
      <c r="C4230" s="246"/>
      <c r="D4230" s="235" t="s">
        <v>191</v>
      </c>
      <c r="E4230" s="247" t="s">
        <v>19</v>
      </c>
      <c r="F4230" s="248" t="s">
        <v>2262</v>
      </c>
      <c r="G4230" s="246"/>
      <c r="H4230" s="247" t="s">
        <v>19</v>
      </c>
      <c r="I4230" s="249"/>
      <c r="J4230" s="246"/>
      <c r="K4230" s="246"/>
      <c r="L4230" s="250"/>
      <c r="M4230" s="251"/>
      <c r="N4230" s="252"/>
      <c r="O4230" s="252"/>
      <c r="P4230" s="252"/>
      <c r="Q4230" s="252"/>
      <c r="R4230" s="252"/>
      <c r="S4230" s="252"/>
      <c r="T4230" s="253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4" t="s">
        <v>191</v>
      </c>
      <c r="AU4230" s="254" t="s">
        <v>82</v>
      </c>
      <c r="AV4230" s="14" t="s">
        <v>80</v>
      </c>
      <c r="AW4230" s="14" t="s">
        <v>33</v>
      </c>
      <c r="AX4230" s="14" t="s">
        <v>72</v>
      </c>
      <c r="AY4230" s="254" t="s">
        <v>180</v>
      </c>
    </row>
    <row r="4231" s="13" customFormat="1">
      <c r="A4231" s="13"/>
      <c r="B4231" s="233"/>
      <c r="C4231" s="234"/>
      <c r="D4231" s="235" t="s">
        <v>191</v>
      </c>
      <c r="E4231" s="236" t="s">
        <v>19</v>
      </c>
      <c r="F4231" s="237" t="s">
        <v>2263</v>
      </c>
      <c r="G4231" s="234"/>
      <c r="H4231" s="238">
        <v>57.753</v>
      </c>
      <c r="I4231" s="239"/>
      <c r="J4231" s="234"/>
      <c r="K4231" s="234"/>
      <c r="L4231" s="240"/>
      <c r="M4231" s="241"/>
      <c r="N4231" s="242"/>
      <c r="O4231" s="242"/>
      <c r="P4231" s="242"/>
      <c r="Q4231" s="242"/>
      <c r="R4231" s="242"/>
      <c r="S4231" s="242"/>
      <c r="T4231" s="243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4" t="s">
        <v>191</v>
      </c>
      <c r="AU4231" s="244" t="s">
        <v>82</v>
      </c>
      <c r="AV4231" s="13" t="s">
        <v>82</v>
      </c>
      <c r="AW4231" s="13" t="s">
        <v>33</v>
      </c>
      <c r="AX4231" s="13" t="s">
        <v>72</v>
      </c>
      <c r="AY4231" s="244" t="s">
        <v>180</v>
      </c>
    </row>
    <row r="4232" s="13" customFormat="1">
      <c r="A4232" s="13"/>
      <c r="B4232" s="233"/>
      <c r="C4232" s="234"/>
      <c r="D4232" s="235" t="s">
        <v>191</v>
      </c>
      <c r="E4232" s="236" t="s">
        <v>19</v>
      </c>
      <c r="F4232" s="237" t="s">
        <v>2264</v>
      </c>
      <c r="G4232" s="234"/>
      <c r="H4232" s="238">
        <v>50.841999999999999</v>
      </c>
      <c r="I4232" s="239"/>
      <c r="J4232" s="234"/>
      <c r="K4232" s="234"/>
      <c r="L4232" s="240"/>
      <c r="M4232" s="241"/>
      <c r="N4232" s="242"/>
      <c r="O4232" s="242"/>
      <c r="P4232" s="242"/>
      <c r="Q4232" s="242"/>
      <c r="R4232" s="242"/>
      <c r="S4232" s="242"/>
      <c r="T4232" s="243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4" t="s">
        <v>191</v>
      </c>
      <c r="AU4232" s="244" t="s">
        <v>82</v>
      </c>
      <c r="AV4232" s="13" t="s">
        <v>82</v>
      </c>
      <c r="AW4232" s="13" t="s">
        <v>33</v>
      </c>
      <c r="AX4232" s="13" t="s">
        <v>72</v>
      </c>
      <c r="AY4232" s="244" t="s">
        <v>180</v>
      </c>
    </row>
    <row r="4233" s="13" customFormat="1">
      <c r="A4233" s="13"/>
      <c r="B4233" s="233"/>
      <c r="C4233" s="234"/>
      <c r="D4233" s="235" t="s">
        <v>191</v>
      </c>
      <c r="E4233" s="236" t="s">
        <v>19</v>
      </c>
      <c r="F4233" s="237" t="s">
        <v>2265</v>
      </c>
      <c r="G4233" s="234"/>
      <c r="H4233" s="238">
        <v>56.862000000000002</v>
      </c>
      <c r="I4233" s="239"/>
      <c r="J4233" s="234"/>
      <c r="K4233" s="234"/>
      <c r="L4233" s="240"/>
      <c r="M4233" s="241"/>
      <c r="N4233" s="242"/>
      <c r="O4233" s="242"/>
      <c r="P4233" s="242"/>
      <c r="Q4233" s="242"/>
      <c r="R4233" s="242"/>
      <c r="S4233" s="242"/>
      <c r="T4233" s="243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4" t="s">
        <v>191</v>
      </c>
      <c r="AU4233" s="244" t="s">
        <v>82</v>
      </c>
      <c r="AV4233" s="13" t="s">
        <v>82</v>
      </c>
      <c r="AW4233" s="13" t="s">
        <v>33</v>
      </c>
      <c r="AX4233" s="13" t="s">
        <v>72</v>
      </c>
      <c r="AY4233" s="244" t="s">
        <v>180</v>
      </c>
    </row>
    <row r="4234" s="13" customFormat="1">
      <c r="A4234" s="13"/>
      <c r="B4234" s="233"/>
      <c r="C4234" s="234"/>
      <c r="D4234" s="235" t="s">
        <v>191</v>
      </c>
      <c r="E4234" s="236" t="s">
        <v>19</v>
      </c>
      <c r="F4234" s="237" t="s">
        <v>2266</v>
      </c>
      <c r="G4234" s="234"/>
      <c r="H4234" s="238">
        <v>46.069000000000003</v>
      </c>
      <c r="I4234" s="239"/>
      <c r="J4234" s="234"/>
      <c r="K4234" s="234"/>
      <c r="L4234" s="240"/>
      <c r="M4234" s="241"/>
      <c r="N4234" s="242"/>
      <c r="O4234" s="242"/>
      <c r="P4234" s="242"/>
      <c r="Q4234" s="242"/>
      <c r="R4234" s="242"/>
      <c r="S4234" s="242"/>
      <c r="T4234" s="243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4" t="s">
        <v>191</v>
      </c>
      <c r="AU4234" s="244" t="s">
        <v>82</v>
      </c>
      <c r="AV4234" s="13" t="s">
        <v>82</v>
      </c>
      <c r="AW4234" s="13" t="s">
        <v>33</v>
      </c>
      <c r="AX4234" s="13" t="s">
        <v>72</v>
      </c>
      <c r="AY4234" s="244" t="s">
        <v>180</v>
      </c>
    </row>
    <row r="4235" s="13" customFormat="1">
      <c r="A4235" s="13"/>
      <c r="B4235" s="233"/>
      <c r="C4235" s="234"/>
      <c r="D4235" s="235" t="s">
        <v>191</v>
      </c>
      <c r="E4235" s="236" t="s">
        <v>19</v>
      </c>
      <c r="F4235" s="237" t="s">
        <v>2267</v>
      </c>
      <c r="G4235" s="234"/>
      <c r="H4235" s="238">
        <v>55.890000000000001</v>
      </c>
      <c r="I4235" s="239"/>
      <c r="J4235" s="234"/>
      <c r="K4235" s="234"/>
      <c r="L4235" s="240"/>
      <c r="M4235" s="241"/>
      <c r="N4235" s="242"/>
      <c r="O4235" s="242"/>
      <c r="P4235" s="242"/>
      <c r="Q4235" s="242"/>
      <c r="R4235" s="242"/>
      <c r="S4235" s="242"/>
      <c r="T4235" s="243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44" t="s">
        <v>191</v>
      </c>
      <c r="AU4235" s="244" t="s">
        <v>82</v>
      </c>
      <c r="AV4235" s="13" t="s">
        <v>82</v>
      </c>
      <c r="AW4235" s="13" t="s">
        <v>33</v>
      </c>
      <c r="AX4235" s="13" t="s">
        <v>72</v>
      </c>
      <c r="AY4235" s="244" t="s">
        <v>180</v>
      </c>
    </row>
    <row r="4236" s="14" customFormat="1">
      <c r="A4236" s="14"/>
      <c r="B4236" s="245"/>
      <c r="C4236" s="246"/>
      <c r="D4236" s="235" t="s">
        <v>191</v>
      </c>
      <c r="E4236" s="247" t="s">
        <v>19</v>
      </c>
      <c r="F4236" s="248" t="s">
        <v>2268</v>
      </c>
      <c r="G4236" s="246"/>
      <c r="H4236" s="247" t="s">
        <v>19</v>
      </c>
      <c r="I4236" s="249"/>
      <c r="J4236" s="246"/>
      <c r="K4236" s="246"/>
      <c r="L4236" s="250"/>
      <c r="M4236" s="251"/>
      <c r="N4236" s="252"/>
      <c r="O4236" s="252"/>
      <c r="P4236" s="252"/>
      <c r="Q4236" s="252"/>
      <c r="R4236" s="252"/>
      <c r="S4236" s="252"/>
      <c r="T4236" s="253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4" t="s">
        <v>191</v>
      </c>
      <c r="AU4236" s="254" t="s">
        <v>82</v>
      </c>
      <c r="AV4236" s="14" t="s">
        <v>80</v>
      </c>
      <c r="AW4236" s="14" t="s">
        <v>33</v>
      </c>
      <c r="AX4236" s="14" t="s">
        <v>72</v>
      </c>
      <c r="AY4236" s="254" t="s">
        <v>180</v>
      </c>
    </row>
    <row r="4237" s="13" customFormat="1">
      <c r="A4237" s="13"/>
      <c r="B4237" s="233"/>
      <c r="C4237" s="234"/>
      <c r="D4237" s="235" t="s">
        <v>191</v>
      </c>
      <c r="E4237" s="236" t="s">
        <v>19</v>
      </c>
      <c r="F4237" s="237" t="s">
        <v>2269</v>
      </c>
      <c r="G4237" s="234"/>
      <c r="H4237" s="238">
        <v>57.164999999999999</v>
      </c>
      <c r="I4237" s="239"/>
      <c r="J4237" s="234"/>
      <c r="K4237" s="234"/>
      <c r="L4237" s="240"/>
      <c r="M4237" s="241"/>
      <c r="N4237" s="242"/>
      <c r="O4237" s="242"/>
      <c r="P4237" s="242"/>
      <c r="Q4237" s="242"/>
      <c r="R4237" s="242"/>
      <c r="S4237" s="242"/>
      <c r="T4237" s="243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4" t="s">
        <v>191</v>
      </c>
      <c r="AU4237" s="244" t="s">
        <v>82</v>
      </c>
      <c r="AV4237" s="13" t="s">
        <v>82</v>
      </c>
      <c r="AW4237" s="13" t="s">
        <v>33</v>
      </c>
      <c r="AX4237" s="13" t="s">
        <v>72</v>
      </c>
      <c r="AY4237" s="244" t="s">
        <v>180</v>
      </c>
    </row>
    <row r="4238" s="13" customFormat="1">
      <c r="A4238" s="13"/>
      <c r="B4238" s="233"/>
      <c r="C4238" s="234"/>
      <c r="D4238" s="235" t="s">
        <v>191</v>
      </c>
      <c r="E4238" s="236" t="s">
        <v>19</v>
      </c>
      <c r="F4238" s="237" t="s">
        <v>2270</v>
      </c>
      <c r="G4238" s="234"/>
      <c r="H4238" s="238">
        <v>95.668999999999997</v>
      </c>
      <c r="I4238" s="239"/>
      <c r="J4238" s="234"/>
      <c r="K4238" s="234"/>
      <c r="L4238" s="240"/>
      <c r="M4238" s="241"/>
      <c r="N4238" s="242"/>
      <c r="O4238" s="242"/>
      <c r="P4238" s="242"/>
      <c r="Q4238" s="242"/>
      <c r="R4238" s="242"/>
      <c r="S4238" s="242"/>
      <c r="T4238" s="243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4" t="s">
        <v>191</v>
      </c>
      <c r="AU4238" s="244" t="s">
        <v>82</v>
      </c>
      <c r="AV4238" s="13" t="s">
        <v>82</v>
      </c>
      <c r="AW4238" s="13" t="s">
        <v>33</v>
      </c>
      <c r="AX4238" s="13" t="s">
        <v>72</v>
      </c>
      <c r="AY4238" s="244" t="s">
        <v>180</v>
      </c>
    </row>
    <row r="4239" s="14" customFormat="1">
      <c r="A4239" s="14"/>
      <c r="B4239" s="245"/>
      <c r="C4239" s="246"/>
      <c r="D4239" s="235" t="s">
        <v>191</v>
      </c>
      <c r="E4239" s="247" t="s">
        <v>19</v>
      </c>
      <c r="F4239" s="248" t="s">
        <v>2274</v>
      </c>
      <c r="G4239" s="246"/>
      <c r="H4239" s="247" t="s">
        <v>19</v>
      </c>
      <c r="I4239" s="249"/>
      <c r="J4239" s="246"/>
      <c r="K4239" s="246"/>
      <c r="L4239" s="250"/>
      <c r="M4239" s="251"/>
      <c r="N4239" s="252"/>
      <c r="O4239" s="252"/>
      <c r="P4239" s="252"/>
      <c r="Q4239" s="252"/>
      <c r="R4239" s="252"/>
      <c r="S4239" s="252"/>
      <c r="T4239" s="253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4" t="s">
        <v>191</v>
      </c>
      <c r="AU4239" s="254" t="s">
        <v>82</v>
      </c>
      <c r="AV4239" s="14" t="s">
        <v>80</v>
      </c>
      <c r="AW4239" s="14" t="s">
        <v>33</v>
      </c>
      <c r="AX4239" s="14" t="s">
        <v>72</v>
      </c>
      <c r="AY4239" s="254" t="s">
        <v>180</v>
      </c>
    </row>
    <row r="4240" s="14" customFormat="1">
      <c r="A4240" s="14"/>
      <c r="B4240" s="245"/>
      <c r="C4240" s="246"/>
      <c r="D4240" s="235" t="s">
        <v>191</v>
      </c>
      <c r="E4240" s="247" t="s">
        <v>19</v>
      </c>
      <c r="F4240" s="248" t="s">
        <v>2275</v>
      </c>
      <c r="G4240" s="246"/>
      <c r="H4240" s="247" t="s">
        <v>19</v>
      </c>
      <c r="I4240" s="249"/>
      <c r="J4240" s="246"/>
      <c r="K4240" s="246"/>
      <c r="L4240" s="250"/>
      <c r="M4240" s="251"/>
      <c r="N4240" s="252"/>
      <c r="O4240" s="252"/>
      <c r="P4240" s="252"/>
      <c r="Q4240" s="252"/>
      <c r="R4240" s="252"/>
      <c r="S4240" s="252"/>
      <c r="T4240" s="253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4" t="s">
        <v>191</v>
      </c>
      <c r="AU4240" s="254" t="s">
        <v>82</v>
      </c>
      <c r="AV4240" s="14" t="s">
        <v>80</v>
      </c>
      <c r="AW4240" s="14" t="s">
        <v>33</v>
      </c>
      <c r="AX4240" s="14" t="s">
        <v>72</v>
      </c>
      <c r="AY4240" s="254" t="s">
        <v>180</v>
      </c>
    </row>
    <row r="4241" s="13" customFormat="1">
      <c r="A4241" s="13"/>
      <c r="B4241" s="233"/>
      <c r="C4241" s="234"/>
      <c r="D4241" s="235" t="s">
        <v>191</v>
      </c>
      <c r="E4241" s="236" t="s">
        <v>19</v>
      </c>
      <c r="F4241" s="237" t="s">
        <v>2276</v>
      </c>
      <c r="G4241" s="234"/>
      <c r="H4241" s="238">
        <v>141.881</v>
      </c>
      <c r="I4241" s="239"/>
      <c r="J4241" s="234"/>
      <c r="K4241" s="234"/>
      <c r="L4241" s="240"/>
      <c r="M4241" s="241"/>
      <c r="N4241" s="242"/>
      <c r="O4241" s="242"/>
      <c r="P4241" s="242"/>
      <c r="Q4241" s="242"/>
      <c r="R4241" s="242"/>
      <c r="S4241" s="242"/>
      <c r="T4241" s="243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4" t="s">
        <v>191</v>
      </c>
      <c r="AU4241" s="244" t="s">
        <v>82</v>
      </c>
      <c r="AV4241" s="13" t="s">
        <v>82</v>
      </c>
      <c r="AW4241" s="13" t="s">
        <v>33</v>
      </c>
      <c r="AX4241" s="13" t="s">
        <v>72</v>
      </c>
      <c r="AY4241" s="244" t="s">
        <v>180</v>
      </c>
    </row>
    <row r="4242" s="14" customFormat="1">
      <c r="A4242" s="14"/>
      <c r="B4242" s="245"/>
      <c r="C4242" s="246"/>
      <c r="D4242" s="235" t="s">
        <v>191</v>
      </c>
      <c r="E4242" s="247" t="s">
        <v>19</v>
      </c>
      <c r="F4242" s="248" t="s">
        <v>2280</v>
      </c>
      <c r="G4242" s="246"/>
      <c r="H4242" s="247" t="s">
        <v>19</v>
      </c>
      <c r="I4242" s="249"/>
      <c r="J4242" s="246"/>
      <c r="K4242" s="246"/>
      <c r="L4242" s="250"/>
      <c r="M4242" s="251"/>
      <c r="N4242" s="252"/>
      <c r="O4242" s="252"/>
      <c r="P4242" s="252"/>
      <c r="Q4242" s="252"/>
      <c r="R4242" s="252"/>
      <c r="S4242" s="252"/>
      <c r="T4242" s="253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4" t="s">
        <v>191</v>
      </c>
      <c r="AU4242" s="254" t="s">
        <v>82</v>
      </c>
      <c r="AV4242" s="14" t="s">
        <v>80</v>
      </c>
      <c r="AW4242" s="14" t="s">
        <v>33</v>
      </c>
      <c r="AX4242" s="14" t="s">
        <v>72</v>
      </c>
      <c r="AY4242" s="254" t="s">
        <v>180</v>
      </c>
    </row>
    <row r="4243" s="13" customFormat="1">
      <c r="A4243" s="13"/>
      <c r="B4243" s="233"/>
      <c r="C4243" s="234"/>
      <c r="D4243" s="235" t="s">
        <v>191</v>
      </c>
      <c r="E4243" s="236" t="s">
        <v>19</v>
      </c>
      <c r="F4243" s="237" t="s">
        <v>2281</v>
      </c>
      <c r="G4243" s="234"/>
      <c r="H4243" s="238">
        <v>37.966000000000001</v>
      </c>
      <c r="I4243" s="239"/>
      <c r="J4243" s="234"/>
      <c r="K4243" s="234"/>
      <c r="L4243" s="240"/>
      <c r="M4243" s="241"/>
      <c r="N4243" s="242"/>
      <c r="O4243" s="242"/>
      <c r="P4243" s="242"/>
      <c r="Q4243" s="242"/>
      <c r="R4243" s="242"/>
      <c r="S4243" s="242"/>
      <c r="T4243" s="243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4" t="s">
        <v>191</v>
      </c>
      <c r="AU4243" s="244" t="s">
        <v>82</v>
      </c>
      <c r="AV4243" s="13" t="s">
        <v>82</v>
      </c>
      <c r="AW4243" s="13" t="s">
        <v>33</v>
      </c>
      <c r="AX4243" s="13" t="s">
        <v>72</v>
      </c>
      <c r="AY4243" s="244" t="s">
        <v>180</v>
      </c>
    </row>
    <row r="4244" s="13" customFormat="1">
      <c r="A4244" s="13"/>
      <c r="B4244" s="233"/>
      <c r="C4244" s="234"/>
      <c r="D4244" s="235" t="s">
        <v>191</v>
      </c>
      <c r="E4244" s="236" t="s">
        <v>19</v>
      </c>
      <c r="F4244" s="237" t="s">
        <v>2282</v>
      </c>
      <c r="G4244" s="234"/>
      <c r="H4244" s="238">
        <v>51.823999999999998</v>
      </c>
      <c r="I4244" s="239"/>
      <c r="J4244" s="234"/>
      <c r="K4244" s="234"/>
      <c r="L4244" s="240"/>
      <c r="M4244" s="241"/>
      <c r="N4244" s="242"/>
      <c r="O4244" s="242"/>
      <c r="P4244" s="242"/>
      <c r="Q4244" s="242"/>
      <c r="R4244" s="242"/>
      <c r="S4244" s="242"/>
      <c r="T4244" s="243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4" t="s">
        <v>191</v>
      </c>
      <c r="AU4244" s="244" t="s">
        <v>82</v>
      </c>
      <c r="AV4244" s="13" t="s">
        <v>82</v>
      </c>
      <c r="AW4244" s="13" t="s">
        <v>33</v>
      </c>
      <c r="AX4244" s="13" t="s">
        <v>72</v>
      </c>
      <c r="AY4244" s="244" t="s">
        <v>180</v>
      </c>
    </row>
    <row r="4245" s="14" customFormat="1">
      <c r="A4245" s="14"/>
      <c r="B4245" s="245"/>
      <c r="C4245" s="246"/>
      <c r="D4245" s="235" t="s">
        <v>191</v>
      </c>
      <c r="E4245" s="247" t="s">
        <v>19</v>
      </c>
      <c r="F4245" s="248" t="s">
        <v>2286</v>
      </c>
      <c r="G4245" s="246"/>
      <c r="H4245" s="247" t="s">
        <v>19</v>
      </c>
      <c r="I4245" s="249"/>
      <c r="J4245" s="246"/>
      <c r="K4245" s="246"/>
      <c r="L4245" s="250"/>
      <c r="M4245" s="251"/>
      <c r="N4245" s="252"/>
      <c r="O4245" s="252"/>
      <c r="P4245" s="252"/>
      <c r="Q4245" s="252"/>
      <c r="R4245" s="252"/>
      <c r="S4245" s="252"/>
      <c r="T4245" s="253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4" t="s">
        <v>191</v>
      </c>
      <c r="AU4245" s="254" t="s">
        <v>82</v>
      </c>
      <c r="AV4245" s="14" t="s">
        <v>80</v>
      </c>
      <c r="AW4245" s="14" t="s">
        <v>33</v>
      </c>
      <c r="AX4245" s="14" t="s">
        <v>72</v>
      </c>
      <c r="AY4245" s="254" t="s">
        <v>180</v>
      </c>
    </row>
    <row r="4246" s="13" customFormat="1">
      <c r="A4246" s="13"/>
      <c r="B4246" s="233"/>
      <c r="C4246" s="234"/>
      <c r="D4246" s="235" t="s">
        <v>191</v>
      </c>
      <c r="E4246" s="236" t="s">
        <v>19</v>
      </c>
      <c r="F4246" s="237" t="s">
        <v>2287</v>
      </c>
      <c r="G4246" s="234"/>
      <c r="H4246" s="238">
        <v>117.919</v>
      </c>
      <c r="I4246" s="239"/>
      <c r="J4246" s="234"/>
      <c r="K4246" s="234"/>
      <c r="L4246" s="240"/>
      <c r="M4246" s="241"/>
      <c r="N4246" s="242"/>
      <c r="O4246" s="242"/>
      <c r="P4246" s="242"/>
      <c r="Q4246" s="242"/>
      <c r="R4246" s="242"/>
      <c r="S4246" s="242"/>
      <c r="T4246" s="243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4" t="s">
        <v>191</v>
      </c>
      <c r="AU4246" s="244" t="s">
        <v>82</v>
      </c>
      <c r="AV4246" s="13" t="s">
        <v>82</v>
      </c>
      <c r="AW4246" s="13" t="s">
        <v>33</v>
      </c>
      <c r="AX4246" s="13" t="s">
        <v>72</v>
      </c>
      <c r="AY4246" s="244" t="s">
        <v>180</v>
      </c>
    </row>
    <row r="4247" s="13" customFormat="1">
      <c r="A4247" s="13"/>
      <c r="B4247" s="233"/>
      <c r="C4247" s="234"/>
      <c r="D4247" s="235" t="s">
        <v>191</v>
      </c>
      <c r="E4247" s="236" t="s">
        <v>19</v>
      </c>
      <c r="F4247" s="237" t="s">
        <v>2288</v>
      </c>
      <c r="G4247" s="234"/>
      <c r="H4247" s="238">
        <v>-8.7420000000000009</v>
      </c>
      <c r="I4247" s="239"/>
      <c r="J4247" s="234"/>
      <c r="K4247" s="234"/>
      <c r="L4247" s="240"/>
      <c r="M4247" s="241"/>
      <c r="N4247" s="242"/>
      <c r="O4247" s="242"/>
      <c r="P4247" s="242"/>
      <c r="Q4247" s="242"/>
      <c r="R4247" s="242"/>
      <c r="S4247" s="242"/>
      <c r="T4247" s="243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4" t="s">
        <v>191</v>
      </c>
      <c r="AU4247" s="244" t="s">
        <v>82</v>
      </c>
      <c r="AV4247" s="13" t="s">
        <v>82</v>
      </c>
      <c r="AW4247" s="13" t="s">
        <v>33</v>
      </c>
      <c r="AX4247" s="13" t="s">
        <v>72</v>
      </c>
      <c r="AY4247" s="244" t="s">
        <v>180</v>
      </c>
    </row>
    <row r="4248" s="13" customFormat="1">
      <c r="A4248" s="13"/>
      <c r="B4248" s="233"/>
      <c r="C4248" s="234"/>
      <c r="D4248" s="235" t="s">
        <v>191</v>
      </c>
      <c r="E4248" s="236" t="s">
        <v>19</v>
      </c>
      <c r="F4248" s="237" t="s">
        <v>2289</v>
      </c>
      <c r="G4248" s="234"/>
      <c r="H4248" s="238">
        <v>-8.9710000000000001</v>
      </c>
      <c r="I4248" s="239"/>
      <c r="J4248" s="234"/>
      <c r="K4248" s="234"/>
      <c r="L4248" s="240"/>
      <c r="M4248" s="241"/>
      <c r="N4248" s="242"/>
      <c r="O4248" s="242"/>
      <c r="P4248" s="242"/>
      <c r="Q4248" s="242"/>
      <c r="R4248" s="242"/>
      <c r="S4248" s="242"/>
      <c r="T4248" s="243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4" t="s">
        <v>191</v>
      </c>
      <c r="AU4248" s="244" t="s">
        <v>82</v>
      </c>
      <c r="AV4248" s="13" t="s">
        <v>82</v>
      </c>
      <c r="AW4248" s="13" t="s">
        <v>33</v>
      </c>
      <c r="AX4248" s="13" t="s">
        <v>72</v>
      </c>
      <c r="AY4248" s="244" t="s">
        <v>180</v>
      </c>
    </row>
    <row r="4249" s="14" customFormat="1">
      <c r="A4249" s="14"/>
      <c r="B4249" s="245"/>
      <c r="C4249" s="246"/>
      <c r="D4249" s="235" t="s">
        <v>191</v>
      </c>
      <c r="E4249" s="247" t="s">
        <v>19</v>
      </c>
      <c r="F4249" s="248" t="s">
        <v>2290</v>
      </c>
      <c r="G4249" s="246"/>
      <c r="H4249" s="247" t="s">
        <v>19</v>
      </c>
      <c r="I4249" s="249"/>
      <c r="J4249" s="246"/>
      <c r="K4249" s="246"/>
      <c r="L4249" s="250"/>
      <c r="M4249" s="251"/>
      <c r="N4249" s="252"/>
      <c r="O4249" s="252"/>
      <c r="P4249" s="252"/>
      <c r="Q4249" s="252"/>
      <c r="R4249" s="252"/>
      <c r="S4249" s="252"/>
      <c r="T4249" s="253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4" t="s">
        <v>191</v>
      </c>
      <c r="AU4249" s="254" t="s">
        <v>82</v>
      </c>
      <c r="AV4249" s="14" t="s">
        <v>80</v>
      </c>
      <c r="AW4249" s="14" t="s">
        <v>33</v>
      </c>
      <c r="AX4249" s="14" t="s">
        <v>72</v>
      </c>
      <c r="AY4249" s="254" t="s">
        <v>180</v>
      </c>
    </row>
    <row r="4250" s="13" customFormat="1">
      <c r="A4250" s="13"/>
      <c r="B4250" s="233"/>
      <c r="C4250" s="234"/>
      <c r="D4250" s="235" t="s">
        <v>191</v>
      </c>
      <c r="E4250" s="236" t="s">
        <v>19</v>
      </c>
      <c r="F4250" s="237" t="s">
        <v>2291</v>
      </c>
      <c r="G4250" s="234"/>
      <c r="H4250" s="238">
        <v>64.278999999999996</v>
      </c>
      <c r="I4250" s="239"/>
      <c r="J4250" s="234"/>
      <c r="K4250" s="234"/>
      <c r="L4250" s="240"/>
      <c r="M4250" s="241"/>
      <c r="N4250" s="242"/>
      <c r="O4250" s="242"/>
      <c r="P4250" s="242"/>
      <c r="Q4250" s="242"/>
      <c r="R4250" s="242"/>
      <c r="S4250" s="242"/>
      <c r="T4250" s="243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4" t="s">
        <v>191</v>
      </c>
      <c r="AU4250" s="244" t="s">
        <v>82</v>
      </c>
      <c r="AV4250" s="13" t="s">
        <v>82</v>
      </c>
      <c r="AW4250" s="13" t="s">
        <v>33</v>
      </c>
      <c r="AX4250" s="13" t="s">
        <v>72</v>
      </c>
      <c r="AY4250" s="244" t="s">
        <v>180</v>
      </c>
    </row>
    <row r="4251" s="14" customFormat="1">
      <c r="A4251" s="14"/>
      <c r="B4251" s="245"/>
      <c r="C4251" s="246"/>
      <c r="D4251" s="235" t="s">
        <v>191</v>
      </c>
      <c r="E4251" s="247" t="s">
        <v>19</v>
      </c>
      <c r="F4251" s="248" t="s">
        <v>2293</v>
      </c>
      <c r="G4251" s="246"/>
      <c r="H4251" s="247" t="s">
        <v>19</v>
      </c>
      <c r="I4251" s="249"/>
      <c r="J4251" s="246"/>
      <c r="K4251" s="246"/>
      <c r="L4251" s="250"/>
      <c r="M4251" s="251"/>
      <c r="N4251" s="252"/>
      <c r="O4251" s="252"/>
      <c r="P4251" s="252"/>
      <c r="Q4251" s="252"/>
      <c r="R4251" s="252"/>
      <c r="S4251" s="252"/>
      <c r="T4251" s="253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4" t="s">
        <v>191</v>
      </c>
      <c r="AU4251" s="254" t="s">
        <v>82</v>
      </c>
      <c r="AV4251" s="14" t="s">
        <v>80</v>
      </c>
      <c r="AW4251" s="14" t="s">
        <v>33</v>
      </c>
      <c r="AX4251" s="14" t="s">
        <v>72</v>
      </c>
      <c r="AY4251" s="254" t="s">
        <v>180</v>
      </c>
    </row>
    <row r="4252" s="13" customFormat="1">
      <c r="A4252" s="13"/>
      <c r="B4252" s="233"/>
      <c r="C4252" s="234"/>
      <c r="D4252" s="235" t="s">
        <v>191</v>
      </c>
      <c r="E4252" s="236" t="s">
        <v>19</v>
      </c>
      <c r="F4252" s="237" t="s">
        <v>2294</v>
      </c>
      <c r="G4252" s="234"/>
      <c r="H4252" s="238">
        <v>65.498999999999995</v>
      </c>
      <c r="I4252" s="239"/>
      <c r="J4252" s="234"/>
      <c r="K4252" s="234"/>
      <c r="L4252" s="240"/>
      <c r="M4252" s="241"/>
      <c r="N4252" s="242"/>
      <c r="O4252" s="242"/>
      <c r="P4252" s="242"/>
      <c r="Q4252" s="242"/>
      <c r="R4252" s="242"/>
      <c r="S4252" s="242"/>
      <c r="T4252" s="243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4" t="s">
        <v>191</v>
      </c>
      <c r="AU4252" s="244" t="s">
        <v>82</v>
      </c>
      <c r="AV4252" s="13" t="s">
        <v>82</v>
      </c>
      <c r="AW4252" s="13" t="s">
        <v>33</v>
      </c>
      <c r="AX4252" s="13" t="s">
        <v>72</v>
      </c>
      <c r="AY4252" s="244" t="s">
        <v>180</v>
      </c>
    </row>
    <row r="4253" s="14" customFormat="1">
      <c r="A4253" s="14"/>
      <c r="B4253" s="245"/>
      <c r="C4253" s="246"/>
      <c r="D4253" s="235" t="s">
        <v>191</v>
      </c>
      <c r="E4253" s="247" t="s">
        <v>19</v>
      </c>
      <c r="F4253" s="248" t="s">
        <v>2295</v>
      </c>
      <c r="G4253" s="246"/>
      <c r="H4253" s="247" t="s">
        <v>19</v>
      </c>
      <c r="I4253" s="249"/>
      <c r="J4253" s="246"/>
      <c r="K4253" s="246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191</v>
      </c>
      <c r="AU4253" s="254" t="s">
        <v>82</v>
      </c>
      <c r="AV4253" s="14" t="s">
        <v>80</v>
      </c>
      <c r="AW4253" s="14" t="s">
        <v>33</v>
      </c>
      <c r="AX4253" s="14" t="s">
        <v>72</v>
      </c>
      <c r="AY4253" s="254" t="s">
        <v>180</v>
      </c>
    </row>
    <row r="4254" s="13" customFormat="1">
      <c r="A4254" s="13"/>
      <c r="B4254" s="233"/>
      <c r="C4254" s="234"/>
      <c r="D4254" s="235" t="s">
        <v>191</v>
      </c>
      <c r="E4254" s="236" t="s">
        <v>19</v>
      </c>
      <c r="F4254" s="237" t="s">
        <v>2296</v>
      </c>
      <c r="G4254" s="234"/>
      <c r="H4254" s="238">
        <v>59.320999999999998</v>
      </c>
      <c r="I4254" s="239"/>
      <c r="J4254" s="234"/>
      <c r="K4254" s="234"/>
      <c r="L4254" s="240"/>
      <c r="M4254" s="241"/>
      <c r="N4254" s="242"/>
      <c r="O4254" s="242"/>
      <c r="P4254" s="242"/>
      <c r="Q4254" s="242"/>
      <c r="R4254" s="242"/>
      <c r="S4254" s="242"/>
      <c r="T4254" s="243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4" t="s">
        <v>191</v>
      </c>
      <c r="AU4254" s="244" t="s">
        <v>82</v>
      </c>
      <c r="AV4254" s="13" t="s">
        <v>82</v>
      </c>
      <c r="AW4254" s="13" t="s">
        <v>33</v>
      </c>
      <c r="AX4254" s="13" t="s">
        <v>72</v>
      </c>
      <c r="AY4254" s="244" t="s">
        <v>180</v>
      </c>
    </row>
    <row r="4255" s="14" customFormat="1">
      <c r="A4255" s="14"/>
      <c r="B4255" s="245"/>
      <c r="C4255" s="246"/>
      <c r="D4255" s="235" t="s">
        <v>191</v>
      </c>
      <c r="E4255" s="247" t="s">
        <v>19</v>
      </c>
      <c r="F4255" s="248" t="s">
        <v>2298</v>
      </c>
      <c r="G4255" s="246"/>
      <c r="H4255" s="247" t="s">
        <v>19</v>
      </c>
      <c r="I4255" s="249"/>
      <c r="J4255" s="246"/>
      <c r="K4255" s="246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191</v>
      </c>
      <c r="AU4255" s="254" t="s">
        <v>82</v>
      </c>
      <c r="AV4255" s="14" t="s">
        <v>80</v>
      </c>
      <c r="AW4255" s="14" t="s">
        <v>33</v>
      </c>
      <c r="AX4255" s="14" t="s">
        <v>72</v>
      </c>
      <c r="AY4255" s="254" t="s">
        <v>180</v>
      </c>
    </row>
    <row r="4256" s="13" customFormat="1">
      <c r="A4256" s="13"/>
      <c r="B4256" s="233"/>
      <c r="C4256" s="234"/>
      <c r="D4256" s="235" t="s">
        <v>191</v>
      </c>
      <c r="E4256" s="236" t="s">
        <v>19</v>
      </c>
      <c r="F4256" s="237" t="s">
        <v>2299</v>
      </c>
      <c r="G4256" s="234"/>
      <c r="H4256" s="238">
        <v>61.322000000000003</v>
      </c>
      <c r="I4256" s="239"/>
      <c r="J4256" s="234"/>
      <c r="K4256" s="234"/>
      <c r="L4256" s="240"/>
      <c r="M4256" s="241"/>
      <c r="N4256" s="242"/>
      <c r="O4256" s="242"/>
      <c r="P4256" s="242"/>
      <c r="Q4256" s="242"/>
      <c r="R4256" s="242"/>
      <c r="S4256" s="242"/>
      <c r="T4256" s="243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4" t="s">
        <v>191</v>
      </c>
      <c r="AU4256" s="244" t="s">
        <v>82</v>
      </c>
      <c r="AV4256" s="13" t="s">
        <v>82</v>
      </c>
      <c r="AW4256" s="13" t="s">
        <v>33</v>
      </c>
      <c r="AX4256" s="13" t="s">
        <v>72</v>
      </c>
      <c r="AY4256" s="244" t="s">
        <v>180</v>
      </c>
    </row>
    <row r="4257" s="13" customFormat="1">
      <c r="A4257" s="13"/>
      <c r="B4257" s="233"/>
      <c r="C4257" s="234"/>
      <c r="D4257" s="235" t="s">
        <v>191</v>
      </c>
      <c r="E4257" s="236" t="s">
        <v>19</v>
      </c>
      <c r="F4257" s="237" t="s">
        <v>2300</v>
      </c>
      <c r="G4257" s="234"/>
      <c r="H4257" s="238">
        <v>18.440000000000001</v>
      </c>
      <c r="I4257" s="239"/>
      <c r="J4257" s="234"/>
      <c r="K4257" s="234"/>
      <c r="L4257" s="240"/>
      <c r="M4257" s="241"/>
      <c r="N4257" s="242"/>
      <c r="O4257" s="242"/>
      <c r="P4257" s="242"/>
      <c r="Q4257" s="242"/>
      <c r="R4257" s="242"/>
      <c r="S4257" s="242"/>
      <c r="T4257" s="243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44" t="s">
        <v>191</v>
      </c>
      <c r="AU4257" s="244" t="s">
        <v>82</v>
      </c>
      <c r="AV4257" s="13" t="s">
        <v>82</v>
      </c>
      <c r="AW4257" s="13" t="s">
        <v>33</v>
      </c>
      <c r="AX4257" s="13" t="s">
        <v>72</v>
      </c>
      <c r="AY4257" s="244" t="s">
        <v>180</v>
      </c>
    </row>
    <row r="4258" s="13" customFormat="1">
      <c r="A4258" s="13"/>
      <c r="B4258" s="233"/>
      <c r="C4258" s="234"/>
      <c r="D4258" s="235" t="s">
        <v>191</v>
      </c>
      <c r="E4258" s="236" t="s">
        <v>19</v>
      </c>
      <c r="F4258" s="237" t="s">
        <v>2301</v>
      </c>
      <c r="G4258" s="234"/>
      <c r="H4258" s="238">
        <v>-3.5369999999999999</v>
      </c>
      <c r="I4258" s="239"/>
      <c r="J4258" s="234"/>
      <c r="K4258" s="234"/>
      <c r="L4258" s="240"/>
      <c r="M4258" s="241"/>
      <c r="N4258" s="242"/>
      <c r="O4258" s="242"/>
      <c r="P4258" s="242"/>
      <c r="Q4258" s="242"/>
      <c r="R4258" s="242"/>
      <c r="S4258" s="242"/>
      <c r="T4258" s="243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4" t="s">
        <v>191</v>
      </c>
      <c r="AU4258" s="244" t="s">
        <v>82</v>
      </c>
      <c r="AV4258" s="13" t="s">
        <v>82</v>
      </c>
      <c r="AW4258" s="13" t="s">
        <v>33</v>
      </c>
      <c r="AX4258" s="13" t="s">
        <v>72</v>
      </c>
      <c r="AY4258" s="244" t="s">
        <v>180</v>
      </c>
    </row>
    <row r="4259" s="14" customFormat="1">
      <c r="A4259" s="14"/>
      <c r="B4259" s="245"/>
      <c r="C4259" s="246"/>
      <c r="D4259" s="235" t="s">
        <v>191</v>
      </c>
      <c r="E4259" s="247" t="s">
        <v>19</v>
      </c>
      <c r="F4259" s="248" t="s">
        <v>2302</v>
      </c>
      <c r="G4259" s="246"/>
      <c r="H4259" s="247" t="s">
        <v>19</v>
      </c>
      <c r="I4259" s="249"/>
      <c r="J4259" s="246"/>
      <c r="K4259" s="246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191</v>
      </c>
      <c r="AU4259" s="254" t="s">
        <v>82</v>
      </c>
      <c r="AV4259" s="14" t="s">
        <v>80</v>
      </c>
      <c r="AW4259" s="14" t="s">
        <v>33</v>
      </c>
      <c r="AX4259" s="14" t="s">
        <v>72</v>
      </c>
      <c r="AY4259" s="254" t="s">
        <v>180</v>
      </c>
    </row>
    <row r="4260" s="14" customFormat="1">
      <c r="A4260" s="14"/>
      <c r="B4260" s="245"/>
      <c r="C4260" s="246"/>
      <c r="D4260" s="235" t="s">
        <v>191</v>
      </c>
      <c r="E4260" s="247" t="s">
        <v>19</v>
      </c>
      <c r="F4260" s="248" t="s">
        <v>2303</v>
      </c>
      <c r="G4260" s="246"/>
      <c r="H4260" s="247" t="s">
        <v>19</v>
      </c>
      <c r="I4260" s="249"/>
      <c r="J4260" s="246"/>
      <c r="K4260" s="246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191</v>
      </c>
      <c r="AU4260" s="254" t="s">
        <v>82</v>
      </c>
      <c r="AV4260" s="14" t="s">
        <v>80</v>
      </c>
      <c r="AW4260" s="14" t="s">
        <v>33</v>
      </c>
      <c r="AX4260" s="14" t="s">
        <v>72</v>
      </c>
      <c r="AY4260" s="254" t="s">
        <v>180</v>
      </c>
    </row>
    <row r="4261" s="13" customFormat="1">
      <c r="A4261" s="13"/>
      <c r="B4261" s="233"/>
      <c r="C4261" s="234"/>
      <c r="D4261" s="235" t="s">
        <v>191</v>
      </c>
      <c r="E4261" s="236" t="s">
        <v>19</v>
      </c>
      <c r="F4261" s="237" t="s">
        <v>2304</v>
      </c>
      <c r="G4261" s="234"/>
      <c r="H4261" s="238">
        <v>151.46299999999999</v>
      </c>
      <c r="I4261" s="239"/>
      <c r="J4261" s="234"/>
      <c r="K4261" s="234"/>
      <c r="L4261" s="240"/>
      <c r="M4261" s="241"/>
      <c r="N4261" s="242"/>
      <c r="O4261" s="242"/>
      <c r="P4261" s="242"/>
      <c r="Q4261" s="242"/>
      <c r="R4261" s="242"/>
      <c r="S4261" s="242"/>
      <c r="T4261" s="243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4" t="s">
        <v>191</v>
      </c>
      <c r="AU4261" s="244" t="s">
        <v>82</v>
      </c>
      <c r="AV4261" s="13" t="s">
        <v>82</v>
      </c>
      <c r="AW4261" s="13" t="s">
        <v>33</v>
      </c>
      <c r="AX4261" s="13" t="s">
        <v>72</v>
      </c>
      <c r="AY4261" s="244" t="s">
        <v>180</v>
      </c>
    </row>
    <row r="4262" s="14" customFormat="1">
      <c r="A4262" s="14"/>
      <c r="B4262" s="245"/>
      <c r="C4262" s="246"/>
      <c r="D4262" s="235" t="s">
        <v>191</v>
      </c>
      <c r="E4262" s="247" t="s">
        <v>19</v>
      </c>
      <c r="F4262" s="248" t="s">
        <v>2305</v>
      </c>
      <c r="G4262" s="246"/>
      <c r="H4262" s="247" t="s">
        <v>19</v>
      </c>
      <c r="I4262" s="249"/>
      <c r="J4262" s="246"/>
      <c r="K4262" s="246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191</v>
      </c>
      <c r="AU4262" s="254" t="s">
        <v>82</v>
      </c>
      <c r="AV4262" s="14" t="s">
        <v>80</v>
      </c>
      <c r="AW4262" s="14" t="s">
        <v>33</v>
      </c>
      <c r="AX4262" s="14" t="s">
        <v>72</v>
      </c>
      <c r="AY4262" s="254" t="s">
        <v>180</v>
      </c>
    </row>
    <row r="4263" s="13" customFormat="1">
      <c r="A4263" s="13"/>
      <c r="B4263" s="233"/>
      <c r="C4263" s="234"/>
      <c r="D4263" s="235" t="s">
        <v>191</v>
      </c>
      <c r="E4263" s="236" t="s">
        <v>19</v>
      </c>
      <c r="F4263" s="237" t="s">
        <v>2306</v>
      </c>
      <c r="G4263" s="234"/>
      <c r="H4263" s="238">
        <v>134.715</v>
      </c>
      <c r="I4263" s="239"/>
      <c r="J4263" s="234"/>
      <c r="K4263" s="234"/>
      <c r="L4263" s="240"/>
      <c r="M4263" s="241"/>
      <c r="N4263" s="242"/>
      <c r="O4263" s="242"/>
      <c r="P4263" s="242"/>
      <c r="Q4263" s="242"/>
      <c r="R4263" s="242"/>
      <c r="S4263" s="242"/>
      <c r="T4263" s="24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4" t="s">
        <v>191</v>
      </c>
      <c r="AU4263" s="244" t="s">
        <v>82</v>
      </c>
      <c r="AV4263" s="13" t="s">
        <v>82</v>
      </c>
      <c r="AW4263" s="13" t="s">
        <v>33</v>
      </c>
      <c r="AX4263" s="13" t="s">
        <v>72</v>
      </c>
      <c r="AY4263" s="244" t="s">
        <v>180</v>
      </c>
    </row>
    <row r="4264" s="13" customFormat="1">
      <c r="A4264" s="13"/>
      <c r="B4264" s="233"/>
      <c r="C4264" s="234"/>
      <c r="D4264" s="235" t="s">
        <v>191</v>
      </c>
      <c r="E4264" s="236" t="s">
        <v>19</v>
      </c>
      <c r="F4264" s="237" t="s">
        <v>2307</v>
      </c>
      <c r="G4264" s="234"/>
      <c r="H4264" s="238">
        <v>92.504999999999995</v>
      </c>
      <c r="I4264" s="239"/>
      <c r="J4264" s="234"/>
      <c r="K4264" s="234"/>
      <c r="L4264" s="240"/>
      <c r="M4264" s="241"/>
      <c r="N4264" s="242"/>
      <c r="O4264" s="242"/>
      <c r="P4264" s="242"/>
      <c r="Q4264" s="242"/>
      <c r="R4264" s="242"/>
      <c r="S4264" s="242"/>
      <c r="T4264" s="243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4" t="s">
        <v>191</v>
      </c>
      <c r="AU4264" s="244" t="s">
        <v>82</v>
      </c>
      <c r="AV4264" s="13" t="s">
        <v>82</v>
      </c>
      <c r="AW4264" s="13" t="s">
        <v>33</v>
      </c>
      <c r="AX4264" s="13" t="s">
        <v>72</v>
      </c>
      <c r="AY4264" s="244" t="s">
        <v>180</v>
      </c>
    </row>
    <row r="4265" s="14" customFormat="1">
      <c r="A4265" s="14"/>
      <c r="B4265" s="245"/>
      <c r="C4265" s="246"/>
      <c r="D4265" s="235" t="s">
        <v>191</v>
      </c>
      <c r="E4265" s="247" t="s">
        <v>19</v>
      </c>
      <c r="F4265" s="248" t="s">
        <v>2310</v>
      </c>
      <c r="G4265" s="246"/>
      <c r="H4265" s="247" t="s">
        <v>19</v>
      </c>
      <c r="I4265" s="249"/>
      <c r="J4265" s="246"/>
      <c r="K4265" s="246"/>
      <c r="L4265" s="250"/>
      <c r="M4265" s="251"/>
      <c r="N4265" s="252"/>
      <c r="O4265" s="252"/>
      <c r="P4265" s="252"/>
      <c r="Q4265" s="252"/>
      <c r="R4265" s="252"/>
      <c r="S4265" s="252"/>
      <c r="T4265" s="253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4" t="s">
        <v>191</v>
      </c>
      <c r="AU4265" s="254" t="s">
        <v>82</v>
      </c>
      <c r="AV4265" s="14" t="s">
        <v>80</v>
      </c>
      <c r="AW4265" s="14" t="s">
        <v>33</v>
      </c>
      <c r="AX4265" s="14" t="s">
        <v>72</v>
      </c>
      <c r="AY4265" s="254" t="s">
        <v>180</v>
      </c>
    </row>
    <row r="4266" s="13" customFormat="1">
      <c r="A4266" s="13"/>
      <c r="B4266" s="233"/>
      <c r="C4266" s="234"/>
      <c r="D4266" s="235" t="s">
        <v>191</v>
      </c>
      <c r="E4266" s="236" t="s">
        <v>19</v>
      </c>
      <c r="F4266" s="237" t="s">
        <v>2311</v>
      </c>
      <c r="G4266" s="234"/>
      <c r="H4266" s="238">
        <v>28</v>
      </c>
      <c r="I4266" s="239"/>
      <c r="J4266" s="234"/>
      <c r="K4266" s="234"/>
      <c r="L4266" s="240"/>
      <c r="M4266" s="241"/>
      <c r="N4266" s="242"/>
      <c r="O4266" s="242"/>
      <c r="P4266" s="242"/>
      <c r="Q4266" s="242"/>
      <c r="R4266" s="242"/>
      <c r="S4266" s="242"/>
      <c r="T4266" s="243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4" t="s">
        <v>191</v>
      </c>
      <c r="AU4266" s="244" t="s">
        <v>82</v>
      </c>
      <c r="AV4266" s="13" t="s">
        <v>82</v>
      </c>
      <c r="AW4266" s="13" t="s">
        <v>33</v>
      </c>
      <c r="AX4266" s="13" t="s">
        <v>72</v>
      </c>
      <c r="AY4266" s="244" t="s">
        <v>180</v>
      </c>
    </row>
    <row r="4267" s="13" customFormat="1">
      <c r="A4267" s="13"/>
      <c r="B4267" s="233"/>
      <c r="C4267" s="234"/>
      <c r="D4267" s="235" t="s">
        <v>191</v>
      </c>
      <c r="E4267" s="236" t="s">
        <v>19</v>
      </c>
      <c r="F4267" s="237" t="s">
        <v>2312</v>
      </c>
      <c r="G4267" s="234"/>
      <c r="H4267" s="238">
        <v>135.27500000000001</v>
      </c>
      <c r="I4267" s="239"/>
      <c r="J4267" s="234"/>
      <c r="K4267" s="234"/>
      <c r="L4267" s="240"/>
      <c r="M4267" s="241"/>
      <c r="N4267" s="242"/>
      <c r="O4267" s="242"/>
      <c r="P4267" s="242"/>
      <c r="Q4267" s="242"/>
      <c r="R4267" s="242"/>
      <c r="S4267" s="242"/>
      <c r="T4267" s="243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4" t="s">
        <v>191</v>
      </c>
      <c r="AU4267" s="244" t="s">
        <v>82</v>
      </c>
      <c r="AV4267" s="13" t="s">
        <v>82</v>
      </c>
      <c r="AW4267" s="13" t="s">
        <v>33</v>
      </c>
      <c r="AX4267" s="13" t="s">
        <v>72</v>
      </c>
      <c r="AY4267" s="244" t="s">
        <v>180</v>
      </c>
    </row>
    <row r="4268" s="13" customFormat="1">
      <c r="A4268" s="13"/>
      <c r="B4268" s="233"/>
      <c r="C4268" s="234"/>
      <c r="D4268" s="235" t="s">
        <v>191</v>
      </c>
      <c r="E4268" s="236" t="s">
        <v>19</v>
      </c>
      <c r="F4268" s="237" t="s">
        <v>2313</v>
      </c>
      <c r="G4268" s="234"/>
      <c r="H4268" s="238">
        <v>12.757999999999999</v>
      </c>
      <c r="I4268" s="239"/>
      <c r="J4268" s="234"/>
      <c r="K4268" s="234"/>
      <c r="L4268" s="240"/>
      <c r="M4268" s="241"/>
      <c r="N4268" s="242"/>
      <c r="O4268" s="242"/>
      <c r="P4268" s="242"/>
      <c r="Q4268" s="242"/>
      <c r="R4268" s="242"/>
      <c r="S4268" s="242"/>
      <c r="T4268" s="243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4" t="s">
        <v>191</v>
      </c>
      <c r="AU4268" s="244" t="s">
        <v>82</v>
      </c>
      <c r="AV4268" s="13" t="s">
        <v>82</v>
      </c>
      <c r="AW4268" s="13" t="s">
        <v>33</v>
      </c>
      <c r="AX4268" s="13" t="s">
        <v>72</v>
      </c>
      <c r="AY4268" s="244" t="s">
        <v>180</v>
      </c>
    </row>
    <row r="4269" s="13" customFormat="1">
      <c r="A4269" s="13"/>
      <c r="B4269" s="233"/>
      <c r="C4269" s="234"/>
      <c r="D4269" s="235" t="s">
        <v>191</v>
      </c>
      <c r="E4269" s="236" t="s">
        <v>19</v>
      </c>
      <c r="F4269" s="237" t="s">
        <v>2314</v>
      </c>
      <c r="G4269" s="234"/>
      <c r="H4269" s="238">
        <v>-10.5</v>
      </c>
      <c r="I4269" s="239"/>
      <c r="J4269" s="234"/>
      <c r="K4269" s="234"/>
      <c r="L4269" s="240"/>
      <c r="M4269" s="241"/>
      <c r="N4269" s="242"/>
      <c r="O4269" s="242"/>
      <c r="P4269" s="242"/>
      <c r="Q4269" s="242"/>
      <c r="R4269" s="242"/>
      <c r="S4269" s="242"/>
      <c r="T4269" s="24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4" t="s">
        <v>191</v>
      </c>
      <c r="AU4269" s="244" t="s">
        <v>82</v>
      </c>
      <c r="AV4269" s="13" t="s">
        <v>82</v>
      </c>
      <c r="AW4269" s="13" t="s">
        <v>33</v>
      </c>
      <c r="AX4269" s="13" t="s">
        <v>72</v>
      </c>
      <c r="AY4269" s="244" t="s">
        <v>180</v>
      </c>
    </row>
    <row r="4270" s="14" customFormat="1">
      <c r="A4270" s="14"/>
      <c r="B4270" s="245"/>
      <c r="C4270" s="246"/>
      <c r="D4270" s="235" t="s">
        <v>191</v>
      </c>
      <c r="E4270" s="247" t="s">
        <v>19</v>
      </c>
      <c r="F4270" s="248" t="s">
        <v>2315</v>
      </c>
      <c r="G4270" s="246"/>
      <c r="H4270" s="247" t="s">
        <v>19</v>
      </c>
      <c r="I4270" s="249"/>
      <c r="J4270" s="246"/>
      <c r="K4270" s="246"/>
      <c r="L4270" s="250"/>
      <c r="M4270" s="251"/>
      <c r="N4270" s="252"/>
      <c r="O4270" s="252"/>
      <c r="P4270" s="252"/>
      <c r="Q4270" s="252"/>
      <c r="R4270" s="252"/>
      <c r="S4270" s="252"/>
      <c r="T4270" s="253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4" t="s">
        <v>191</v>
      </c>
      <c r="AU4270" s="254" t="s">
        <v>82</v>
      </c>
      <c r="AV4270" s="14" t="s">
        <v>80</v>
      </c>
      <c r="AW4270" s="14" t="s">
        <v>33</v>
      </c>
      <c r="AX4270" s="14" t="s">
        <v>72</v>
      </c>
      <c r="AY4270" s="254" t="s">
        <v>180</v>
      </c>
    </row>
    <row r="4271" s="13" customFormat="1">
      <c r="A4271" s="13"/>
      <c r="B4271" s="233"/>
      <c r="C4271" s="234"/>
      <c r="D4271" s="235" t="s">
        <v>191</v>
      </c>
      <c r="E4271" s="236" t="s">
        <v>19</v>
      </c>
      <c r="F4271" s="237" t="s">
        <v>2316</v>
      </c>
      <c r="G4271" s="234"/>
      <c r="H4271" s="238">
        <v>146.94800000000001</v>
      </c>
      <c r="I4271" s="239"/>
      <c r="J4271" s="234"/>
      <c r="K4271" s="234"/>
      <c r="L4271" s="240"/>
      <c r="M4271" s="241"/>
      <c r="N4271" s="242"/>
      <c r="O4271" s="242"/>
      <c r="P4271" s="242"/>
      <c r="Q4271" s="242"/>
      <c r="R4271" s="242"/>
      <c r="S4271" s="242"/>
      <c r="T4271" s="243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4" t="s">
        <v>191</v>
      </c>
      <c r="AU4271" s="244" t="s">
        <v>82</v>
      </c>
      <c r="AV4271" s="13" t="s">
        <v>82</v>
      </c>
      <c r="AW4271" s="13" t="s">
        <v>33</v>
      </c>
      <c r="AX4271" s="13" t="s">
        <v>72</v>
      </c>
      <c r="AY4271" s="244" t="s">
        <v>180</v>
      </c>
    </row>
    <row r="4272" s="14" customFormat="1">
      <c r="A4272" s="14"/>
      <c r="B4272" s="245"/>
      <c r="C4272" s="246"/>
      <c r="D4272" s="235" t="s">
        <v>191</v>
      </c>
      <c r="E4272" s="247" t="s">
        <v>19</v>
      </c>
      <c r="F4272" s="248" t="s">
        <v>1656</v>
      </c>
      <c r="G4272" s="246"/>
      <c r="H4272" s="247" t="s">
        <v>19</v>
      </c>
      <c r="I4272" s="249"/>
      <c r="J4272" s="246"/>
      <c r="K4272" s="246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191</v>
      </c>
      <c r="AU4272" s="254" t="s">
        <v>82</v>
      </c>
      <c r="AV4272" s="14" t="s">
        <v>80</v>
      </c>
      <c r="AW4272" s="14" t="s">
        <v>33</v>
      </c>
      <c r="AX4272" s="14" t="s">
        <v>72</v>
      </c>
      <c r="AY4272" s="254" t="s">
        <v>180</v>
      </c>
    </row>
    <row r="4273" s="13" customFormat="1">
      <c r="A4273" s="13"/>
      <c r="B4273" s="233"/>
      <c r="C4273" s="234"/>
      <c r="D4273" s="235" t="s">
        <v>191</v>
      </c>
      <c r="E4273" s="236" t="s">
        <v>19</v>
      </c>
      <c r="F4273" s="237" t="s">
        <v>2317</v>
      </c>
      <c r="G4273" s="234"/>
      <c r="H4273" s="238">
        <v>10.199999999999999</v>
      </c>
      <c r="I4273" s="239"/>
      <c r="J4273" s="234"/>
      <c r="K4273" s="234"/>
      <c r="L4273" s="240"/>
      <c r="M4273" s="241"/>
      <c r="N4273" s="242"/>
      <c r="O4273" s="242"/>
      <c r="P4273" s="242"/>
      <c r="Q4273" s="242"/>
      <c r="R4273" s="242"/>
      <c r="S4273" s="242"/>
      <c r="T4273" s="24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4" t="s">
        <v>191</v>
      </c>
      <c r="AU4273" s="244" t="s">
        <v>82</v>
      </c>
      <c r="AV4273" s="13" t="s">
        <v>82</v>
      </c>
      <c r="AW4273" s="13" t="s">
        <v>33</v>
      </c>
      <c r="AX4273" s="13" t="s">
        <v>72</v>
      </c>
      <c r="AY4273" s="244" t="s">
        <v>180</v>
      </c>
    </row>
    <row r="4274" s="14" customFormat="1">
      <c r="A4274" s="14"/>
      <c r="B4274" s="245"/>
      <c r="C4274" s="246"/>
      <c r="D4274" s="235" t="s">
        <v>191</v>
      </c>
      <c r="E4274" s="247" t="s">
        <v>19</v>
      </c>
      <c r="F4274" s="248" t="s">
        <v>2318</v>
      </c>
      <c r="G4274" s="246"/>
      <c r="H4274" s="247" t="s">
        <v>19</v>
      </c>
      <c r="I4274" s="249"/>
      <c r="J4274" s="246"/>
      <c r="K4274" s="246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191</v>
      </c>
      <c r="AU4274" s="254" t="s">
        <v>82</v>
      </c>
      <c r="AV4274" s="14" t="s">
        <v>80</v>
      </c>
      <c r="AW4274" s="14" t="s">
        <v>33</v>
      </c>
      <c r="AX4274" s="14" t="s">
        <v>72</v>
      </c>
      <c r="AY4274" s="254" t="s">
        <v>180</v>
      </c>
    </row>
    <row r="4275" s="13" customFormat="1">
      <c r="A4275" s="13"/>
      <c r="B4275" s="233"/>
      <c r="C4275" s="234"/>
      <c r="D4275" s="235" t="s">
        <v>191</v>
      </c>
      <c r="E4275" s="236" t="s">
        <v>19</v>
      </c>
      <c r="F4275" s="237" t="s">
        <v>2319</v>
      </c>
      <c r="G4275" s="234"/>
      <c r="H4275" s="238">
        <v>-4.1779999999999999</v>
      </c>
      <c r="I4275" s="239"/>
      <c r="J4275" s="234"/>
      <c r="K4275" s="234"/>
      <c r="L4275" s="240"/>
      <c r="M4275" s="241"/>
      <c r="N4275" s="242"/>
      <c r="O4275" s="242"/>
      <c r="P4275" s="242"/>
      <c r="Q4275" s="242"/>
      <c r="R4275" s="242"/>
      <c r="S4275" s="242"/>
      <c r="T4275" s="243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4" t="s">
        <v>191</v>
      </c>
      <c r="AU4275" s="244" t="s">
        <v>82</v>
      </c>
      <c r="AV4275" s="13" t="s">
        <v>82</v>
      </c>
      <c r="AW4275" s="13" t="s">
        <v>33</v>
      </c>
      <c r="AX4275" s="13" t="s">
        <v>72</v>
      </c>
      <c r="AY4275" s="244" t="s">
        <v>180</v>
      </c>
    </row>
    <row r="4276" s="13" customFormat="1">
      <c r="A4276" s="13"/>
      <c r="B4276" s="233"/>
      <c r="C4276" s="234"/>
      <c r="D4276" s="235" t="s">
        <v>191</v>
      </c>
      <c r="E4276" s="236" t="s">
        <v>19</v>
      </c>
      <c r="F4276" s="237" t="s">
        <v>2320</v>
      </c>
      <c r="G4276" s="234"/>
      <c r="H4276" s="238">
        <v>-31.280000000000001</v>
      </c>
      <c r="I4276" s="239"/>
      <c r="J4276" s="234"/>
      <c r="K4276" s="234"/>
      <c r="L4276" s="240"/>
      <c r="M4276" s="241"/>
      <c r="N4276" s="242"/>
      <c r="O4276" s="242"/>
      <c r="P4276" s="242"/>
      <c r="Q4276" s="242"/>
      <c r="R4276" s="242"/>
      <c r="S4276" s="242"/>
      <c r="T4276" s="243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4" t="s">
        <v>191</v>
      </c>
      <c r="AU4276" s="244" t="s">
        <v>82</v>
      </c>
      <c r="AV4276" s="13" t="s">
        <v>82</v>
      </c>
      <c r="AW4276" s="13" t="s">
        <v>33</v>
      </c>
      <c r="AX4276" s="13" t="s">
        <v>72</v>
      </c>
      <c r="AY4276" s="244" t="s">
        <v>180</v>
      </c>
    </row>
    <row r="4277" s="14" customFormat="1">
      <c r="A4277" s="14"/>
      <c r="B4277" s="245"/>
      <c r="C4277" s="246"/>
      <c r="D4277" s="235" t="s">
        <v>191</v>
      </c>
      <c r="E4277" s="247" t="s">
        <v>19</v>
      </c>
      <c r="F4277" s="248" t="s">
        <v>1658</v>
      </c>
      <c r="G4277" s="246"/>
      <c r="H4277" s="247" t="s">
        <v>19</v>
      </c>
      <c r="I4277" s="249"/>
      <c r="J4277" s="246"/>
      <c r="K4277" s="246"/>
      <c r="L4277" s="250"/>
      <c r="M4277" s="251"/>
      <c r="N4277" s="252"/>
      <c r="O4277" s="252"/>
      <c r="P4277" s="252"/>
      <c r="Q4277" s="252"/>
      <c r="R4277" s="252"/>
      <c r="S4277" s="252"/>
      <c r="T4277" s="253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T4277" s="254" t="s">
        <v>191</v>
      </c>
      <c r="AU4277" s="254" t="s">
        <v>82</v>
      </c>
      <c r="AV4277" s="14" t="s">
        <v>80</v>
      </c>
      <c r="AW4277" s="14" t="s">
        <v>33</v>
      </c>
      <c r="AX4277" s="14" t="s">
        <v>72</v>
      </c>
      <c r="AY4277" s="254" t="s">
        <v>180</v>
      </c>
    </row>
    <row r="4278" s="13" customFormat="1">
      <c r="A4278" s="13"/>
      <c r="B4278" s="233"/>
      <c r="C4278" s="234"/>
      <c r="D4278" s="235" t="s">
        <v>191</v>
      </c>
      <c r="E4278" s="236" t="s">
        <v>19</v>
      </c>
      <c r="F4278" s="237" t="s">
        <v>2322</v>
      </c>
      <c r="G4278" s="234"/>
      <c r="H4278" s="238">
        <v>154.071</v>
      </c>
      <c r="I4278" s="239"/>
      <c r="J4278" s="234"/>
      <c r="K4278" s="234"/>
      <c r="L4278" s="240"/>
      <c r="M4278" s="241"/>
      <c r="N4278" s="242"/>
      <c r="O4278" s="242"/>
      <c r="P4278" s="242"/>
      <c r="Q4278" s="242"/>
      <c r="R4278" s="242"/>
      <c r="S4278" s="242"/>
      <c r="T4278" s="24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4" t="s">
        <v>191</v>
      </c>
      <c r="AU4278" s="244" t="s">
        <v>82</v>
      </c>
      <c r="AV4278" s="13" t="s">
        <v>82</v>
      </c>
      <c r="AW4278" s="13" t="s">
        <v>33</v>
      </c>
      <c r="AX4278" s="13" t="s">
        <v>72</v>
      </c>
      <c r="AY4278" s="244" t="s">
        <v>180</v>
      </c>
    </row>
    <row r="4279" s="16" customFormat="1">
      <c r="A4279" s="16"/>
      <c r="B4279" s="266"/>
      <c r="C4279" s="267"/>
      <c r="D4279" s="235" t="s">
        <v>191</v>
      </c>
      <c r="E4279" s="268" t="s">
        <v>19</v>
      </c>
      <c r="F4279" s="269" t="s">
        <v>436</v>
      </c>
      <c r="G4279" s="267"/>
      <c r="H4279" s="270">
        <v>3331.6840000000002</v>
      </c>
      <c r="I4279" s="271"/>
      <c r="J4279" s="267"/>
      <c r="K4279" s="267"/>
      <c r="L4279" s="272"/>
      <c r="M4279" s="273"/>
      <c r="N4279" s="274"/>
      <c r="O4279" s="274"/>
      <c r="P4279" s="274"/>
      <c r="Q4279" s="274"/>
      <c r="R4279" s="274"/>
      <c r="S4279" s="274"/>
      <c r="T4279" s="275"/>
      <c r="U4279" s="16"/>
      <c r="V4279" s="16"/>
      <c r="W4279" s="16"/>
      <c r="X4279" s="16"/>
      <c r="Y4279" s="16"/>
      <c r="Z4279" s="16"/>
      <c r="AA4279" s="16"/>
      <c r="AB4279" s="16"/>
      <c r="AC4279" s="16"/>
      <c r="AD4279" s="16"/>
      <c r="AE4279" s="16"/>
      <c r="AT4279" s="276" t="s">
        <v>191</v>
      </c>
      <c r="AU4279" s="276" t="s">
        <v>82</v>
      </c>
      <c r="AV4279" s="16" t="s">
        <v>100</v>
      </c>
      <c r="AW4279" s="16" t="s">
        <v>33</v>
      </c>
      <c r="AX4279" s="16" t="s">
        <v>72</v>
      </c>
      <c r="AY4279" s="276" t="s">
        <v>180</v>
      </c>
    </row>
    <row r="4280" s="14" customFormat="1">
      <c r="A4280" s="14"/>
      <c r="B4280" s="245"/>
      <c r="C4280" s="246"/>
      <c r="D4280" s="235" t="s">
        <v>191</v>
      </c>
      <c r="E4280" s="247" t="s">
        <v>19</v>
      </c>
      <c r="F4280" s="248" t="s">
        <v>4733</v>
      </c>
      <c r="G4280" s="246"/>
      <c r="H4280" s="247" t="s">
        <v>19</v>
      </c>
      <c r="I4280" s="249"/>
      <c r="J4280" s="246"/>
      <c r="K4280" s="246"/>
      <c r="L4280" s="250"/>
      <c r="M4280" s="251"/>
      <c r="N4280" s="252"/>
      <c r="O4280" s="252"/>
      <c r="P4280" s="252"/>
      <c r="Q4280" s="252"/>
      <c r="R4280" s="252"/>
      <c r="S4280" s="252"/>
      <c r="T4280" s="253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4" t="s">
        <v>191</v>
      </c>
      <c r="AU4280" s="254" t="s">
        <v>82</v>
      </c>
      <c r="AV4280" s="14" t="s">
        <v>80</v>
      </c>
      <c r="AW4280" s="14" t="s">
        <v>33</v>
      </c>
      <c r="AX4280" s="14" t="s">
        <v>72</v>
      </c>
      <c r="AY4280" s="254" t="s">
        <v>180</v>
      </c>
    </row>
    <row r="4281" s="14" customFormat="1">
      <c r="A4281" s="14"/>
      <c r="B4281" s="245"/>
      <c r="C4281" s="246"/>
      <c r="D4281" s="235" t="s">
        <v>191</v>
      </c>
      <c r="E4281" s="247" t="s">
        <v>19</v>
      </c>
      <c r="F4281" s="248" t="s">
        <v>1675</v>
      </c>
      <c r="G4281" s="246"/>
      <c r="H4281" s="247" t="s">
        <v>19</v>
      </c>
      <c r="I4281" s="249"/>
      <c r="J4281" s="246"/>
      <c r="K4281" s="246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191</v>
      </c>
      <c r="AU4281" s="254" t="s">
        <v>82</v>
      </c>
      <c r="AV4281" s="14" t="s">
        <v>80</v>
      </c>
      <c r="AW4281" s="14" t="s">
        <v>33</v>
      </c>
      <c r="AX4281" s="14" t="s">
        <v>72</v>
      </c>
      <c r="AY4281" s="254" t="s">
        <v>180</v>
      </c>
    </row>
    <row r="4282" s="14" customFormat="1">
      <c r="A4282" s="14"/>
      <c r="B4282" s="245"/>
      <c r="C4282" s="246"/>
      <c r="D4282" s="235" t="s">
        <v>191</v>
      </c>
      <c r="E4282" s="247" t="s">
        <v>19</v>
      </c>
      <c r="F4282" s="248" t="s">
        <v>4539</v>
      </c>
      <c r="G4282" s="246"/>
      <c r="H4282" s="247" t="s">
        <v>19</v>
      </c>
      <c r="I4282" s="249"/>
      <c r="J4282" s="246"/>
      <c r="K4282" s="246"/>
      <c r="L4282" s="250"/>
      <c r="M4282" s="251"/>
      <c r="N4282" s="252"/>
      <c r="O4282" s="252"/>
      <c r="P4282" s="252"/>
      <c r="Q4282" s="252"/>
      <c r="R4282" s="252"/>
      <c r="S4282" s="252"/>
      <c r="T4282" s="253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4" t="s">
        <v>191</v>
      </c>
      <c r="AU4282" s="254" t="s">
        <v>82</v>
      </c>
      <c r="AV4282" s="14" t="s">
        <v>80</v>
      </c>
      <c r="AW4282" s="14" t="s">
        <v>33</v>
      </c>
      <c r="AX4282" s="14" t="s">
        <v>72</v>
      </c>
      <c r="AY4282" s="254" t="s">
        <v>180</v>
      </c>
    </row>
    <row r="4283" s="13" customFormat="1">
      <c r="A4283" s="13"/>
      <c r="B4283" s="233"/>
      <c r="C4283" s="234"/>
      <c r="D4283" s="235" t="s">
        <v>191</v>
      </c>
      <c r="E4283" s="236" t="s">
        <v>19</v>
      </c>
      <c r="F4283" s="237" t="s">
        <v>4734</v>
      </c>
      <c r="G4283" s="234"/>
      <c r="H4283" s="238">
        <v>-14.832000000000001</v>
      </c>
      <c r="I4283" s="239"/>
      <c r="J4283" s="234"/>
      <c r="K4283" s="234"/>
      <c r="L4283" s="240"/>
      <c r="M4283" s="241"/>
      <c r="N4283" s="242"/>
      <c r="O4283" s="242"/>
      <c r="P4283" s="242"/>
      <c r="Q4283" s="242"/>
      <c r="R4283" s="242"/>
      <c r="S4283" s="242"/>
      <c r="T4283" s="24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4" t="s">
        <v>191</v>
      </c>
      <c r="AU4283" s="244" t="s">
        <v>82</v>
      </c>
      <c r="AV4283" s="13" t="s">
        <v>82</v>
      </c>
      <c r="AW4283" s="13" t="s">
        <v>33</v>
      </c>
      <c r="AX4283" s="13" t="s">
        <v>72</v>
      </c>
      <c r="AY4283" s="244" t="s">
        <v>180</v>
      </c>
    </row>
    <row r="4284" s="13" customFormat="1">
      <c r="A4284" s="13"/>
      <c r="B4284" s="233"/>
      <c r="C4284" s="234"/>
      <c r="D4284" s="235" t="s">
        <v>191</v>
      </c>
      <c r="E4284" s="236" t="s">
        <v>19</v>
      </c>
      <c r="F4284" s="237" t="s">
        <v>4735</v>
      </c>
      <c r="G4284" s="234"/>
      <c r="H4284" s="238">
        <v>-11.156000000000001</v>
      </c>
      <c r="I4284" s="239"/>
      <c r="J4284" s="234"/>
      <c r="K4284" s="234"/>
      <c r="L4284" s="240"/>
      <c r="M4284" s="241"/>
      <c r="N4284" s="242"/>
      <c r="O4284" s="242"/>
      <c r="P4284" s="242"/>
      <c r="Q4284" s="242"/>
      <c r="R4284" s="242"/>
      <c r="S4284" s="242"/>
      <c r="T4284" s="243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4" t="s">
        <v>191</v>
      </c>
      <c r="AU4284" s="244" t="s">
        <v>82</v>
      </c>
      <c r="AV4284" s="13" t="s">
        <v>82</v>
      </c>
      <c r="AW4284" s="13" t="s">
        <v>33</v>
      </c>
      <c r="AX4284" s="13" t="s">
        <v>72</v>
      </c>
      <c r="AY4284" s="244" t="s">
        <v>180</v>
      </c>
    </row>
    <row r="4285" s="13" customFormat="1">
      <c r="A4285" s="13"/>
      <c r="B4285" s="233"/>
      <c r="C4285" s="234"/>
      <c r="D4285" s="235" t="s">
        <v>191</v>
      </c>
      <c r="E4285" s="236" t="s">
        <v>19</v>
      </c>
      <c r="F4285" s="237" t="s">
        <v>4736</v>
      </c>
      <c r="G4285" s="234"/>
      <c r="H4285" s="238">
        <v>-8.5839999999999996</v>
      </c>
      <c r="I4285" s="239"/>
      <c r="J4285" s="234"/>
      <c r="K4285" s="234"/>
      <c r="L4285" s="240"/>
      <c r="M4285" s="241"/>
      <c r="N4285" s="242"/>
      <c r="O4285" s="242"/>
      <c r="P4285" s="242"/>
      <c r="Q4285" s="242"/>
      <c r="R4285" s="242"/>
      <c r="S4285" s="242"/>
      <c r="T4285" s="243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4" t="s">
        <v>191</v>
      </c>
      <c r="AU4285" s="244" t="s">
        <v>82</v>
      </c>
      <c r="AV4285" s="13" t="s">
        <v>82</v>
      </c>
      <c r="AW4285" s="13" t="s">
        <v>33</v>
      </c>
      <c r="AX4285" s="13" t="s">
        <v>72</v>
      </c>
      <c r="AY4285" s="244" t="s">
        <v>180</v>
      </c>
    </row>
    <row r="4286" s="13" customFormat="1">
      <c r="A4286" s="13"/>
      <c r="B4286" s="233"/>
      <c r="C4286" s="234"/>
      <c r="D4286" s="235" t="s">
        <v>191</v>
      </c>
      <c r="E4286" s="236" t="s">
        <v>19</v>
      </c>
      <c r="F4286" s="237" t="s">
        <v>4737</v>
      </c>
      <c r="G4286" s="234"/>
      <c r="H4286" s="238">
        <v>-8.4849999999999994</v>
      </c>
      <c r="I4286" s="239"/>
      <c r="J4286" s="234"/>
      <c r="K4286" s="234"/>
      <c r="L4286" s="240"/>
      <c r="M4286" s="241"/>
      <c r="N4286" s="242"/>
      <c r="O4286" s="242"/>
      <c r="P4286" s="242"/>
      <c r="Q4286" s="242"/>
      <c r="R4286" s="242"/>
      <c r="S4286" s="242"/>
      <c r="T4286" s="243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4" t="s">
        <v>191</v>
      </c>
      <c r="AU4286" s="244" t="s">
        <v>82</v>
      </c>
      <c r="AV4286" s="13" t="s">
        <v>82</v>
      </c>
      <c r="AW4286" s="13" t="s">
        <v>33</v>
      </c>
      <c r="AX4286" s="13" t="s">
        <v>72</v>
      </c>
      <c r="AY4286" s="244" t="s">
        <v>180</v>
      </c>
    </row>
    <row r="4287" s="13" customFormat="1">
      <c r="A4287" s="13"/>
      <c r="B4287" s="233"/>
      <c r="C4287" s="234"/>
      <c r="D4287" s="235" t="s">
        <v>191</v>
      </c>
      <c r="E4287" s="236" t="s">
        <v>19</v>
      </c>
      <c r="F4287" s="237" t="s">
        <v>4738</v>
      </c>
      <c r="G4287" s="234"/>
      <c r="H4287" s="238">
        <v>-11.667</v>
      </c>
      <c r="I4287" s="239"/>
      <c r="J4287" s="234"/>
      <c r="K4287" s="234"/>
      <c r="L4287" s="240"/>
      <c r="M4287" s="241"/>
      <c r="N4287" s="242"/>
      <c r="O4287" s="242"/>
      <c r="P4287" s="242"/>
      <c r="Q4287" s="242"/>
      <c r="R4287" s="242"/>
      <c r="S4287" s="242"/>
      <c r="T4287" s="24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4" t="s">
        <v>191</v>
      </c>
      <c r="AU4287" s="244" t="s">
        <v>82</v>
      </c>
      <c r="AV4287" s="13" t="s">
        <v>82</v>
      </c>
      <c r="AW4287" s="13" t="s">
        <v>33</v>
      </c>
      <c r="AX4287" s="13" t="s">
        <v>72</v>
      </c>
      <c r="AY4287" s="244" t="s">
        <v>180</v>
      </c>
    </row>
    <row r="4288" s="14" customFormat="1">
      <c r="A4288" s="14"/>
      <c r="B4288" s="245"/>
      <c r="C4288" s="246"/>
      <c r="D4288" s="235" t="s">
        <v>191</v>
      </c>
      <c r="E4288" s="247" t="s">
        <v>19</v>
      </c>
      <c r="F4288" s="248" t="s">
        <v>4545</v>
      </c>
      <c r="G4288" s="246"/>
      <c r="H4288" s="247" t="s">
        <v>19</v>
      </c>
      <c r="I4288" s="249"/>
      <c r="J4288" s="246"/>
      <c r="K4288" s="246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191</v>
      </c>
      <c r="AU4288" s="254" t="s">
        <v>82</v>
      </c>
      <c r="AV4288" s="14" t="s">
        <v>80</v>
      </c>
      <c r="AW4288" s="14" t="s">
        <v>33</v>
      </c>
      <c r="AX4288" s="14" t="s">
        <v>72</v>
      </c>
      <c r="AY4288" s="254" t="s">
        <v>180</v>
      </c>
    </row>
    <row r="4289" s="13" customFormat="1">
      <c r="A4289" s="13"/>
      <c r="B4289" s="233"/>
      <c r="C4289" s="234"/>
      <c r="D4289" s="235" t="s">
        <v>191</v>
      </c>
      <c r="E4289" s="236" t="s">
        <v>19</v>
      </c>
      <c r="F4289" s="237" t="s">
        <v>4739</v>
      </c>
      <c r="G4289" s="234"/>
      <c r="H4289" s="238">
        <v>-11.551</v>
      </c>
      <c r="I4289" s="239"/>
      <c r="J4289" s="234"/>
      <c r="K4289" s="234"/>
      <c r="L4289" s="240"/>
      <c r="M4289" s="241"/>
      <c r="N4289" s="242"/>
      <c r="O4289" s="242"/>
      <c r="P4289" s="242"/>
      <c r="Q4289" s="242"/>
      <c r="R4289" s="242"/>
      <c r="S4289" s="242"/>
      <c r="T4289" s="243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4" t="s">
        <v>191</v>
      </c>
      <c r="AU4289" s="244" t="s">
        <v>82</v>
      </c>
      <c r="AV4289" s="13" t="s">
        <v>82</v>
      </c>
      <c r="AW4289" s="13" t="s">
        <v>33</v>
      </c>
      <c r="AX4289" s="13" t="s">
        <v>72</v>
      </c>
      <c r="AY4289" s="244" t="s">
        <v>180</v>
      </c>
    </row>
    <row r="4290" s="13" customFormat="1">
      <c r="A4290" s="13"/>
      <c r="B4290" s="233"/>
      <c r="C4290" s="234"/>
      <c r="D4290" s="235" t="s">
        <v>191</v>
      </c>
      <c r="E4290" s="236" t="s">
        <v>19</v>
      </c>
      <c r="F4290" s="237" t="s">
        <v>4740</v>
      </c>
      <c r="G4290" s="234"/>
      <c r="H4290" s="238">
        <v>-8.8499999999999996</v>
      </c>
      <c r="I4290" s="239"/>
      <c r="J4290" s="234"/>
      <c r="K4290" s="234"/>
      <c r="L4290" s="240"/>
      <c r="M4290" s="241"/>
      <c r="N4290" s="242"/>
      <c r="O4290" s="242"/>
      <c r="P4290" s="242"/>
      <c r="Q4290" s="242"/>
      <c r="R4290" s="242"/>
      <c r="S4290" s="242"/>
      <c r="T4290" s="24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4" t="s">
        <v>191</v>
      </c>
      <c r="AU4290" s="244" t="s">
        <v>82</v>
      </c>
      <c r="AV4290" s="13" t="s">
        <v>82</v>
      </c>
      <c r="AW4290" s="13" t="s">
        <v>33</v>
      </c>
      <c r="AX4290" s="13" t="s">
        <v>72</v>
      </c>
      <c r="AY4290" s="244" t="s">
        <v>180</v>
      </c>
    </row>
    <row r="4291" s="14" customFormat="1">
      <c r="A4291" s="14"/>
      <c r="B4291" s="245"/>
      <c r="C4291" s="246"/>
      <c r="D4291" s="235" t="s">
        <v>191</v>
      </c>
      <c r="E4291" s="247" t="s">
        <v>19</v>
      </c>
      <c r="F4291" s="248" t="s">
        <v>4551</v>
      </c>
      <c r="G4291" s="246"/>
      <c r="H4291" s="247" t="s">
        <v>19</v>
      </c>
      <c r="I4291" s="249"/>
      <c r="J4291" s="246"/>
      <c r="K4291" s="246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191</v>
      </c>
      <c r="AU4291" s="254" t="s">
        <v>82</v>
      </c>
      <c r="AV4291" s="14" t="s">
        <v>80</v>
      </c>
      <c r="AW4291" s="14" t="s">
        <v>33</v>
      </c>
      <c r="AX4291" s="14" t="s">
        <v>72</v>
      </c>
      <c r="AY4291" s="254" t="s">
        <v>180</v>
      </c>
    </row>
    <row r="4292" s="13" customFormat="1">
      <c r="A4292" s="13"/>
      <c r="B4292" s="233"/>
      <c r="C4292" s="234"/>
      <c r="D4292" s="235" t="s">
        <v>191</v>
      </c>
      <c r="E4292" s="236" t="s">
        <v>19</v>
      </c>
      <c r="F4292" s="237" t="s">
        <v>4741</v>
      </c>
      <c r="G4292" s="234"/>
      <c r="H4292" s="238">
        <v>-48.305</v>
      </c>
      <c r="I4292" s="239"/>
      <c r="J4292" s="234"/>
      <c r="K4292" s="234"/>
      <c r="L4292" s="240"/>
      <c r="M4292" s="241"/>
      <c r="N4292" s="242"/>
      <c r="O4292" s="242"/>
      <c r="P4292" s="242"/>
      <c r="Q4292" s="242"/>
      <c r="R4292" s="242"/>
      <c r="S4292" s="242"/>
      <c r="T4292" s="243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4" t="s">
        <v>191</v>
      </c>
      <c r="AU4292" s="244" t="s">
        <v>82</v>
      </c>
      <c r="AV4292" s="13" t="s">
        <v>82</v>
      </c>
      <c r="AW4292" s="13" t="s">
        <v>33</v>
      </c>
      <c r="AX4292" s="13" t="s">
        <v>72</v>
      </c>
      <c r="AY4292" s="244" t="s">
        <v>180</v>
      </c>
    </row>
    <row r="4293" s="14" customFormat="1">
      <c r="A4293" s="14"/>
      <c r="B4293" s="245"/>
      <c r="C4293" s="246"/>
      <c r="D4293" s="235" t="s">
        <v>191</v>
      </c>
      <c r="E4293" s="247" t="s">
        <v>19</v>
      </c>
      <c r="F4293" s="248" t="s">
        <v>1597</v>
      </c>
      <c r="G4293" s="246"/>
      <c r="H4293" s="247" t="s">
        <v>19</v>
      </c>
      <c r="I4293" s="249"/>
      <c r="J4293" s="246"/>
      <c r="K4293" s="246"/>
      <c r="L4293" s="250"/>
      <c r="M4293" s="251"/>
      <c r="N4293" s="252"/>
      <c r="O4293" s="252"/>
      <c r="P4293" s="252"/>
      <c r="Q4293" s="252"/>
      <c r="R4293" s="252"/>
      <c r="S4293" s="252"/>
      <c r="T4293" s="253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4" t="s">
        <v>191</v>
      </c>
      <c r="AU4293" s="254" t="s">
        <v>82</v>
      </c>
      <c r="AV4293" s="14" t="s">
        <v>80</v>
      </c>
      <c r="AW4293" s="14" t="s">
        <v>33</v>
      </c>
      <c r="AX4293" s="14" t="s">
        <v>72</v>
      </c>
      <c r="AY4293" s="254" t="s">
        <v>180</v>
      </c>
    </row>
    <row r="4294" s="14" customFormat="1">
      <c r="A4294" s="14"/>
      <c r="B4294" s="245"/>
      <c r="C4294" s="246"/>
      <c r="D4294" s="235" t="s">
        <v>191</v>
      </c>
      <c r="E4294" s="247" t="s">
        <v>19</v>
      </c>
      <c r="F4294" s="248" t="s">
        <v>1598</v>
      </c>
      <c r="G4294" s="246"/>
      <c r="H4294" s="247" t="s">
        <v>19</v>
      </c>
      <c r="I4294" s="249"/>
      <c r="J4294" s="246"/>
      <c r="K4294" s="246"/>
      <c r="L4294" s="250"/>
      <c r="M4294" s="251"/>
      <c r="N4294" s="252"/>
      <c r="O4294" s="252"/>
      <c r="P4294" s="252"/>
      <c r="Q4294" s="252"/>
      <c r="R4294" s="252"/>
      <c r="S4294" s="252"/>
      <c r="T4294" s="253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4" t="s">
        <v>191</v>
      </c>
      <c r="AU4294" s="254" t="s">
        <v>82</v>
      </c>
      <c r="AV4294" s="14" t="s">
        <v>80</v>
      </c>
      <c r="AW4294" s="14" t="s">
        <v>33</v>
      </c>
      <c r="AX4294" s="14" t="s">
        <v>72</v>
      </c>
      <c r="AY4294" s="254" t="s">
        <v>180</v>
      </c>
    </row>
    <row r="4295" s="13" customFormat="1">
      <c r="A4295" s="13"/>
      <c r="B4295" s="233"/>
      <c r="C4295" s="234"/>
      <c r="D4295" s="235" t="s">
        <v>191</v>
      </c>
      <c r="E4295" s="236" t="s">
        <v>19</v>
      </c>
      <c r="F4295" s="237" t="s">
        <v>4742</v>
      </c>
      <c r="G4295" s="234"/>
      <c r="H4295" s="238">
        <v>-27.907</v>
      </c>
      <c r="I4295" s="239"/>
      <c r="J4295" s="234"/>
      <c r="K4295" s="234"/>
      <c r="L4295" s="240"/>
      <c r="M4295" s="241"/>
      <c r="N4295" s="242"/>
      <c r="O4295" s="242"/>
      <c r="P4295" s="242"/>
      <c r="Q4295" s="242"/>
      <c r="R4295" s="242"/>
      <c r="S4295" s="242"/>
      <c r="T4295" s="24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4" t="s">
        <v>191</v>
      </c>
      <c r="AU4295" s="244" t="s">
        <v>82</v>
      </c>
      <c r="AV4295" s="13" t="s">
        <v>82</v>
      </c>
      <c r="AW4295" s="13" t="s">
        <v>33</v>
      </c>
      <c r="AX4295" s="13" t="s">
        <v>72</v>
      </c>
      <c r="AY4295" s="244" t="s">
        <v>180</v>
      </c>
    </row>
    <row r="4296" s="13" customFormat="1">
      <c r="A4296" s="13"/>
      <c r="B4296" s="233"/>
      <c r="C4296" s="234"/>
      <c r="D4296" s="235" t="s">
        <v>191</v>
      </c>
      <c r="E4296" s="236" t="s">
        <v>19</v>
      </c>
      <c r="F4296" s="237" t="s">
        <v>4743</v>
      </c>
      <c r="G4296" s="234"/>
      <c r="H4296" s="238">
        <v>-33.475999999999999</v>
      </c>
      <c r="I4296" s="239"/>
      <c r="J4296" s="234"/>
      <c r="K4296" s="234"/>
      <c r="L4296" s="240"/>
      <c r="M4296" s="241"/>
      <c r="N4296" s="242"/>
      <c r="O4296" s="242"/>
      <c r="P4296" s="242"/>
      <c r="Q4296" s="242"/>
      <c r="R4296" s="242"/>
      <c r="S4296" s="242"/>
      <c r="T4296" s="243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4" t="s">
        <v>191</v>
      </c>
      <c r="AU4296" s="244" t="s">
        <v>82</v>
      </c>
      <c r="AV4296" s="13" t="s">
        <v>82</v>
      </c>
      <c r="AW4296" s="13" t="s">
        <v>33</v>
      </c>
      <c r="AX4296" s="13" t="s">
        <v>72</v>
      </c>
      <c r="AY4296" s="244" t="s">
        <v>180</v>
      </c>
    </row>
    <row r="4297" s="13" customFormat="1">
      <c r="A4297" s="13"/>
      <c r="B4297" s="233"/>
      <c r="C4297" s="234"/>
      <c r="D4297" s="235" t="s">
        <v>191</v>
      </c>
      <c r="E4297" s="236" t="s">
        <v>19</v>
      </c>
      <c r="F4297" s="237" t="s">
        <v>4744</v>
      </c>
      <c r="G4297" s="234"/>
      <c r="H4297" s="238">
        <v>1.377</v>
      </c>
      <c r="I4297" s="239"/>
      <c r="J4297" s="234"/>
      <c r="K4297" s="234"/>
      <c r="L4297" s="240"/>
      <c r="M4297" s="241"/>
      <c r="N4297" s="242"/>
      <c r="O4297" s="242"/>
      <c r="P4297" s="242"/>
      <c r="Q4297" s="242"/>
      <c r="R4297" s="242"/>
      <c r="S4297" s="242"/>
      <c r="T4297" s="243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4" t="s">
        <v>191</v>
      </c>
      <c r="AU4297" s="244" t="s">
        <v>82</v>
      </c>
      <c r="AV4297" s="13" t="s">
        <v>82</v>
      </c>
      <c r="AW4297" s="13" t="s">
        <v>33</v>
      </c>
      <c r="AX4297" s="13" t="s">
        <v>72</v>
      </c>
      <c r="AY4297" s="244" t="s">
        <v>180</v>
      </c>
    </row>
    <row r="4298" s="13" customFormat="1">
      <c r="A4298" s="13"/>
      <c r="B4298" s="233"/>
      <c r="C4298" s="234"/>
      <c r="D4298" s="235" t="s">
        <v>191</v>
      </c>
      <c r="E4298" s="236" t="s">
        <v>19</v>
      </c>
      <c r="F4298" s="237" t="s">
        <v>4745</v>
      </c>
      <c r="G4298" s="234"/>
      <c r="H4298" s="238">
        <v>7.3499999999999996</v>
      </c>
      <c r="I4298" s="239"/>
      <c r="J4298" s="234"/>
      <c r="K4298" s="234"/>
      <c r="L4298" s="240"/>
      <c r="M4298" s="241"/>
      <c r="N4298" s="242"/>
      <c r="O4298" s="242"/>
      <c r="P4298" s="242"/>
      <c r="Q4298" s="242"/>
      <c r="R4298" s="242"/>
      <c r="S4298" s="242"/>
      <c r="T4298" s="243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4" t="s">
        <v>191</v>
      </c>
      <c r="AU4298" s="244" t="s">
        <v>82</v>
      </c>
      <c r="AV4298" s="13" t="s">
        <v>82</v>
      </c>
      <c r="AW4298" s="13" t="s">
        <v>33</v>
      </c>
      <c r="AX4298" s="13" t="s">
        <v>72</v>
      </c>
      <c r="AY4298" s="244" t="s">
        <v>180</v>
      </c>
    </row>
    <row r="4299" s="14" customFormat="1">
      <c r="A4299" s="14"/>
      <c r="B4299" s="245"/>
      <c r="C4299" s="246"/>
      <c r="D4299" s="235" t="s">
        <v>191</v>
      </c>
      <c r="E4299" s="247" t="s">
        <v>19</v>
      </c>
      <c r="F4299" s="248" t="s">
        <v>4560</v>
      </c>
      <c r="G4299" s="246"/>
      <c r="H4299" s="247" t="s">
        <v>19</v>
      </c>
      <c r="I4299" s="249"/>
      <c r="J4299" s="246"/>
      <c r="K4299" s="246"/>
      <c r="L4299" s="250"/>
      <c r="M4299" s="251"/>
      <c r="N4299" s="252"/>
      <c r="O4299" s="252"/>
      <c r="P4299" s="252"/>
      <c r="Q4299" s="252"/>
      <c r="R4299" s="252"/>
      <c r="S4299" s="252"/>
      <c r="T4299" s="253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4" t="s">
        <v>191</v>
      </c>
      <c r="AU4299" s="254" t="s">
        <v>82</v>
      </c>
      <c r="AV4299" s="14" t="s">
        <v>80</v>
      </c>
      <c r="AW4299" s="14" t="s">
        <v>33</v>
      </c>
      <c r="AX4299" s="14" t="s">
        <v>72</v>
      </c>
      <c r="AY4299" s="254" t="s">
        <v>180</v>
      </c>
    </row>
    <row r="4300" s="13" customFormat="1">
      <c r="A4300" s="13"/>
      <c r="B4300" s="233"/>
      <c r="C4300" s="234"/>
      <c r="D4300" s="235" t="s">
        <v>191</v>
      </c>
      <c r="E4300" s="236" t="s">
        <v>19</v>
      </c>
      <c r="F4300" s="237" t="s">
        <v>4746</v>
      </c>
      <c r="G4300" s="234"/>
      <c r="H4300" s="238">
        <v>-12.183</v>
      </c>
      <c r="I4300" s="239"/>
      <c r="J4300" s="234"/>
      <c r="K4300" s="234"/>
      <c r="L4300" s="240"/>
      <c r="M4300" s="241"/>
      <c r="N4300" s="242"/>
      <c r="O4300" s="242"/>
      <c r="P4300" s="242"/>
      <c r="Q4300" s="242"/>
      <c r="R4300" s="242"/>
      <c r="S4300" s="242"/>
      <c r="T4300" s="243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4" t="s">
        <v>191</v>
      </c>
      <c r="AU4300" s="244" t="s">
        <v>82</v>
      </c>
      <c r="AV4300" s="13" t="s">
        <v>82</v>
      </c>
      <c r="AW4300" s="13" t="s">
        <v>33</v>
      </c>
      <c r="AX4300" s="13" t="s">
        <v>72</v>
      </c>
      <c r="AY4300" s="244" t="s">
        <v>180</v>
      </c>
    </row>
    <row r="4301" s="14" customFormat="1">
      <c r="A4301" s="14"/>
      <c r="B4301" s="245"/>
      <c r="C4301" s="246"/>
      <c r="D4301" s="235" t="s">
        <v>191</v>
      </c>
      <c r="E4301" s="247" t="s">
        <v>19</v>
      </c>
      <c r="F4301" s="248" t="s">
        <v>1641</v>
      </c>
      <c r="G4301" s="246"/>
      <c r="H4301" s="247" t="s">
        <v>19</v>
      </c>
      <c r="I4301" s="249"/>
      <c r="J4301" s="246"/>
      <c r="K4301" s="246"/>
      <c r="L4301" s="250"/>
      <c r="M4301" s="251"/>
      <c r="N4301" s="252"/>
      <c r="O4301" s="252"/>
      <c r="P4301" s="252"/>
      <c r="Q4301" s="252"/>
      <c r="R4301" s="252"/>
      <c r="S4301" s="252"/>
      <c r="T4301" s="253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4" t="s">
        <v>191</v>
      </c>
      <c r="AU4301" s="254" t="s">
        <v>82</v>
      </c>
      <c r="AV4301" s="14" t="s">
        <v>80</v>
      </c>
      <c r="AW4301" s="14" t="s">
        <v>33</v>
      </c>
      <c r="AX4301" s="14" t="s">
        <v>72</v>
      </c>
      <c r="AY4301" s="254" t="s">
        <v>180</v>
      </c>
    </row>
    <row r="4302" s="14" customFormat="1">
      <c r="A4302" s="14"/>
      <c r="B4302" s="245"/>
      <c r="C4302" s="246"/>
      <c r="D4302" s="235" t="s">
        <v>191</v>
      </c>
      <c r="E4302" s="247" t="s">
        <v>19</v>
      </c>
      <c r="F4302" s="248" t="s">
        <v>2295</v>
      </c>
      <c r="G4302" s="246"/>
      <c r="H4302" s="247" t="s">
        <v>19</v>
      </c>
      <c r="I4302" s="249"/>
      <c r="J4302" s="246"/>
      <c r="K4302" s="246"/>
      <c r="L4302" s="250"/>
      <c r="M4302" s="251"/>
      <c r="N4302" s="252"/>
      <c r="O4302" s="252"/>
      <c r="P4302" s="252"/>
      <c r="Q4302" s="252"/>
      <c r="R4302" s="252"/>
      <c r="S4302" s="252"/>
      <c r="T4302" s="253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4" t="s">
        <v>191</v>
      </c>
      <c r="AU4302" s="254" t="s">
        <v>82</v>
      </c>
      <c r="AV4302" s="14" t="s">
        <v>80</v>
      </c>
      <c r="AW4302" s="14" t="s">
        <v>33</v>
      </c>
      <c r="AX4302" s="14" t="s">
        <v>72</v>
      </c>
      <c r="AY4302" s="254" t="s">
        <v>180</v>
      </c>
    </row>
    <row r="4303" s="13" customFormat="1">
      <c r="A4303" s="13"/>
      <c r="B4303" s="233"/>
      <c r="C4303" s="234"/>
      <c r="D4303" s="235" t="s">
        <v>191</v>
      </c>
      <c r="E4303" s="236" t="s">
        <v>19</v>
      </c>
      <c r="F4303" s="237" t="s">
        <v>4747</v>
      </c>
      <c r="G4303" s="234"/>
      <c r="H4303" s="238">
        <v>-32.280000000000001</v>
      </c>
      <c r="I4303" s="239"/>
      <c r="J4303" s="234"/>
      <c r="K4303" s="234"/>
      <c r="L4303" s="240"/>
      <c r="M4303" s="241"/>
      <c r="N4303" s="242"/>
      <c r="O4303" s="242"/>
      <c r="P4303" s="242"/>
      <c r="Q4303" s="242"/>
      <c r="R4303" s="242"/>
      <c r="S4303" s="242"/>
      <c r="T4303" s="243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4" t="s">
        <v>191</v>
      </c>
      <c r="AU4303" s="244" t="s">
        <v>82</v>
      </c>
      <c r="AV4303" s="13" t="s">
        <v>82</v>
      </c>
      <c r="AW4303" s="13" t="s">
        <v>33</v>
      </c>
      <c r="AX4303" s="13" t="s">
        <v>72</v>
      </c>
      <c r="AY4303" s="244" t="s">
        <v>180</v>
      </c>
    </row>
    <row r="4304" s="13" customFormat="1">
      <c r="A4304" s="13"/>
      <c r="B4304" s="233"/>
      <c r="C4304" s="234"/>
      <c r="D4304" s="235" t="s">
        <v>191</v>
      </c>
      <c r="E4304" s="236" t="s">
        <v>19</v>
      </c>
      <c r="F4304" s="237" t="s">
        <v>4748</v>
      </c>
      <c r="G4304" s="234"/>
      <c r="H4304" s="238">
        <v>0.63600000000000001</v>
      </c>
      <c r="I4304" s="239"/>
      <c r="J4304" s="234"/>
      <c r="K4304" s="234"/>
      <c r="L4304" s="240"/>
      <c r="M4304" s="241"/>
      <c r="N4304" s="242"/>
      <c r="O4304" s="242"/>
      <c r="P4304" s="242"/>
      <c r="Q4304" s="242"/>
      <c r="R4304" s="242"/>
      <c r="S4304" s="242"/>
      <c r="T4304" s="243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4" t="s">
        <v>191</v>
      </c>
      <c r="AU4304" s="244" t="s">
        <v>82</v>
      </c>
      <c r="AV4304" s="13" t="s">
        <v>82</v>
      </c>
      <c r="AW4304" s="13" t="s">
        <v>33</v>
      </c>
      <c r="AX4304" s="13" t="s">
        <v>72</v>
      </c>
      <c r="AY4304" s="244" t="s">
        <v>180</v>
      </c>
    </row>
    <row r="4305" s="14" customFormat="1">
      <c r="A4305" s="14"/>
      <c r="B4305" s="245"/>
      <c r="C4305" s="246"/>
      <c r="D4305" s="235" t="s">
        <v>191</v>
      </c>
      <c r="E4305" s="247" t="s">
        <v>19</v>
      </c>
      <c r="F4305" s="248" t="s">
        <v>2290</v>
      </c>
      <c r="G4305" s="246"/>
      <c r="H4305" s="247" t="s">
        <v>19</v>
      </c>
      <c r="I4305" s="249"/>
      <c r="J4305" s="246"/>
      <c r="K4305" s="246"/>
      <c r="L4305" s="250"/>
      <c r="M4305" s="251"/>
      <c r="N4305" s="252"/>
      <c r="O4305" s="252"/>
      <c r="P4305" s="252"/>
      <c r="Q4305" s="252"/>
      <c r="R4305" s="252"/>
      <c r="S4305" s="252"/>
      <c r="T4305" s="253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4" t="s">
        <v>191</v>
      </c>
      <c r="AU4305" s="254" t="s">
        <v>82</v>
      </c>
      <c r="AV4305" s="14" t="s">
        <v>80</v>
      </c>
      <c r="AW4305" s="14" t="s">
        <v>33</v>
      </c>
      <c r="AX4305" s="14" t="s">
        <v>72</v>
      </c>
      <c r="AY4305" s="254" t="s">
        <v>180</v>
      </c>
    </row>
    <row r="4306" s="13" customFormat="1">
      <c r="A4306" s="13"/>
      <c r="B4306" s="233"/>
      <c r="C4306" s="234"/>
      <c r="D4306" s="235" t="s">
        <v>191</v>
      </c>
      <c r="E4306" s="236" t="s">
        <v>19</v>
      </c>
      <c r="F4306" s="237" t="s">
        <v>4749</v>
      </c>
      <c r="G4306" s="234"/>
      <c r="H4306" s="238">
        <v>-35.161000000000001</v>
      </c>
      <c r="I4306" s="239"/>
      <c r="J4306" s="234"/>
      <c r="K4306" s="234"/>
      <c r="L4306" s="240"/>
      <c r="M4306" s="241"/>
      <c r="N4306" s="242"/>
      <c r="O4306" s="242"/>
      <c r="P4306" s="242"/>
      <c r="Q4306" s="242"/>
      <c r="R4306" s="242"/>
      <c r="S4306" s="242"/>
      <c r="T4306" s="243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4" t="s">
        <v>191</v>
      </c>
      <c r="AU4306" s="244" t="s">
        <v>82</v>
      </c>
      <c r="AV4306" s="13" t="s">
        <v>82</v>
      </c>
      <c r="AW4306" s="13" t="s">
        <v>33</v>
      </c>
      <c r="AX4306" s="13" t="s">
        <v>72</v>
      </c>
      <c r="AY4306" s="244" t="s">
        <v>180</v>
      </c>
    </row>
    <row r="4307" s="13" customFormat="1">
      <c r="A4307" s="13"/>
      <c r="B4307" s="233"/>
      <c r="C4307" s="234"/>
      <c r="D4307" s="235" t="s">
        <v>191</v>
      </c>
      <c r="E4307" s="236" t="s">
        <v>19</v>
      </c>
      <c r="F4307" s="237" t="s">
        <v>4750</v>
      </c>
      <c r="G4307" s="234"/>
      <c r="H4307" s="238">
        <v>0.48799999999999999</v>
      </c>
      <c r="I4307" s="239"/>
      <c r="J4307" s="234"/>
      <c r="K4307" s="234"/>
      <c r="L4307" s="240"/>
      <c r="M4307" s="241"/>
      <c r="N4307" s="242"/>
      <c r="O4307" s="242"/>
      <c r="P4307" s="242"/>
      <c r="Q4307" s="242"/>
      <c r="R4307" s="242"/>
      <c r="S4307" s="242"/>
      <c r="T4307" s="243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4" t="s">
        <v>191</v>
      </c>
      <c r="AU4307" s="244" t="s">
        <v>82</v>
      </c>
      <c r="AV4307" s="13" t="s">
        <v>82</v>
      </c>
      <c r="AW4307" s="13" t="s">
        <v>33</v>
      </c>
      <c r="AX4307" s="13" t="s">
        <v>72</v>
      </c>
      <c r="AY4307" s="244" t="s">
        <v>180</v>
      </c>
    </row>
    <row r="4308" s="14" customFormat="1">
      <c r="A4308" s="14"/>
      <c r="B4308" s="245"/>
      <c r="C4308" s="246"/>
      <c r="D4308" s="235" t="s">
        <v>191</v>
      </c>
      <c r="E4308" s="247" t="s">
        <v>19</v>
      </c>
      <c r="F4308" s="248" t="s">
        <v>2280</v>
      </c>
      <c r="G4308" s="246"/>
      <c r="H4308" s="247" t="s">
        <v>19</v>
      </c>
      <c r="I4308" s="249"/>
      <c r="J4308" s="246"/>
      <c r="K4308" s="246"/>
      <c r="L4308" s="250"/>
      <c r="M4308" s="251"/>
      <c r="N4308" s="252"/>
      <c r="O4308" s="252"/>
      <c r="P4308" s="252"/>
      <c r="Q4308" s="252"/>
      <c r="R4308" s="252"/>
      <c r="S4308" s="252"/>
      <c r="T4308" s="253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4" t="s">
        <v>191</v>
      </c>
      <c r="AU4308" s="254" t="s">
        <v>82</v>
      </c>
      <c r="AV4308" s="14" t="s">
        <v>80</v>
      </c>
      <c r="AW4308" s="14" t="s">
        <v>33</v>
      </c>
      <c r="AX4308" s="14" t="s">
        <v>72</v>
      </c>
      <c r="AY4308" s="254" t="s">
        <v>180</v>
      </c>
    </row>
    <row r="4309" s="13" customFormat="1">
      <c r="A4309" s="13"/>
      <c r="B4309" s="233"/>
      <c r="C4309" s="234"/>
      <c r="D4309" s="235" t="s">
        <v>191</v>
      </c>
      <c r="E4309" s="236" t="s">
        <v>19</v>
      </c>
      <c r="F4309" s="237" t="s">
        <v>4751</v>
      </c>
      <c r="G4309" s="234"/>
      <c r="H4309" s="238">
        <v>-19.908999999999999</v>
      </c>
      <c r="I4309" s="239"/>
      <c r="J4309" s="234"/>
      <c r="K4309" s="234"/>
      <c r="L4309" s="240"/>
      <c r="M4309" s="241"/>
      <c r="N4309" s="242"/>
      <c r="O4309" s="242"/>
      <c r="P4309" s="242"/>
      <c r="Q4309" s="242"/>
      <c r="R4309" s="242"/>
      <c r="S4309" s="242"/>
      <c r="T4309" s="243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4" t="s">
        <v>191</v>
      </c>
      <c r="AU4309" s="244" t="s">
        <v>82</v>
      </c>
      <c r="AV4309" s="13" t="s">
        <v>82</v>
      </c>
      <c r="AW4309" s="13" t="s">
        <v>33</v>
      </c>
      <c r="AX4309" s="13" t="s">
        <v>72</v>
      </c>
      <c r="AY4309" s="244" t="s">
        <v>180</v>
      </c>
    </row>
    <row r="4310" s="13" customFormat="1">
      <c r="A4310" s="13"/>
      <c r="B4310" s="233"/>
      <c r="C4310" s="234"/>
      <c r="D4310" s="235" t="s">
        <v>191</v>
      </c>
      <c r="E4310" s="236" t="s">
        <v>19</v>
      </c>
      <c r="F4310" s="237" t="s">
        <v>4752</v>
      </c>
      <c r="G4310" s="234"/>
      <c r="H4310" s="238">
        <v>-27.175999999999998</v>
      </c>
      <c r="I4310" s="239"/>
      <c r="J4310" s="234"/>
      <c r="K4310" s="234"/>
      <c r="L4310" s="240"/>
      <c r="M4310" s="241"/>
      <c r="N4310" s="242"/>
      <c r="O4310" s="242"/>
      <c r="P4310" s="242"/>
      <c r="Q4310" s="242"/>
      <c r="R4310" s="242"/>
      <c r="S4310" s="242"/>
      <c r="T4310" s="243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4" t="s">
        <v>191</v>
      </c>
      <c r="AU4310" s="244" t="s">
        <v>82</v>
      </c>
      <c r="AV4310" s="13" t="s">
        <v>82</v>
      </c>
      <c r="AW4310" s="13" t="s">
        <v>33</v>
      </c>
      <c r="AX4310" s="13" t="s">
        <v>72</v>
      </c>
      <c r="AY4310" s="244" t="s">
        <v>180</v>
      </c>
    </row>
    <row r="4311" s="13" customFormat="1">
      <c r="A4311" s="13"/>
      <c r="B4311" s="233"/>
      <c r="C4311" s="234"/>
      <c r="D4311" s="235" t="s">
        <v>191</v>
      </c>
      <c r="E4311" s="236" t="s">
        <v>19</v>
      </c>
      <c r="F4311" s="237" t="s">
        <v>4753</v>
      </c>
      <c r="G4311" s="234"/>
      <c r="H4311" s="238">
        <v>1.6799999999999999</v>
      </c>
      <c r="I4311" s="239"/>
      <c r="J4311" s="234"/>
      <c r="K4311" s="234"/>
      <c r="L4311" s="240"/>
      <c r="M4311" s="241"/>
      <c r="N4311" s="242"/>
      <c r="O4311" s="242"/>
      <c r="P4311" s="242"/>
      <c r="Q4311" s="242"/>
      <c r="R4311" s="242"/>
      <c r="S4311" s="242"/>
      <c r="T4311" s="243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4" t="s">
        <v>191</v>
      </c>
      <c r="AU4311" s="244" t="s">
        <v>82</v>
      </c>
      <c r="AV4311" s="13" t="s">
        <v>82</v>
      </c>
      <c r="AW4311" s="13" t="s">
        <v>33</v>
      </c>
      <c r="AX4311" s="13" t="s">
        <v>72</v>
      </c>
      <c r="AY4311" s="244" t="s">
        <v>180</v>
      </c>
    </row>
    <row r="4312" s="13" customFormat="1">
      <c r="A4312" s="13"/>
      <c r="B4312" s="233"/>
      <c r="C4312" s="234"/>
      <c r="D4312" s="235" t="s">
        <v>191</v>
      </c>
      <c r="E4312" s="236" t="s">
        <v>19</v>
      </c>
      <c r="F4312" s="237" t="s">
        <v>4754</v>
      </c>
      <c r="G4312" s="234"/>
      <c r="H4312" s="238">
        <v>5.8799999999999999</v>
      </c>
      <c r="I4312" s="239"/>
      <c r="J4312" s="234"/>
      <c r="K4312" s="234"/>
      <c r="L4312" s="240"/>
      <c r="M4312" s="241"/>
      <c r="N4312" s="242"/>
      <c r="O4312" s="242"/>
      <c r="P4312" s="242"/>
      <c r="Q4312" s="242"/>
      <c r="R4312" s="242"/>
      <c r="S4312" s="242"/>
      <c r="T4312" s="243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4" t="s">
        <v>191</v>
      </c>
      <c r="AU4312" s="244" t="s">
        <v>82</v>
      </c>
      <c r="AV4312" s="13" t="s">
        <v>82</v>
      </c>
      <c r="AW4312" s="13" t="s">
        <v>33</v>
      </c>
      <c r="AX4312" s="13" t="s">
        <v>72</v>
      </c>
      <c r="AY4312" s="244" t="s">
        <v>180</v>
      </c>
    </row>
    <row r="4313" s="13" customFormat="1">
      <c r="A4313" s="13"/>
      <c r="B4313" s="233"/>
      <c r="C4313" s="234"/>
      <c r="D4313" s="235" t="s">
        <v>191</v>
      </c>
      <c r="E4313" s="236" t="s">
        <v>19</v>
      </c>
      <c r="F4313" s="237" t="s">
        <v>4755</v>
      </c>
      <c r="G4313" s="234"/>
      <c r="H4313" s="238">
        <v>1.1180000000000001</v>
      </c>
      <c r="I4313" s="239"/>
      <c r="J4313" s="234"/>
      <c r="K4313" s="234"/>
      <c r="L4313" s="240"/>
      <c r="M4313" s="241"/>
      <c r="N4313" s="242"/>
      <c r="O4313" s="242"/>
      <c r="P4313" s="242"/>
      <c r="Q4313" s="242"/>
      <c r="R4313" s="242"/>
      <c r="S4313" s="242"/>
      <c r="T4313" s="243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4" t="s">
        <v>191</v>
      </c>
      <c r="AU4313" s="244" t="s">
        <v>82</v>
      </c>
      <c r="AV4313" s="13" t="s">
        <v>82</v>
      </c>
      <c r="AW4313" s="13" t="s">
        <v>33</v>
      </c>
      <c r="AX4313" s="13" t="s">
        <v>72</v>
      </c>
      <c r="AY4313" s="244" t="s">
        <v>180</v>
      </c>
    </row>
    <row r="4314" s="14" customFormat="1">
      <c r="A4314" s="14"/>
      <c r="B4314" s="245"/>
      <c r="C4314" s="246"/>
      <c r="D4314" s="235" t="s">
        <v>191</v>
      </c>
      <c r="E4314" s="247" t="s">
        <v>19</v>
      </c>
      <c r="F4314" s="248" t="s">
        <v>2302</v>
      </c>
      <c r="G4314" s="246"/>
      <c r="H4314" s="247" t="s">
        <v>19</v>
      </c>
      <c r="I4314" s="249"/>
      <c r="J4314" s="246"/>
      <c r="K4314" s="246"/>
      <c r="L4314" s="250"/>
      <c r="M4314" s="251"/>
      <c r="N4314" s="252"/>
      <c r="O4314" s="252"/>
      <c r="P4314" s="252"/>
      <c r="Q4314" s="252"/>
      <c r="R4314" s="252"/>
      <c r="S4314" s="252"/>
      <c r="T4314" s="253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4" t="s">
        <v>191</v>
      </c>
      <c r="AU4314" s="254" t="s">
        <v>82</v>
      </c>
      <c r="AV4314" s="14" t="s">
        <v>80</v>
      </c>
      <c r="AW4314" s="14" t="s">
        <v>33</v>
      </c>
      <c r="AX4314" s="14" t="s">
        <v>72</v>
      </c>
      <c r="AY4314" s="254" t="s">
        <v>180</v>
      </c>
    </row>
    <row r="4315" s="14" customFormat="1">
      <c r="A4315" s="14"/>
      <c r="B4315" s="245"/>
      <c r="C4315" s="246"/>
      <c r="D4315" s="235" t="s">
        <v>191</v>
      </c>
      <c r="E4315" s="247" t="s">
        <v>19</v>
      </c>
      <c r="F4315" s="248" t="s">
        <v>4568</v>
      </c>
      <c r="G4315" s="246"/>
      <c r="H4315" s="247" t="s">
        <v>19</v>
      </c>
      <c r="I4315" s="249"/>
      <c r="J4315" s="246"/>
      <c r="K4315" s="246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191</v>
      </c>
      <c r="AU4315" s="254" t="s">
        <v>82</v>
      </c>
      <c r="AV4315" s="14" t="s">
        <v>80</v>
      </c>
      <c r="AW4315" s="14" t="s">
        <v>33</v>
      </c>
      <c r="AX4315" s="14" t="s">
        <v>72</v>
      </c>
      <c r="AY4315" s="254" t="s">
        <v>180</v>
      </c>
    </row>
    <row r="4316" s="13" customFormat="1">
      <c r="A4316" s="13"/>
      <c r="B4316" s="233"/>
      <c r="C4316" s="234"/>
      <c r="D4316" s="235" t="s">
        <v>191</v>
      </c>
      <c r="E4316" s="236" t="s">
        <v>19</v>
      </c>
      <c r="F4316" s="237" t="s">
        <v>4756</v>
      </c>
      <c r="G4316" s="234"/>
      <c r="H4316" s="238">
        <v>-91.010000000000005</v>
      </c>
      <c r="I4316" s="239"/>
      <c r="J4316" s="234"/>
      <c r="K4316" s="234"/>
      <c r="L4316" s="240"/>
      <c r="M4316" s="241"/>
      <c r="N4316" s="242"/>
      <c r="O4316" s="242"/>
      <c r="P4316" s="242"/>
      <c r="Q4316" s="242"/>
      <c r="R4316" s="242"/>
      <c r="S4316" s="242"/>
      <c r="T4316" s="243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4" t="s">
        <v>191</v>
      </c>
      <c r="AU4316" s="244" t="s">
        <v>82</v>
      </c>
      <c r="AV4316" s="13" t="s">
        <v>82</v>
      </c>
      <c r="AW4316" s="13" t="s">
        <v>33</v>
      </c>
      <c r="AX4316" s="13" t="s">
        <v>72</v>
      </c>
      <c r="AY4316" s="244" t="s">
        <v>180</v>
      </c>
    </row>
    <row r="4317" s="13" customFormat="1">
      <c r="A4317" s="13"/>
      <c r="B4317" s="233"/>
      <c r="C4317" s="234"/>
      <c r="D4317" s="235" t="s">
        <v>191</v>
      </c>
      <c r="E4317" s="236" t="s">
        <v>19</v>
      </c>
      <c r="F4317" s="237" t="s">
        <v>4757</v>
      </c>
      <c r="G4317" s="234"/>
      <c r="H4317" s="238">
        <v>3.3599999999999999</v>
      </c>
      <c r="I4317" s="239"/>
      <c r="J4317" s="234"/>
      <c r="K4317" s="234"/>
      <c r="L4317" s="240"/>
      <c r="M4317" s="241"/>
      <c r="N4317" s="242"/>
      <c r="O4317" s="242"/>
      <c r="P4317" s="242"/>
      <c r="Q4317" s="242"/>
      <c r="R4317" s="242"/>
      <c r="S4317" s="242"/>
      <c r="T4317" s="243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4" t="s">
        <v>191</v>
      </c>
      <c r="AU4317" s="244" t="s">
        <v>82</v>
      </c>
      <c r="AV4317" s="13" t="s">
        <v>82</v>
      </c>
      <c r="AW4317" s="13" t="s">
        <v>33</v>
      </c>
      <c r="AX4317" s="13" t="s">
        <v>72</v>
      </c>
      <c r="AY4317" s="244" t="s">
        <v>180</v>
      </c>
    </row>
    <row r="4318" s="13" customFormat="1">
      <c r="A4318" s="13"/>
      <c r="B4318" s="233"/>
      <c r="C4318" s="234"/>
      <c r="D4318" s="235" t="s">
        <v>191</v>
      </c>
      <c r="E4318" s="236" t="s">
        <v>19</v>
      </c>
      <c r="F4318" s="237" t="s">
        <v>4758</v>
      </c>
      <c r="G4318" s="234"/>
      <c r="H4318" s="238">
        <v>13.23</v>
      </c>
      <c r="I4318" s="239"/>
      <c r="J4318" s="234"/>
      <c r="K4318" s="234"/>
      <c r="L4318" s="240"/>
      <c r="M4318" s="241"/>
      <c r="N4318" s="242"/>
      <c r="O4318" s="242"/>
      <c r="P4318" s="242"/>
      <c r="Q4318" s="242"/>
      <c r="R4318" s="242"/>
      <c r="S4318" s="242"/>
      <c r="T4318" s="243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4" t="s">
        <v>191</v>
      </c>
      <c r="AU4318" s="244" t="s">
        <v>82</v>
      </c>
      <c r="AV4318" s="13" t="s">
        <v>82</v>
      </c>
      <c r="AW4318" s="13" t="s">
        <v>33</v>
      </c>
      <c r="AX4318" s="13" t="s">
        <v>72</v>
      </c>
      <c r="AY4318" s="244" t="s">
        <v>180</v>
      </c>
    </row>
    <row r="4319" s="14" customFormat="1">
      <c r="A4319" s="14"/>
      <c r="B4319" s="245"/>
      <c r="C4319" s="246"/>
      <c r="D4319" s="235" t="s">
        <v>191</v>
      </c>
      <c r="E4319" s="247" t="s">
        <v>19</v>
      </c>
      <c r="F4319" s="248" t="s">
        <v>1729</v>
      </c>
      <c r="G4319" s="246"/>
      <c r="H4319" s="247" t="s">
        <v>19</v>
      </c>
      <c r="I4319" s="249"/>
      <c r="J4319" s="246"/>
      <c r="K4319" s="246"/>
      <c r="L4319" s="250"/>
      <c r="M4319" s="251"/>
      <c r="N4319" s="252"/>
      <c r="O4319" s="252"/>
      <c r="P4319" s="252"/>
      <c r="Q4319" s="252"/>
      <c r="R4319" s="252"/>
      <c r="S4319" s="252"/>
      <c r="T4319" s="253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54" t="s">
        <v>191</v>
      </c>
      <c r="AU4319" s="254" t="s">
        <v>82</v>
      </c>
      <c r="AV4319" s="14" t="s">
        <v>80</v>
      </c>
      <c r="AW4319" s="14" t="s">
        <v>33</v>
      </c>
      <c r="AX4319" s="14" t="s">
        <v>72</v>
      </c>
      <c r="AY4319" s="254" t="s">
        <v>180</v>
      </c>
    </row>
    <row r="4320" s="13" customFormat="1">
      <c r="A4320" s="13"/>
      <c r="B4320" s="233"/>
      <c r="C4320" s="234"/>
      <c r="D4320" s="235" t="s">
        <v>191</v>
      </c>
      <c r="E4320" s="236" t="s">
        <v>19</v>
      </c>
      <c r="F4320" s="237" t="s">
        <v>4759</v>
      </c>
      <c r="G4320" s="234"/>
      <c r="H4320" s="238">
        <v>-15.52</v>
      </c>
      <c r="I4320" s="239"/>
      <c r="J4320" s="234"/>
      <c r="K4320" s="234"/>
      <c r="L4320" s="240"/>
      <c r="M4320" s="241"/>
      <c r="N4320" s="242"/>
      <c r="O4320" s="242"/>
      <c r="P4320" s="242"/>
      <c r="Q4320" s="242"/>
      <c r="R4320" s="242"/>
      <c r="S4320" s="242"/>
      <c r="T4320" s="243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4" t="s">
        <v>191</v>
      </c>
      <c r="AU4320" s="244" t="s">
        <v>82</v>
      </c>
      <c r="AV4320" s="13" t="s">
        <v>82</v>
      </c>
      <c r="AW4320" s="13" t="s">
        <v>33</v>
      </c>
      <c r="AX4320" s="13" t="s">
        <v>72</v>
      </c>
      <c r="AY4320" s="244" t="s">
        <v>180</v>
      </c>
    </row>
    <row r="4321" s="16" customFormat="1">
      <c r="A4321" s="16"/>
      <c r="B4321" s="266"/>
      <c r="C4321" s="267"/>
      <c r="D4321" s="235" t="s">
        <v>191</v>
      </c>
      <c r="E4321" s="268" t="s">
        <v>19</v>
      </c>
      <c r="F4321" s="269" t="s">
        <v>436</v>
      </c>
      <c r="G4321" s="267"/>
      <c r="H4321" s="270">
        <v>-382.93299999999999</v>
      </c>
      <c r="I4321" s="271"/>
      <c r="J4321" s="267"/>
      <c r="K4321" s="267"/>
      <c r="L4321" s="272"/>
      <c r="M4321" s="273"/>
      <c r="N4321" s="274"/>
      <c r="O4321" s="274"/>
      <c r="P4321" s="274"/>
      <c r="Q4321" s="274"/>
      <c r="R4321" s="274"/>
      <c r="S4321" s="274"/>
      <c r="T4321" s="275"/>
      <c r="U4321" s="16"/>
      <c r="V4321" s="16"/>
      <c r="W4321" s="16"/>
      <c r="X4321" s="16"/>
      <c r="Y4321" s="16"/>
      <c r="Z4321" s="16"/>
      <c r="AA4321" s="16"/>
      <c r="AB4321" s="16"/>
      <c r="AC4321" s="16"/>
      <c r="AD4321" s="16"/>
      <c r="AE4321" s="16"/>
      <c r="AT4321" s="276" t="s">
        <v>191</v>
      </c>
      <c r="AU4321" s="276" t="s">
        <v>82</v>
      </c>
      <c r="AV4321" s="16" t="s">
        <v>100</v>
      </c>
      <c r="AW4321" s="16" t="s">
        <v>33</v>
      </c>
      <c r="AX4321" s="16" t="s">
        <v>72</v>
      </c>
      <c r="AY4321" s="276" t="s">
        <v>180</v>
      </c>
    </row>
    <row r="4322" s="15" customFormat="1">
      <c r="A4322" s="15"/>
      <c r="B4322" s="255"/>
      <c r="C4322" s="256"/>
      <c r="D4322" s="235" t="s">
        <v>191</v>
      </c>
      <c r="E4322" s="257" t="s">
        <v>19</v>
      </c>
      <c r="F4322" s="258" t="s">
        <v>327</v>
      </c>
      <c r="G4322" s="256"/>
      <c r="H4322" s="259">
        <v>2948.7510000000002</v>
      </c>
      <c r="I4322" s="260"/>
      <c r="J4322" s="256"/>
      <c r="K4322" s="256"/>
      <c r="L4322" s="261"/>
      <c r="M4322" s="262"/>
      <c r="N4322" s="263"/>
      <c r="O4322" s="263"/>
      <c r="P4322" s="263"/>
      <c r="Q4322" s="263"/>
      <c r="R4322" s="263"/>
      <c r="S4322" s="263"/>
      <c r="T4322" s="264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T4322" s="265" t="s">
        <v>191</v>
      </c>
      <c r="AU4322" s="265" t="s">
        <v>82</v>
      </c>
      <c r="AV4322" s="15" t="s">
        <v>187</v>
      </c>
      <c r="AW4322" s="15" t="s">
        <v>33</v>
      </c>
      <c r="AX4322" s="15" t="s">
        <v>80</v>
      </c>
      <c r="AY4322" s="265" t="s">
        <v>180</v>
      </c>
    </row>
    <row r="4323" s="2" customFormat="1" ht="16.5" customHeight="1">
      <c r="A4323" s="40"/>
      <c r="B4323" s="41"/>
      <c r="C4323" s="215" t="s">
        <v>4760</v>
      </c>
      <c r="D4323" s="215" t="s">
        <v>182</v>
      </c>
      <c r="E4323" s="216" t="s">
        <v>4761</v>
      </c>
      <c r="F4323" s="217" t="s">
        <v>4762</v>
      </c>
      <c r="G4323" s="218" t="s">
        <v>185</v>
      </c>
      <c r="H4323" s="219">
        <v>2948</v>
      </c>
      <c r="I4323" s="220"/>
      <c r="J4323" s="221">
        <f>ROUND(I4323*H4323,2)</f>
        <v>0</v>
      </c>
      <c r="K4323" s="217" t="s">
        <v>186</v>
      </c>
      <c r="L4323" s="46"/>
      <c r="M4323" s="222" t="s">
        <v>19</v>
      </c>
      <c r="N4323" s="223" t="s">
        <v>43</v>
      </c>
      <c r="O4323" s="86"/>
      <c r="P4323" s="224">
        <f>O4323*H4323</f>
        <v>0</v>
      </c>
      <c r="Q4323" s="224">
        <v>0.00020000000000000001</v>
      </c>
      <c r="R4323" s="224">
        <f>Q4323*H4323</f>
        <v>0.58960000000000001</v>
      </c>
      <c r="S4323" s="224">
        <v>0</v>
      </c>
      <c r="T4323" s="225">
        <f>S4323*H4323</f>
        <v>0</v>
      </c>
      <c r="U4323" s="40"/>
      <c r="V4323" s="40"/>
      <c r="W4323" s="40"/>
      <c r="X4323" s="40"/>
      <c r="Y4323" s="40"/>
      <c r="Z4323" s="40"/>
      <c r="AA4323" s="40"/>
      <c r="AB4323" s="40"/>
      <c r="AC4323" s="40"/>
      <c r="AD4323" s="40"/>
      <c r="AE4323" s="40"/>
      <c r="AR4323" s="226" t="s">
        <v>270</v>
      </c>
      <c r="AT4323" s="226" t="s">
        <v>182</v>
      </c>
      <c r="AU4323" s="226" t="s">
        <v>82</v>
      </c>
      <c r="AY4323" s="19" t="s">
        <v>180</v>
      </c>
      <c r="BE4323" s="227">
        <f>IF(N4323="základní",J4323,0)</f>
        <v>0</v>
      </c>
      <c r="BF4323" s="227">
        <f>IF(N4323="snížená",J4323,0)</f>
        <v>0</v>
      </c>
      <c r="BG4323" s="227">
        <f>IF(N4323="zákl. přenesená",J4323,0)</f>
        <v>0</v>
      </c>
      <c r="BH4323" s="227">
        <f>IF(N4323="sníž. přenesená",J4323,0)</f>
        <v>0</v>
      </c>
      <c r="BI4323" s="227">
        <f>IF(N4323="nulová",J4323,0)</f>
        <v>0</v>
      </c>
      <c r="BJ4323" s="19" t="s">
        <v>80</v>
      </c>
      <c r="BK4323" s="227">
        <f>ROUND(I4323*H4323,2)</f>
        <v>0</v>
      </c>
      <c r="BL4323" s="19" t="s">
        <v>270</v>
      </c>
      <c r="BM4323" s="226" t="s">
        <v>4763</v>
      </c>
    </row>
    <row r="4324" s="2" customFormat="1">
      <c r="A4324" s="40"/>
      <c r="B4324" s="41"/>
      <c r="C4324" s="42"/>
      <c r="D4324" s="228" t="s">
        <v>189</v>
      </c>
      <c r="E4324" s="42"/>
      <c r="F4324" s="229" t="s">
        <v>4764</v>
      </c>
      <c r="G4324" s="42"/>
      <c r="H4324" s="42"/>
      <c r="I4324" s="230"/>
      <c r="J4324" s="42"/>
      <c r="K4324" s="42"/>
      <c r="L4324" s="46"/>
      <c r="M4324" s="231"/>
      <c r="N4324" s="232"/>
      <c r="O4324" s="86"/>
      <c r="P4324" s="86"/>
      <c r="Q4324" s="86"/>
      <c r="R4324" s="86"/>
      <c r="S4324" s="86"/>
      <c r="T4324" s="87"/>
      <c r="U4324" s="40"/>
      <c r="V4324" s="40"/>
      <c r="W4324" s="40"/>
      <c r="X4324" s="40"/>
      <c r="Y4324" s="40"/>
      <c r="Z4324" s="40"/>
      <c r="AA4324" s="40"/>
      <c r="AB4324" s="40"/>
      <c r="AC4324" s="40"/>
      <c r="AD4324" s="40"/>
      <c r="AE4324" s="40"/>
      <c r="AT4324" s="19" t="s">
        <v>189</v>
      </c>
      <c r="AU4324" s="19" t="s">
        <v>82</v>
      </c>
    </row>
    <row r="4325" s="2" customFormat="1" ht="24.15" customHeight="1">
      <c r="A4325" s="40"/>
      <c r="B4325" s="41"/>
      <c r="C4325" s="215" t="s">
        <v>4765</v>
      </c>
      <c r="D4325" s="215" t="s">
        <v>182</v>
      </c>
      <c r="E4325" s="216" t="s">
        <v>4766</v>
      </c>
      <c r="F4325" s="217" t="s">
        <v>4767</v>
      </c>
      <c r="G4325" s="218" t="s">
        <v>185</v>
      </c>
      <c r="H4325" s="219">
        <v>2949</v>
      </c>
      <c r="I4325" s="220"/>
      <c r="J4325" s="221">
        <f>ROUND(I4325*H4325,2)</f>
        <v>0</v>
      </c>
      <c r="K4325" s="217" t="s">
        <v>186</v>
      </c>
      <c r="L4325" s="46"/>
      <c r="M4325" s="222" t="s">
        <v>19</v>
      </c>
      <c r="N4325" s="223" t="s">
        <v>43</v>
      </c>
      <c r="O4325" s="86"/>
      <c r="P4325" s="224">
        <f>O4325*H4325</f>
        <v>0</v>
      </c>
      <c r="Q4325" s="224">
        <v>0.00025999999999999998</v>
      </c>
      <c r="R4325" s="224">
        <f>Q4325*H4325</f>
        <v>0.76673999999999998</v>
      </c>
      <c r="S4325" s="224">
        <v>0</v>
      </c>
      <c r="T4325" s="225">
        <f>S4325*H4325</f>
        <v>0</v>
      </c>
      <c r="U4325" s="40"/>
      <c r="V4325" s="40"/>
      <c r="W4325" s="40"/>
      <c r="X4325" s="40"/>
      <c r="Y4325" s="40"/>
      <c r="Z4325" s="40"/>
      <c r="AA4325" s="40"/>
      <c r="AB4325" s="40"/>
      <c r="AC4325" s="40"/>
      <c r="AD4325" s="40"/>
      <c r="AE4325" s="40"/>
      <c r="AR4325" s="226" t="s">
        <v>270</v>
      </c>
      <c r="AT4325" s="226" t="s">
        <v>182</v>
      </c>
      <c r="AU4325" s="226" t="s">
        <v>82</v>
      </c>
      <c r="AY4325" s="19" t="s">
        <v>180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19" t="s">
        <v>80</v>
      </c>
      <c r="BK4325" s="227">
        <f>ROUND(I4325*H4325,2)</f>
        <v>0</v>
      </c>
      <c r="BL4325" s="19" t="s">
        <v>270</v>
      </c>
      <c r="BM4325" s="226" t="s">
        <v>4768</v>
      </c>
    </row>
    <row r="4326" s="2" customFormat="1">
      <c r="A4326" s="40"/>
      <c r="B4326" s="41"/>
      <c r="C4326" s="42"/>
      <c r="D4326" s="228" t="s">
        <v>189</v>
      </c>
      <c r="E4326" s="42"/>
      <c r="F4326" s="229" t="s">
        <v>4769</v>
      </c>
      <c r="G4326" s="42"/>
      <c r="H4326" s="42"/>
      <c r="I4326" s="230"/>
      <c r="J4326" s="42"/>
      <c r="K4326" s="42"/>
      <c r="L4326" s="46"/>
      <c r="M4326" s="277"/>
      <c r="N4326" s="278"/>
      <c r="O4326" s="279"/>
      <c r="P4326" s="279"/>
      <c r="Q4326" s="279"/>
      <c r="R4326" s="279"/>
      <c r="S4326" s="279"/>
      <c r="T4326" s="280"/>
      <c r="U4326" s="40"/>
      <c r="V4326" s="40"/>
      <c r="W4326" s="40"/>
      <c r="X4326" s="40"/>
      <c r="Y4326" s="40"/>
      <c r="Z4326" s="40"/>
      <c r="AA4326" s="40"/>
      <c r="AB4326" s="40"/>
      <c r="AC4326" s="40"/>
      <c r="AD4326" s="40"/>
      <c r="AE4326" s="40"/>
      <c r="AT4326" s="19" t="s">
        <v>189</v>
      </c>
      <c r="AU4326" s="19" t="s">
        <v>82</v>
      </c>
    </row>
    <row r="4327" s="2" customFormat="1" ht="6.96" customHeight="1">
      <c r="A4327" s="40"/>
      <c r="B4327" s="61"/>
      <c r="C4327" s="62"/>
      <c r="D4327" s="62"/>
      <c r="E4327" s="62"/>
      <c r="F4327" s="62"/>
      <c r="G4327" s="62"/>
      <c r="H4327" s="62"/>
      <c r="I4327" s="62"/>
      <c r="J4327" s="62"/>
      <c r="K4327" s="62"/>
      <c r="L4327" s="46"/>
      <c r="M4327" s="40"/>
      <c r="O4327" s="40"/>
      <c r="P4327" s="40"/>
      <c r="Q4327" s="40"/>
      <c r="R4327" s="40"/>
      <c r="S4327" s="40"/>
      <c r="T4327" s="40"/>
      <c r="U4327" s="40"/>
      <c r="V4327" s="40"/>
      <c r="W4327" s="40"/>
      <c r="X4327" s="40"/>
      <c r="Y4327" s="40"/>
      <c r="Z4327" s="40"/>
      <c r="AA4327" s="40"/>
      <c r="AB4327" s="40"/>
      <c r="AC4327" s="40"/>
      <c r="AD4327" s="40"/>
      <c r="AE4327" s="40"/>
    </row>
  </sheetData>
  <sheetProtection sheet="1" autoFilter="0" formatColumns="0" formatRows="0" objects="1" scenarios="1" spinCount="100000" saltValue="ZeR5MmSjrwW2o67z5cPFLvh6An+LDnDsIfH2aMMr9b7WPQ1cvWj/4jI0gWXVs/D2iYLe+dh74KN0p49tYAPAhg==" hashValue="hWUX3oL+XJQqYvresBaV6T/KsaWb4YONUTKtfTYonomXXWydP1YP1FBFVRdP6ubef1Ng7O7oLHbWkNA1eWDYJQ==" algorithmName="SHA-512" password="CC35"/>
  <autoFilter ref="C113:K43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hyperlinks>
    <hyperlink ref="F118" r:id="rId1" display="https://podminky.urs.cz/item/CS_URS_2023_02/131251104"/>
    <hyperlink ref="F140" r:id="rId2" display="https://podminky.urs.cz/item/CS_URS_2023_02/131251205"/>
    <hyperlink ref="F154" r:id="rId3" display="https://podminky.urs.cz/item/CS_URS_2023_02/132212121"/>
    <hyperlink ref="F158" r:id="rId4" display="https://podminky.urs.cz/item/CS_URS_2023_02/132251102"/>
    <hyperlink ref="F195" r:id="rId5" display="https://podminky.urs.cz/item/CS_URS_2023_02/132251252"/>
    <hyperlink ref="F219" r:id="rId6" display="https://podminky.urs.cz/item/CS_URS_2023_02/139951121"/>
    <hyperlink ref="F228" r:id="rId7" display="https://podminky.urs.cz/item/CS_URS_2023_02/139951123"/>
    <hyperlink ref="F237" r:id="rId8" display="https://podminky.urs.cz/item/CS_URS_2023_02/151711121"/>
    <hyperlink ref="F241" r:id="rId9" display="https://podminky.urs.cz/item/CS_URS_2023_02/151711111"/>
    <hyperlink ref="F259" r:id="rId10" display="https://podminky.urs.cz/item/CS_URS_2023_02/151721111"/>
    <hyperlink ref="F270" r:id="rId11" display="https://podminky.urs.cz/item/CS_URS_2023_02/162251121"/>
    <hyperlink ref="F278" r:id="rId12" display="https://podminky.urs.cz/item/CS_URS_2023_02/162751117"/>
    <hyperlink ref="F289" r:id="rId13" display="https://podminky.urs.cz/item/CS_URS_2023_02/162751119"/>
    <hyperlink ref="F296" r:id="rId14" display="https://podminky.urs.cz/item/CS_URS_2023_02/162751157"/>
    <hyperlink ref="F303" r:id="rId15" display="https://podminky.urs.cz/item/CS_URS_2023_02/162751159"/>
    <hyperlink ref="F309" r:id="rId16" display="https://podminky.urs.cz/item/CS_URS_2023_02/167151111"/>
    <hyperlink ref="F324" r:id="rId17" display="https://podminky.urs.cz/item/CS_URS_2023_02/167151101"/>
    <hyperlink ref="F332" r:id="rId18" display="https://podminky.urs.cz/item/CS_URS_2023_02/174111101"/>
    <hyperlink ref="F339" r:id="rId19" display="https://podminky.urs.cz/item/CS_URS_2023_02/174151101"/>
    <hyperlink ref="F355" r:id="rId20" display="https://podminky.urs.cz/item/CS_URS_2023_02/174151102"/>
    <hyperlink ref="F374" r:id="rId21" display="https://podminky.urs.cz/item/CS_URS_2023_02/211531111"/>
    <hyperlink ref="F380" r:id="rId22" display="https://podminky.urs.cz/item/CS_URS_2023_02/211971110"/>
    <hyperlink ref="F391" r:id="rId23" display="https://podminky.urs.cz/item/CS_URS_2023_02/212755214"/>
    <hyperlink ref="F395" r:id="rId24" display="https://podminky.urs.cz/item/CS_URS_2023_02/212755215"/>
    <hyperlink ref="F399" r:id="rId25" display="https://podminky.urs.cz/item/CS_URS_2023_02/212755216"/>
    <hyperlink ref="F406" r:id="rId26" display="https://podminky.urs.cz/item/CS_URS_2023_02/226112113"/>
    <hyperlink ref="F409" r:id="rId27" display="https://podminky.urs.cz/item/CS_URS_2023_02/226112213"/>
    <hyperlink ref="F412" r:id="rId28" display="https://podminky.urs.cz/item/CS_URS_2023_02/271532212"/>
    <hyperlink ref="F421" r:id="rId29" display="https://podminky.urs.cz/item/CS_URS_2023_02/273313611"/>
    <hyperlink ref="F442" r:id="rId30" display="https://podminky.urs.cz/item/CS_URS_2023_02/273321511"/>
    <hyperlink ref="F469" r:id="rId31" display="https://podminky.urs.cz/item/CS_URS_2023_02/273321611"/>
    <hyperlink ref="F479" r:id="rId32" display="https://podminky.urs.cz/item/CS_URS_2023_02/273351121"/>
    <hyperlink ref="F500" r:id="rId33" display="https://podminky.urs.cz/item/CS_URS_2023_02/273351122"/>
    <hyperlink ref="F502" r:id="rId34" display="https://podminky.urs.cz/item/CS_URS_2023_02/273361821"/>
    <hyperlink ref="F508" r:id="rId35" display="https://podminky.urs.cz/item/CS_URS_2023_02/274313611"/>
    <hyperlink ref="F535" r:id="rId36" display="https://podminky.urs.cz/item/CS_URS_2023_02/274321511"/>
    <hyperlink ref="F590" r:id="rId37" display="https://podminky.urs.cz/item/CS_URS_2023_02/274351121"/>
    <hyperlink ref="F614" r:id="rId38" display="https://podminky.urs.cz/item/CS_URS_2023_02/274351122"/>
    <hyperlink ref="F616" r:id="rId39" display="https://podminky.urs.cz/item/CS_URS_2023_02/274352241"/>
    <hyperlink ref="F620" r:id="rId40" display="https://podminky.urs.cz/item/CS_URS_2023_02/274352242"/>
    <hyperlink ref="F622" r:id="rId41" display="https://podminky.urs.cz/item/CS_URS_2023_02/274361821"/>
    <hyperlink ref="F626" r:id="rId42" display="https://podminky.urs.cz/item/CS_URS_2023_02/275313611"/>
    <hyperlink ref="F636" r:id="rId43" display="https://podminky.urs.cz/item/CS_URS_2023_02/275321511"/>
    <hyperlink ref="F647" r:id="rId44" display="https://podminky.urs.cz/item/CS_URS_2023_02/275351121"/>
    <hyperlink ref="F658" r:id="rId45" display="https://podminky.urs.cz/item/CS_URS_2023_02/275351122"/>
    <hyperlink ref="F660" r:id="rId46" display="https://podminky.urs.cz/item/CS_URS_2023_02/275361821"/>
    <hyperlink ref="F664" r:id="rId47" display="https://podminky.urs.cz/item/CS_URS_2023_02/279113151"/>
    <hyperlink ref="F668" r:id="rId48" display="https://podminky.urs.cz/item/CS_URS_2023_02/279113153"/>
    <hyperlink ref="F674" r:id="rId49" display="https://podminky.urs.cz/item/CS_URS_2023_02/279113154"/>
    <hyperlink ref="F678" r:id="rId50" display="https://podminky.urs.cz/item/CS_URS_2023_02/279361821"/>
    <hyperlink ref="F688" r:id="rId51" display="https://podminky.urs.cz/item/CS_URS_2023_02/310201112"/>
    <hyperlink ref="F709" r:id="rId52" display="https://podminky.urs.cz/item/CS_URS_2023_02/311101212"/>
    <hyperlink ref="F723" r:id="rId53" display="https://podminky.urs.cz/item/CS_URS_2023_02/311101213"/>
    <hyperlink ref="F729" r:id="rId54" display="https://podminky.urs.cz/item/CS_URS_2023_02/311101214"/>
    <hyperlink ref="F738" r:id="rId55" display="https://podminky.urs.cz/item/CS_URS_2023_02/311113153"/>
    <hyperlink ref="F745" r:id="rId56" display="https://podminky.urs.cz/item/CS_URS_2023_02/311113154"/>
    <hyperlink ref="F756" r:id="rId57" display="https://podminky.urs.cz/item/CS_URS_2023_02/311235141"/>
    <hyperlink ref="F815" r:id="rId58" display="https://podminky.urs.cz/item/CS_URS_2023_02/311235151"/>
    <hyperlink ref="F819" r:id="rId59" display="https://podminky.urs.cz/item/CS_URS_2023_02/311236321"/>
    <hyperlink ref="F863" r:id="rId60" display="https://podminky.urs.cz/item/CS_URS_2023_02/311238935"/>
    <hyperlink ref="F932" r:id="rId61" display="https://podminky.urs.cz/item/CS_URS_2023_02/311238937"/>
    <hyperlink ref="F936" r:id="rId62" display="https://podminky.urs.cz/item/CS_URS_2023_02/311272031"/>
    <hyperlink ref="F940" r:id="rId63" display="https://podminky.urs.cz/item/CS_URS_2023_02/311321411"/>
    <hyperlink ref="F952" r:id="rId64" display="https://podminky.urs.cz/item/CS_URS_2023_02/311321611"/>
    <hyperlink ref="F958" r:id="rId65" display="https://podminky.urs.cz/item/CS_URS_2023_02/311351121"/>
    <hyperlink ref="F971" r:id="rId66" display="https://podminky.urs.cz/item/CS_URS_2023_02/311351122"/>
    <hyperlink ref="F973" r:id="rId67" display="https://podminky.urs.cz/item/CS_URS_2023_02/311351611"/>
    <hyperlink ref="F977" r:id="rId68" display="https://podminky.urs.cz/item/CS_URS_2023_02/311351612"/>
    <hyperlink ref="F979" r:id="rId69" display="https://podminky.urs.cz/item/CS_URS_2023_02/311351911"/>
    <hyperlink ref="F983" r:id="rId70" display="https://podminky.urs.cz/item/CS_URS_2023_02/311361821"/>
    <hyperlink ref="F999" r:id="rId71" display="https://podminky.urs.cz/item/CS_URS_2023_02/317168011"/>
    <hyperlink ref="F1008" r:id="rId72" display="https://podminky.urs.cz/item/CS_URS_2023_02/317168012"/>
    <hyperlink ref="F1019" r:id="rId73" display="https://podminky.urs.cz/item/CS_URS_2023_02/317168013"/>
    <hyperlink ref="F1023" r:id="rId74" display="https://podminky.urs.cz/item/CS_URS_2023_02/317168051"/>
    <hyperlink ref="F1031" r:id="rId75" display="https://podminky.urs.cz/item/CS_URS_2023_02/317168052"/>
    <hyperlink ref="F1042" r:id="rId76" display="https://podminky.urs.cz/item/CS_URS_2023_02/317168053"/>
    <hyperlink ref="F1050" r:id="rId77" display="https://podminky.urs.cz/item/CS_URS_2023_02/317168054"/>
    <hyperlink ref="F1059" r:id="rId78" display="https://podminky.urs.cz/item/CS_URS_2023_02/317168056"/>
    <hyperlink ref="F1067" r:id="rId79" display="https://podminky.urs.cz/item/CS_URS_2023_02/317168057"/>
    <hyperlink ref="F1072" r:id="rId80" display="https://podminky.urs.cz/item/CS_URS_2023_02/317168058"/>
    <hyperlink ref="F1076" r:id="rId81" display="https://podminky.urs.cz/item/CS_URS_2023_02/317321411"/>
    <hyperlink ref="F1086" r:id="rId82" display="https://podminky.urs.cz/item/CS_URS_2023_02/317351107"/>
    <hyperlink ref="F1096" r:id="rId83" display="https://podminky.urs.cz/item/CS_URS_2023_02/317351108"/>
    <hyperlink ref="F1098" r:id="rId84" display="https://podminky.urs.cz/item/CS_URS_2023_02/317361821"/>
    <hyperlink ref="F1102" r:id="rId85" display="https://podminky.urs.cz/item/CS_URS_2023_02/317998110"/>
    <hyperlink ref="F1110" r:id="rId86" display="https://podminky.urs.cz/item/CS_URS_2023_02/317998111"/>
    <hyperlink ref="F1117" r:id="rId87" display="https://podminky.urs.cz/item/CS_URS_2023_02/330321410"/>
    <hyperlink ref="F1131" r:id="rId88" display="https://podminky.urs.cz/item/CS_URS_2023_02/331351121"/>
    <hyperlink ref="F1147" r:id="rId89" display="https://podminky.urs.cz/item/CS_URS_2023_02/331351122"/>
    <hyperlink ref="F1149" r:id="rId90" display="https://podminky.urs.cz/item/CS_URS_2023_02/331351911"/>
    <hyperlink ref="F1153" r:id="rId91" display="https://podminky.urs.cz/item/CS_URS_2023_02/331361821"/>
    <hyperlink ref="F1157" r:id="rId92" display="https://podminky.urs.cz/item/CS_URS_2023_02/342244201"/>
    <hyperlink ref="F1182" r:id="rId93" display="https://podminky.urs.cz/item/CS_URS_2023_02/342244211"/>
    <hyperlink ref="F1240" r:id="rId94" display="https://podminky.urs.cz/item/CS_URS_2023_02/342272225"/>
    <hyperlink ref="F1244" r:id="rId95" display="https://podminky.urs.cz/item/CS_URS_2023_02/342291131"/>
    <hyperlink ref="F1254" r:id="rId96" display="https://podminky.urs.cz/item/CS_URS_2023_02/346272226"/>
    <hyperlink ref="F1265" r:id="rId97" display="https://podminky.urs.cz/item/CS_URS_2023_02/346272236"/>
    <hyperlink ref="F1277" r:id="rId98" display="https://podminky.urs.cz/item/CS_URS_2023_02/346272256"/>
    <hyperlink ref="F1313" r:id="rId99" display="https://podminky.urs.cz/item/CS_URS_2023_02/346272266"/>
    <hyperlink ref="F1358" r:id="rId100" display="https://podminky.urs.cz/item/CS_URS_2023_02/411321616"/>
    <hyperlink ref="F1450" r:id="rId101" display="https://podminky.urs.cz/item/CS_URS_2023_02/411351011"/>
    <hyperlink ref="F1583" r:id="rId102" display="https://podminky.urs.cz/item/CS_URS_2023_02/411351012"/>
    <hyperlink ref="F1585" r:id="rId103" display="https://podminky.urs.cz/item/CS_URS_2023_02/411354313"/>
    <hyperlink ref="F1694" r:id="rId104" display="https://podminky.urs.cz/item/CS_URS_2023_02/411354314"/>
    <hyperlink ref="F1696" r:id="rId105" display="https://podminky.urs.cz/item/CS_URS_2023_02/411361821"/>
    <hyperlink ref="F1707" r:id="rId106" display="https://podminky.urs.cz/item/CS_URS_2023_02/411386621"/>
    <hyperlink ref="F1714" r:id="rId107" display="https://podminky.urs.cz/item/CS_URS_2023_02/417321515"/>
    <hyperlink ref="F1725" r:id="rId108" display="https://podminky.urs.cz/item/CS_URS_2023_02/417351115"/>
    <hyperlink ref="F1736" r:id="rId109" display="https://podminky.urs.cz/item/CS_URS_2023_02/417351116"/>
    <hyperlink ref="F1738" r:id="rId110" display="https://podminky.urs.cz/item/CS_URS_2023_02/417361821"/>
    <hyperlink ref="F1742" r:id="rId111" display="https://podminky.urs.cz/item/CS_URS_2023_02/430321616"/>
    <hyperlink ref="F1751" r:id="rId112" display="https://podminky.urs.cz/item/CS_URS_2023_02/430361821"/>
    <hyperlink ref="F1754" r:id="rId113" display="https://podminky.urs.cz/item/CS_URS_2023_02/431351125"/>
    <hyperlink ref="F1761" r:id="rId114" display="https://podminky.urs.cz/item/CS_URS_2023_02/431351126"/>
    <hyperlink ref="F1763" r:id="rId115" display="https://podminky.urs.cz/item/CS_URS_2023_02/434311115"/>
    <hyperlink ref="F1772" r:id="rId116" display="https://podminky.urs.cz/item/CS_URS_2023_02/434351141"/>
    <hyperlink ref="F1776" r:id="rId117" display="https://podminky.urs.cz/item/CS_URS_2023_02/434351142"/>
    <hyperlink ref="F1778" r:id="rId118" display="https://podminky.urs.cz/item/CS_URS_2023_02/434351145"/>
    <hyperlink ref="F1781" r:id="rId119" display="https://podminky.urs.cz/item/CS_URS_2023_02/434351146"/>
    <hyperlink ref="F1785" r:id="rId120" display="https://podminky.urs.cz/item/CS_URS_2023_02/564851011"/>
    <hyperlink ref="F1789" r:id="rId121" display="https://podminky.urs.cz/item/CS_URS_2023_02/596211210"/>
    <hyperlink ref="F1797" r:id="rId122" display="https://podminky.urs.cz/item/CS_URS_2023_02/611131302"/>
    <hyperlink ref="F1814" r:id="rId123" display="https://podminky.urs.cz/item/CS_URS_2023_02/611131306"/>
    <hyperlink ref="F1825" r:id="rId124" display="https://podminky.urs.cz/item/CS_URS_2023_02/611321315"/>
    <hyperlink ref="F1829" r:id="rId125" display="https://podminky.urs.cz/item/CS_URS_2023_02/611321341"/>
    <hyperlink ref="F1833" r:id="rId126" display="https://podminky.urs.cz/item/CS_URS_2023_02/612131302"/>
    <hyperlink ref="F1978" r:id="rId127" display="https://podminky.urs.cz/item/CS_URS_2023_02/612142001"/>
    <hyperlink ref="F1986" r:id="rId128" display="https://podminky.urs.cz/item/CS_URS_2023_02/612321341"/>
    <hyperlink ref="F1993" r:id="rId129" display="https://podminky.urs.cz/item/CS_URS_2023_02/612331111"/>
    <hyperlink ref="F1997" r:id="rId130" display="https://podminky.urs.cz/item/CS_URS_2023_02/612331121"/>
    <hyperlink ref="F2001" r:id="rId131" display="https://podminky.urs.cz/item/CS_URS_2023_02/621151031"/>
    <hyperlink ref="F2005" r:id="rId132" display="https://podminky.urs.cz/item/CS_URS_2023_02/621211061"/>
    <hyperlink ref="F2021" r:id="rId133" display="https://podminky.urs.cz/item/CS_URS_2023_02/621531012"/>
    <hyperlink ref="F2025" r:id="rId134" display="https://podminky.urs.cz/item/CS_URS_2023_02/622142001"/>
    <hyperlink ref="F2029" r:id="rId135" display="https://podminky.urs.cz/item/CS_URS_2023_02/622151031"/>
    <hyperlink ref="F2040" r:id="rId136" display="https://podminky.urs.cz/item/CS_URS_2023_02/622211031"/>
    <hyperlink ref="F2054" r:id="rId137" display="https://podminky.urs.cz/item/CS_URS_2023_02/622211041"/>
    <hyperlink ref="F2152" r:id="rId138" display="https://podminky.urs.cz/item/CS_URS_2023_02/622212001"/>
    <hyperlink ref="F2194" r:id="rId139" display="https://podminky.urs.cz/item/CS_URS_2023_02/622231121"/>
    <hyperlink ref="F2200" r:id="rId140" display="https://podminky.urs.cz/item/CS_URS_2023_02/622252001"/>
    <hyperlink ref="F2230" r:id="rId141" display="https://podminky.urs.cz/item/CS_URS_2023_02/622252002"/>
    <hyperlink ref="F2359" r:id="rId142" display="https://podminky.urs.cz/item/CS_URS_2023_02/622531012"/>
    <hyperlink ref="F2373" r:id="rId143" display="https://podminky.urs.cz/item/CS_URS_2023_02/631311116"/>
    <hyperlink ref="F2377" r:id="rId144" display="https://podminky.urs.cz/item/CS_URS_2023_02/631311126"/>
    <hyperlink ref="F2382" r:id="rId145" display="https://podminky.urs.cz/item/CS_URS_2023_02/631319173"/>
    <hyperlink ref="F2387" r:id="rId146" display="https://podminky.urs.cz/item/CS_URS_2023_02/631362021"/>
    <hyperlink ref="F2392" r:id="rId147" display="https://podminky.urs.cz/item/CS_URS_2023_02/632451234"/>
    <hyperlink ref="F2426" r:id="rId148" display="https://podminky.urs.cz/item/CS_URS_2023_02/632451292"/>
    <hyperlink ref="F2458" r:id="rId149" display="https://podminky.urs.cz/item/CS_URS_2023_02/632451456"/>
    <hyperlink ref="F2497" r:id="rId150" display="https://podminky.urs.cz/item/CS_URS_2023_02/919726122"/>
    <hyperlink ref="F2503" r:id="rId151" display="https://podminky.urs.cz/item/CS_URS_2023_02/941111121"/>
    <hyperlink ref="F2516" r:id="rId152" display="https://podminky.urs.cz/item/CS_URS_2023_02/941111221"/>
    <hyperlink ref="F2519" r:id="rId153" display="https://podminky.urs.cz/item/CS_URS_2023_02/941111821"/>
    <hyperlink ref="F2521" r:id="rId154" display="https://podminky.urs.cz/item/CS_URS_2023_02/944611111"/>
    <hyperlink ref="F2528" r:id="rId155" display="https://podminky.urs.cz/item/CS_URS_2023_02/944611211"/>
    <hyperlink ref="F2531" r:id="rId156" display="https://podminky.urs.cz/item/CS_URS_2023_02/944611811"/>
    <hyperlink ref="F2533" r:id="rId157" display="https://podminky.urs.cz/item/CS_URS_2023_02/944711111"/>
    <hyperlink ref="F2541" r:id="rId158" display="https://podminky.urs.cz/item/CS_URS_2023_02/944711211"/>
    <hyperlink ref="F2544" r:id="rId159" display="https://podminky.urs.cz/item/CS_URS_2023_02/944711811"/>
    <hyperlink ref="F2546" r:id="rId160" display="https://podminky.urs.cz/item/CS_URS_2023_02/949101111"/>
    <hyperlink ref="F2548" r:id="rId161" display="https://podminky.urs.cz/item/CS_URS_2023_02/949101112"/>
    <hyperlink ref="F2550" r:id="rId162" display="https://podminky.urs.cz/item/CS_URS_2023_02/952901111"/>
    <hyperlink ref="F2557" r:id="rId163" display="https://podminky.urs.cz/item/CS_URS_2023_02/953312125"/>
    <hyperlink ref="F2566" r:id="rId164" display="https://podminky.urs.cz/item/CS_URS_2023_02/953943113"/>
    <hyperlink ref="F2572" r:id="rId165" display="https://podminky.urs.cz/item/CS_URS_2023_02/985331211"/>
    <hyperlink ref="F2590" r:id="rId166" display="https://podminky.urs.cz/item/CS_URS_2023_02/993111111"/>
    <hyperlink ref="F2592" r:id="rId167" display="https://podminky.urs.cz/item/CS_URS_2023_02/993111119"/>
    <hyperlink ref="F2595" r:id="rId168" display="https://podminky.urs.cz/item/CS_URS_2023_02/998011002"/>
    <hyperlink ref="F2646" r:id="rId169" display="https://podminky.urs.cz/item/CS_URS_2023_02/711111011"/>
    <hyperlink ref="F2673" r:id="rId170" display="https://podminky.urs.cz/item/CS_URS_2023_02/711112011"/>
    <hyperlink ref="F2700" r:id="rId171" display="https://podminky.urs.cz/item/CS_URS_2023_02/711132111"/>
    <hyperlink ref="F2707" r:id="rId172" display="https://podminky.urs.cz/item/CS_URS_2023_02/711141559"/>
    <hyperlink ref="F2711" r:id="rId173" display="https://podminky.urs.cz/item/CS_URS_2023_02/711142559"/>
    <hyperlink ref="F2721" r:id="rId174" display="https://podminky.urs.cz/item/CS_URS_2023_02/711161212"/>
    <hyperlink ref="F2729" r:id="rId175" display="https://podminky.urs.cz/item/CS_URS_2023_02/711161222"/>
    <hyperlink ref="F2738" r:id="rId176" display="https://podminky.urs.cz/item/CS_URS_2023_02/711161384"/>
    <hyperlink ref="F2753" r:id="rId177" display="https://podminky.urs.cz/item/CS_URS_2023_02/711192101"/>
    <hyperlink ref="F2758" r:id="rId178" display="https://podminky.urs.cz/item/CS_URS_2023_02/711491272"/>
    <hyperlink ref="F2769" r:id="rId179" display="https://podminky.urs.cz/item/CS_URS_2023_02/998711202"/>
    <hyperlink ref="F2821" r:id="rId180" display="https://podminky.urs.cz/item/CS_URS_2023_02/712311111"/>
    <hyperlink ref="F2874" r:id="rId181" display="https://podminky.urs.cz/item/CS_URS_2023_02/712341559"/>
    <hyperlink ref="F2880" r:id="rId182" display="https://podminky.urs.cz/item/CS_URS_2023_02/712341715"/>
    <hyperlink ref="F2891" r:id="rId183" display="https://podminky.urs.cz/item/CS_URS_2023_02/712391172"/>
    <hyperlink ref="F2897" r:id="rId184" display="https://podminky.urs.cz/item/CS_URS_2023_02/712771221"/>
    <hyperlink ref="F2933" r:id="rId185" display="https://podminky.urs.cz/item/CS_URS_2023_02/712771271"/>
    <hyperlink ref="F2939" r:id="rId186" display="https://podminky.urs.cz/item/CS_URS_2023_02/712771411"/>
    <hyperlink ref="F2948" r:id="rId187" display="https://podminky.urs.cz/item/CS_URS_2023_02/712771501"/>
    <hyperlink ref="F2951" r:id="rId188" display="https://podminky.urs.cz/item/CS_URS_2023_02/712771601"/>
    <hyperlink ref="F2967" r:id="rId189" display="https://podminky.urs.cz/item/CS_URS_2023_02/712771611"/>
    <hyperlink ref="F2980" r:id="rId190" display="https://podminky.urs.cz/item/CS_URS_2023_02/712998004"/>
    <hyperlink ref="F2985" r:id="rId191" display="https://podminky.urs.cz/item/CS_URS_2023_02/712998106"/>
    <hyperlink ref="F2988" r:id="rId192" display="https://podminky.urs.cz/item/CS_URS_2023_02/712998202"/>
    <hyperlink ref="F2996" r:id="rId193" display="https://podminky.urs.cz/item/CS_URS_2023_02/998712202"/>
    <hyperlink ref="F2999" r:id="rId194" display="https://podminky.urs.cz/item/CS_URS_2023_02/713121111"/>
    <hyperlink ref="F3051" r:id="rId195" display="https://podminky.urs.cz/item/CS_URS_2023_02/713121211"/>
    <hyperlink ref="F3135" r:id="rId196" display="https://podminky.urs.cz/item/CS_URS_2023_02/713131141"/>
    <hyperlink ref="F3164" r:id="rId197" display="https://podminky.urs.cz/item/CS_URS_2023_02/713131241"/>
    <hyperlink ref="F3178" r:id="rId198" display="https://podminky.urs.cz/item/CS_URS_2023_02/713141151"/>
    <hyperlink ref="F3250" r:id="rId199" display="https://podminky.urs.cz/item/CS_URS_2023_02/713141152"/>
    <hyperlink ref="F3290" r:id="rId200" display="https://podminky.urs.cz/item/CS_URS_2023_02/998713202"/>
    <hyperlink ref="F3293" r:id="rId201" display="https://podminky.urs.cz/item/CS_URS_2023_02/714451011"/>
    <hyperlink ref="F3301" r:id="rId202" display="https://podminky.urs.cz/item/CS_URS_2023_02/998714202"/>
    <hyperlink ref="F3304" r:id="rId203" display="https://podminky.urs.cz/item/CS_URS_2023_02/721239114"/>
    <hyperlink ref="F3312" r:id="rId204" display="https://podminky.urs.cz/item/CS_URS_2023_02/998721202"/>
    <hyperlink ref="F3381" r:id="rId205" display="https://podminky.urs.cz/item/CS_URS_2023_02/998762202"/>
    <hyperlink ref="F3384" r:id="rId206" display="https://podminky.urs.cz/item/CS_URS_2023_02/763111360"/>
    <hyperlink ref="F3388" r:id="rId207" display="https://podminky.urs.cz/item/CS_URS_2023_02/763111362"/>
    <hyperlink ref="F3392" r:id="rId208" display="https://podminky.urs.cz/item/CS_URS_2023_02/763112318"/>
    <hyperlink ref="F3396" r:id="rId209" display="https://podminky.urs.cz/item/CS_URS_2023_02/763131411"/>
    <hyperlink ref="F3425" r:id="rId210" display="https://podminky.urs.cz/item/CS_URS_2023_02/763131451"/>
    <hyperlink ref="F3439" r:id="rId211" display="https://podminky.urs.cz/item/CS_URS_2023_02/763164532"/>
    <hyperlink ref="F3443" r:id="rId212" display="https://podminky.urs.cz/item/CS_URS_2023_02/763164636"/>
    <hyperlink ref="F3447" r:id="rId213" display="https://podminky.urs.cz/item/CS_URS_2023_02/763172322"/>
    <hyperlink ref="F3511" r:id="rId214" display="https://podminky.urs.cz/item/CS_URS_2023_02/998763402"/>
    <hyperlink ref="F3514" r:id="rId215" display="https://podminky.urs.cz/item/CS_URS_2023_02/764011620"/>
    <hyperlink ref="F3527" r:id="rId216" display="https://podminky.urs.cz/item/CS_URS_2023_02/764216602"/>
    <hyperlink ref="F3531" r:id="rId217" display="https://podminky.urs.cz/item/CS_URS_2023_02/764216604"/>
    <hyperlink ref="F3537" r:id="rId218" display="https://podminky.urs.cz/item/CS_URS_2023_02/764218611"/>
    <hyperlink ref="F3541" r:id="rId219" display="https://podminky.urs.cz/item/CS_URS_2023_02/764518623"/>
    <hyperlink ref="F3546" r:id="rId220" display="https://podminky.urs.cz/item/CS_URS_2023_02/998764202"/>
    <hyperlink ref="F3713" r:id="rId221" display="https://podminky.urs.cz/item/CS_URS_2023_02/771111011"/>
    <hyperlink ref="F3745" r:id="rId222" display="https://podminky.urs.cz/item/CS_URS_2023_02/771121011"/>
    <hyperlink ref="F3747" r:id="rId223" display="https://podminky.urs.cz/item/CS_URS_2023_02/771161011"/>
    <hyperlink ref="F3756" r:id="rId224" display="https://podminky.urs.cz/item/CS_URS_2023_02/771161021"/>
    <hyperlink ref="F3762" r:id="rId225" display="https://podminky.urs.cz/item/CS_URS_2023_02/771274313"/>
    <hyperlink ref="F3766" r:id="rId226" display="https://podminky.urs.cz/item/CS_URS_2023_02/771274332"/>
    <hyperlink ref="F3775" r:id="rId227" display="https://podminky.urs.cz/item/CS_URS_2023_02/771574419"/>
    <hyperlink ref="F3781" r:id="rId228" display="https://podminky.urs.cz/item/CS_URS_2023_02/998771202"/>
    <hyperlink ref="F3784" r:id="rId229" display="https://podminky.urs.cz/item/CS_URS_2023_02/772231312"/>
    <hyperlink ref="F3800" r:id="rId230" display="https://podminky.urs.cz/item/CS_URS_2023_02/772231423"/>
    <hyperlink ref="F3807" r:id="rId231" display="https://podminky.urs.cz/item/CS_URS_2023_02/772421133"/>
    <hyperlink ref="F3811" r:id="rId232" display="https://podminky.urs.cz/item/CS_URS_2023_02/772422133"/>
    <hyperlink ref="F3818" r:id="rId233" display="https://podminky.urs.cz/item/CS_URS_2023_02/772521240"/>
    <hyperlink ref="F3822" r:id="rId234" display="https://podminky.urs.cz/item/CS_URS_2023_02/772991111"/>
    <hyperlink ref="F3824" r:id="rId235" display="https://podminky.urs.cz/item/CS_URS_2023_02/772991411"/>
    <hyperlink ref="F3826" r:id="rId236" display="https://podminky.urs.cz/item/CS_URS_2023_02/772991422"/>
    <hyperlink ref="F3829" r:id="rId237" display="https://podminky.urs.cz/item/CS_URS_2023_02/998772202"/>
    <hyperlink ref="F3832" r:id="rId238" display="https://podminky.urs.cz/item/CS_URS_2023_02/775111112"/>
    <hyperlink ref="F3836" r:id="rId239" display="https://podminky.urs.cz/item/CS_URS_2023_02/775111311"/>
    <hyperlink ref="F3838" r:id="rId240" display="https://podminky.urs.cz/item/CS_URS_2023_02/775541161"/>
    <hyperlink ref="F3843" r:id="rId241" display="https://podminky.urs.cz/item/CS_URS_2023_02/775591191"/>
    <hyperlink ref="F3848" r:id="rId242" display="https://podminky.urs.cz/item/CS_URS_2023_02/998775202"/>
    <hyperlink ref="F3851" r:id="rId243" display="https://podminky.urs.cz/item/CS_URS_2023_02/781121011"/>
    <hyperlink ref="F3912" r:id="rId244" display="https://podminky.urs.cz/item/CS_URS_2023_02/781474118"/>
    <hyperlink ref="F3975" r:id="rId245" display="https://podminky.urs.cz/item/CS_URS_2023_02/781492211"/>
    <hyperlink ref="F3995" r:id="rId246" display="https://podminky.urs.cz/item/CS_URS_2023_02/781492251"/>
    <hyperlink ref="F4049" r:id="rId247" display="https://podminky.urs.cz/item/CS_URS_2023_02/781495115"/>
    <hyperlink ref="F4104" r:id="rId248" display="https://podminky.urs.cz/item/CS_URS_2023_02/998781202"/>
    <hyperlink ref="F4107" r:id="rId249" display="https://podminky.urs.cz/item/CS_URS_2023_02/783823135"/>
    <hyperlink ref="F4121" r:id="rId250" display="https://podminky.urs.cz/item/CS_URS_2023_02/783826615"/>
    <hyperlink ref="F4137" r:id="rId251" display="https://podminky.urs.cz/item/CS_URS_2023_02/783827125"/>
    <hyperlink ref="F4143" r:id="rId252" display="https://podminky.urs.cz/item/CS_URS_2023_02/783846523"/>
    <hyperlink ref="F4169" r:id="rId253" display="https://podminky.urs.cz/item/CS_URS_2023_02/783901453"/>
    <hyperlink ref="F4176" r:id="rId254" display="https://podminky.urs.cz/item/CS_URS_2023_02/783943161"/>
    <hyperlink ref="F4183" r:id="rId255" display="https://podminky.urs.cz/item/CS_URS_2023_02/783947161"/>
    <hyperlink ref="F4191" r:id="rId256" display="https://podminky.urs.cz/item/CS_URS_2023_02/784111011"/>
    <hyperlink ref="F4324" r:id="rId257" display="https://podminky.urs.cz/item/CS_URS_2023_02/784181101"/>
    <hyperlink ref="F4326" r:id="rId258" display="https://podminky.urs.cz/item/CS_URS_2023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4770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ROUND((SUM(BE92:BE282)),  2)</f>
        <v>0</v>
      </c>
      <c r="G35" s="40"/>
      <c r="H35" s="40"/>
      <c r="I35" s="160">
        <v>0.20999999999999999</v>
      </c>
      <c r="J35" s="159">
        <f>ROUND(((SUM(BE92:BE282))*I35),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ROUND((SUM(BF92:BF282)),  2)</f>
        <v>0</v>
      </c>
      <c r="G36" s="40"/>
      <c r="H36" s="40"/>
      <c r="I36" s="160">
        <v>0.14999999999999999</v>
      </c>
      <c r="J36" s="159">
        <f>ROUND(((SUM(BF92:BF282))*I36),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ROUND((SUM(BG92:BG282)),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ROUND((SUM(BH92:BH282)),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ROUND((SUM(BI92:BI282)),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4771</v>
      </c>
      <c r="E66" s="180"/>
      <c r="F66" s="180"/>
      <c r="G66" s="180"/>
      <c r="H66" s="180"/>
      <c r="I66" s="180"/>
      <c r="J66" s="181">
        <f>J108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4772</v>
      </c>
      <c r="E67" s="180"/>
      <c r="F67" s="180"/>
      <c r="G67" s="180"/>
      <c r="H67" s="180"/>
      <c r="I67" s="180"/>
      <c r="J67" s="181">
        <f>J116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4773</v>
      </c>
      <c r="E68" s="180"/>
      <c r="F68" s="180"/>
      <c r="G68" s="180"/>
      <c r="H68" s="180"/>
      <c r="I68" s="180"/>
      <c r="J68" s="181">
        <f>J120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4774</v>
      </c>
      <c r="E69" s="180"/>
      <c r="F69" s="180"/>
      <c r="G69" s="180"/>
      <c r="H69" s="180"/>
      <c r="I69" s="180"/>
      <c r="J69" s="181">
        <f>J166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4775</v>
      </c>
      <c r="E70" s="180"/>
      <c r="F70" s="180"/>
      <c r="G70" s="180"/>
      <c r="H70" s="180"/>
      <c r="I70" s="180"/>
      <c r="J70" s="181">
        <f>J231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546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547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ROU2322 - Zdravotechnika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Šlapanice</v>
      </c>
      <c r="G86" s="42"/>
      <c r="H86" s="42"/>
      <c r="I86" s="34" t="s">
        <v>23</v>
      </c>
      <c r="J86" s="74" t="str">
        <f>IF(J14="","",J14)</f>
        <v>3. 9. 2023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Šlapanice</v>
      </c>
      <c r="G88" s="42"/>
      <c r="H88" s="42"/>
      <c r="I88" s="34" t="s">
        <v>31</v>
      </c>
      <c r="J88" s="38" t="str">
        <f>E23</f>
        <v>Studio Zlamal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166</v>
      </c>
      <c r="D91" s="191" t="s">
        <v>57</v>
      </c>
      <c r="E91" s="191" t="s">
        <v>53</v>
      </c>
      <c r="F91" s="191" t="s">
        <v>54</v>
      </c>
      <c r="G91" s="191" t="s">
        <v>167</v>
      </c>
      <c r="H91" s="191" t="s">
        <v>168</v>
      </c>
      <c r="I91" s="191" t="s">
        <v>169</v>
      </c>
      <c r="J91" s="191" t="s">
        <v>158</v>
      </c>
      <c r="K91" s="192" t="s">
        <v>170</v>
      </c>
      <c r="L91" s="193"/>
      <c r="M91" s="94" t="s">
        <v>19</v>
      </c>
      <c r="N91" s="95" t="s">
        <v>42</v>
      </c>
      <c r="O91" s="95" t="s">
        <v>171</v>
      </c>
      <c r="P91" s="95" t="s">
        <v>172</v>
      </c>
      <c r="Q91" s="95" t="s">
        <v>173</v>
      </c>
      <c r="R91" s="95" t="s">
        <v>174</v>
      </c>
      <c r="S91" s="95" t="s">
        <v>175</v>
      </c>
      <c r="T91" s="96" t="s">
        <v>176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177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P93+P108+P116+P120+P166+P231</f>
        <v>0</v>
      </c>
      <c r="Q92" s="98"/>
      <c r="R92" s="196">
        <f>R93+R108+R116+R120+R166+R231</f>
        <v>0</v>
      </c>
      <c r="S92" s="98"/>
      <c r="T92" s="197">
        <f>T93+T108+T116+T120+T166+T231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98">
        <f>BK93+BK108+BK116+BK120+BK166+BK231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178</v>
      </c>
      <c r="F93" s="202" t="s">
        <v>179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</f>
        <v>0</v>
      </c>
      <c r="Q93" s="207"/>
      <c r="R93" s="208">
        <f>R94</f>
        <v>0</v>
      </c>
      <c r="S93" s="207"/>
      <c r="T93" s="20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180</v>
      </c>
      <c r="BK93" s="212">
        <f>BK94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181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SUM(P95:P107)</f>
        <v>0</v>
      </c>
      <c r="Q94" s="207"/>
      <c r="R94" s="208">
        <f>SUM(R95:R107)</f>
        <v>0</v>
      </c>
      <c r="S94" s="207"/>
      <c r="T94" s="209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180</v>
      </c>
      <c r="BK94" s="212">
        <f>SUM(BK95:BK107)</f>
        <v>0</v>
      </c>
    </row>
    <row r="95" s="2" customFormat="1" ht="16.5" customHeight="1">
      <c r="A95" s="40"/>
      <c r="B95" s="41"/>
      <c r="C95" s="215" t="s">
        <v>80</v>
      </c>
      <c r="D95" s="215" t="s">
        <v>182</v>
      </c>
      <c r="E95" s="216" t="s">
        <v>4776</v>
      </c>
      <c r="F95" s="217" t="s">
        <v>4777</v>
      </c>
      <c r="G95" s="218" t="s">
        <v>240</v>
      </c>
      <c r="H95" s="219">
        <v>270.30000000000001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187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187</v>
      </c>
      <c r="BM95" s="226" t="s">
        <v>4778</v>
      </c>
    </row>
    <row r="96" s="2" customFormat="1" ht="16.5" customHeight="1">
      <c r="A96" s="40"/>
      <c r="B96" s="41"/>
      <c r="C96" s="215" t="s">
        <v>82</v>
      </c>
      <c r="D96" s="215" t="s">
        <v>182</v>
      </c>
      <c r="E96" s="216" t="s">
        <v>4779</v>
      </c>
      <c r="F96" s="217" t="s">
        <v>4780</v>
      </c>
      <c r="G96" s="218" t="s">
        <v>185</v>
      </c>
      <c r="H96" s="219">
        <v>202.19999999999999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4781</v>
      </c>
    </row>
    <row r="97" s="2" customFormat="1" ht="16.5" customHeight="1">
      <c r="A97" s="40"/>
      <c r="B97" s="41"/>
      <c r="C97" s="215" t="s">
        <v>100</v>
      </c>
      <c r="D97" s="215" t="s">
        <v>182</v>
      </c>
      <c r="E97" s="216" t="s">
        <v>4782</v>
      </c>
      <c r="F97" s="217" t="s">
        <v>4783</v>
      </c>
      <c r="G97" s="218" t="s">
        <v>185</v>
      </c>
      <c r="H97" s="219">
        <v>283.80000000000001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4784</v>
      </c>
    </row>
    <row r="98" s="2" customFormat="1" ht="16.5" customHeight="1">
      <c r="A98" s="40"/>
      <c r="B98" s="41"/>
      <c r="C98" s="215" t="s">
        <v>187</v>
      </c>
      <c r="D98" s="215" t="s">
        <v>182</v>
      </c>
      <c r="E98" s="216" t="s">
        <v>4785</v>
      </c>
      <c r="F98" s="217" t="s">
        <v>4786</v>
      </c>
      <c r="G98" s="218" t="s">
        <v>185</v>
      </c>
      <c r="H98" s="219">
        <v>202.19999999999999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4787</v>
      </c>
    </row>
    <row r="99" s="2" customFormat="1" ht="16.5" customHeight="1">
      <c r="A99" s="40"/>
      <c r="B99" s="41"/>
      <c r="C99" s="215" t="s">
        <v>206</v>
      </c>
      <c r="D99" s="215" t="s">
        <v>182</v>
      </c>
      <c r="E99" s="216" t="s">
        <v>4788</v>
      </c>
      <c r="F99" s="217" t="s">
        <v>4789</v>
      </c>
      <c r="G99" s="218" t="s">
        <v>185</v>
      </c>
      <c r="H99" s="219">
        <v>283.80000000000001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187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187</v>
      </c>
      <c r="BM99" s="226" t="s">
        <v>4790</v>
      </c>
    </row>
    <row r="100" s="2" customFormat="1" ht="16.5" customHeight="1">
      <c r="A100" s="40"/>
      <c r="B100" s="41"/>
      <c r="C100" s="215" t="s">
        <v>211</v>
      </c>
      <c r="D100" s="215" t="s">
        <v>182</v>
      </c>
      <c r="E100" s="216" t="s">
        <v>4791</v>
      </c>
      <c r="F100" s="217" t="s">
        <v>4792</v>
      </c>
      <c r="G100" s="218" t="s">
        <v>240</v>
      </c>
      <c r="H100" s="219">
        <v>97.799999999999997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4793</v>
      </c>
    </row>
    <row r="101" s="2" customFormat="1" ht="16.5" customHeight="1">
      <c r="A101" s="40"/>
      <c r="B101" s="41"/>
      <c r="C101" s="215" t="s">
        <v>217</v>
      </c>
      <c r="D101" s="215" t="s">
        <v>182</v>
      </c>
      <c r="E101" s="216" t="s">
        <v>4794</v>
      </c>
      <c r="F101" s="217" t="s">
        <v>4795</v>
      </c>
      <c r="G101" s="218" t="s">
        <v>240</v>
      </c>
      <c r="H101" s="219">
        <v>172.5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4796</v>
      </c>
    </row>
    <row r="102" s="2" customFormat="1" ht="16.5" customHeight="1">
      <c r="A102" s="40"/>
      <c r="B102" s="41"/>
      <c r="C102" s="215" t="s">
        <v>224</v>
      </c>
      <c r="D102" s="215" t="s">
        <v>182</v>
      </c>
      <c r="E102" s="216" t="s">
        <v>4797</v>
      </c>
      <c r="F102" s="217" t="s">
        <v>4798</v>
      </c>
      <c r="G102" s="218" t="s">
        <v>240</v>
      </c>
      <c r="H102" s="219">
        <v>133.40000000000001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187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187</v>
      </c>
      <c r="BM102" s="226" t="s">
        <v>4799</v>
      </c>
    </row>
    <row r="103" s="2" customFormat="1" ht="16.5" customHeight="1">
      <c r="A103" s="40"/>
      <c r="B103" s="41"/>
      <c r="C103" s="215" t="s">
        <v>231</v>
      </c>
      <c r="D103" s="215" t="s">
        <v>182</v>
      </c>
      <c r="E103" s="216" t="s">
        <v>4800</v>
      </c>
      <c r="F103" s="217" t="s">
        <v>4801</v>
      </c>
      <c r="G103" s="218" t="s">
        <v>240</v>
      </c>
      <c r="H103" s="219">
        <v>133.40000000000001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187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187</v>
      </c>
      <c r="BM103" s="226" t="s">
        <v>4802</v>
      </c>
    </row>
    <row r="104" s="2" customFormat="1" ht="16.5" customHeight="1">
      <c r="A104" s="40"/>
      <c r="B104" s="41"/>
      <c r="C104" s="215" t="s">
        <v>237</v>
      </c>
      <c r="D104" s="215" t="s">
        <v>182</v>
      </c>
      <c r="E104" s="216" t="s">
        <v>4803</v>
      </c>
      <c r="F104" s="217" t="s">
        <v>4804</v>
      </c>
      <c r="G104" s="218" t="s">
        <v>240</v>
      </c>
      <c r="H104" s="219">
        <v>133.40000000000001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187</v>
      </c>
      <c r="AT104" s="226" t="s">
        <v>182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187</v>
      </c>
      <c r="BM104" s="226" t="s">
        <v>4805</v>
      </c>
    </row>
    <row r="105" s="2" customFormat="1" ht="16.5" customHeight="1">
      <c r="A105" s="40"/>
      <c r="B105" s="41"/>
      <c r="C105" s="215" t="s">
        <v>246</v>
      </c>
      <c r="D105" s="215" t="s">
        <v>182</v>
      </c>
      <c r="E105" s="216" t="s">
        <v>4806</v>
      </c>
      <c r="F105" s="217" t="s">
        <v>4807</v>
      </c>
      <c r="G105" s="218" t="s">
        <v>240</v>
      </c>
      <c r="H105" s="219">
        <v>136.90000000000001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4808</v>
      </c>
    </row>
    <row r="106" s="2" customFormat="1" ht="16.5" customHeight="1">
      <c r="A106" s="40"/>
      <c r="B106" s="41"/>
      <c r="C106" s="215" t="s">
        <v>251</v>
      </c>
      <c r="D106" s="215" t="s">
        <v>182</v>
      </c>
      <c r="E106" s="216" t="s">
        <v>4809</v>
      </c>
      <c r="F106" s="217" t="s">
        <v>4810</v>
      </c>
      <c r="G106" s="218" t="s">
        <v>240</v>
      </c>
      <c r="H106" s="219">
        <v>58.200000000000003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4811</v>
      </c>
    </row>
    <row r="107" s="2" customFormat="1" ht="16.5" customHeight="1">
      <c r="A107" s="40"/>
      <c r="B107" s="41"/>
      <c r="C107" s="215" t="s">
        <v>256</v>
      </c>
      <c r="D107" s="215" t="s">
        <v>182</v>
      </c>
      <c r="E107" s="216" t="s">
        <v>4812</v>
      </c>
      <c r="F107" s="217" t="s">
        <v>4813</v>
      </c>
      <c r="G107" s="218" t="s">
        <v>240</v>
      </c>
      <c r="H107" s="219">
        <v>133.40000000000001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4814</v>
      </c>
    </row>
    <row r="108" s="12" customFormat="1" ht="25.92" customHeight="1">
      <c r="A108" s="12"/>
      <c r="B108" s="199"/>
      <c r="C108" s="200"/>
      <c r="D108" s="201" t="s">
        <v>71</v>
      </c>
      <c r="E108" s="202" t="s">
        <v>224</v>
      </c>
      <c r="F108" s="202" t="s">
        <v>4815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SUM(P109:P115)</f>
        <v>0</v>
      </c>
      <c r="Q108" s="207"/>
      <c r="R108" s="208">
        <f>SUM(R109:R115)</f>
        <v>0</v>
      </c>
      <c r="S108" s="207"/>
      <c r="T108" s="209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71</v>
      </c>
      <c r="AU108" s="211" t="s">
        <v>72</v>
      </c>
      <c r="AY108" s="210" t="s">
        <v>180</v>
      </c>
      <c r="BK108" s="212">
        <f>SUM(BK109:BK115)</f>
        <v>0</v>
      </c>
    </row>
    <row r="109" s="2" customFormat="1" ht="16.5" customHeight="1">
      <c r="A109" s="40"/>
      <c r="B109" s="41"/>
      <c r="C109" s="215" t="s">
        <v>261</v>
      </c>
      <c r="D109" s="215" t="s">
        <v>182</v>
      </c>
      <c r="E109" s="216" t="s">
        <v>4816</v>
      </c>
      <c r="F109" s="217" t="s">
        <v>4817</v>
      </c>
      <c r="G109" s="218" t="s">
        <v>195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80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4818</v>
      </c>
    </row>
    <row r="110" s="2" customFormat="1" ht="16.5" customHeight="1">
      <c r="A110" s="40"/>
      <c r="B110" s="41"/>
      <c r="C110" s="215" t="s">
        <v>8</v>
      </c>
      <c r="D110" s="215" t="s">
        <v>182</v>
      </c>
      <c r="E110" s="216" t="s">
        <v>4819</v>
      </c>
      <c r="F110" s="217" t="s">
        <v>4820</v>
      </c>
      <c r="G110" s="218" t="s">
        <v>195</v>
      </c>
      <c r="H110" s="219">
        <v>3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187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187</v>
      </c>
      <c r="BM110" s="226" t="s">
        <v>4821</v>
      </c>
    </row>
    <row r="111" s="2" customFormat="1" ht="16.5" customHeight="1">
      <c r="A111" s="40"/>
      <c r="B111" s="41"/>
      <c r="C111" s="215" t="s">
        <v>270</v>
      </c>
      <c r="D111" s="215" t="s">
        <v>182</v>
      </c>
      <c r="E111" s="216" t="s">
        <v>4822</v>
      </c>
      <c r="F111" s="217" t="s">
        <v>4823</v>
      </c>
      <c r="G111" s="218" t="s">
        <v>195</v>
      </c>
      <c r="H111" s="219">
        <v>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187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187</v>
      </c>
      <c r="BM111" s="226" t="s">
        <v>4824</v>
      </c>
    </row>
    <row r="112" s="2" customFormat="1" ht="16.5" customHeight="1">
      <c r="A112" s="40"/>
      <c r="B112" s="41"/>
      <c r="C112" s="215" t="s">
        <v>275</v>
      </c>
      <c r="D112" s="215" t="s">
        <v>182</v>
      </c>
      <c r="E112" s="216" t="s">
        <v>4825</v>
      </c>
      <c r="F112" s="217" t="s">
        <v>4826</v>
      </c>
      <c r="G112" s="218" t="s">
        <v>195</v>
      </c>
      <c r="H112" s="219">
        <v>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4827</v>
      </c>
    </row>
    <row r="113" s="2" customFormat="1" ht="16.5" customHeight="1">
      <c r="A113" s="40"/>
      <c r="B113" s="41"/>
      <c r="C113" s="215" t="s">
        <v>280</v>
      </c>
      <c r="D113" s="215" t="s">
        <v>182</v>
      </c>
      <c r="E113" s="216" t="s">
        <v>4828</v>
      </c>
      <c r="F113" s="217" t="s">
        <v>4829</v>
      </c>
      <c r="G113" s="218" t="s">
        <v>195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4830</v>
      </c>
    </row>
    <row r="114" s="2" customFormat="1" ht="16.5" customHeight="1">
      <c r="A114" s="40"/>
      <c r="B114" s="41"/>
      <c r="C114" s="215" t="s">
        <v>286</v>
      </c>
      <c r="D114" s="215" t="s">
        <v>182</v>
      </c>
      <c r="E114" s="216" t="s">
        <v>4831</v>
      </c>
      <c r="F114" s="217" t="s">
        <v>4832</v>
      </c>
      <c r="G114" s="218" t="s">
        <v>195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4833</v>
      </c>
    </row>
    <row r="115" s="2" customFormat="1" ht="16.5" customHeight="1">
      <c r="A115" s="40"/>
      <c r="B115" s="41"/>
      <c r="C115" s="215" t="s">
        <v>291</v>
      </c>
      <c r="D115" s="215" t="s">
        <v>182</v>
      </c>
      <c r="E115" s="216" t="s">
        <v>4834</v>
      </c>
      <c r="F115" s="217" t="s">
        <v>4835</v>
      </c>
      <c r="G115" s="218" t="s">
        <v>2145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187</v>
      </c>
      <c r="AT115" s="226" t="s">
        <v>182</v>
      </c>
      <c r="AU115" s="226" t="s">
        <v>80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187</v>
      </c>
      <c r="BM115" s="226" t="s">
        <v>4836</v>
      </c>
    </row>
    <row r="116" s="12" customFormat="1" ht="25.92" customHeight="1">
      <c r="A116" s="12"/>
      <c r="B116" s="199"/>
      <c r="C116" s="200"/>
      <c r="D116" s="201" t="s">
        <v>71</v>
      </c>
      <c r="E116" s="202" t="s">
        <v>3328</v>
      </c>
      <c r="F116" s="202" t="s">
        <v>3329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SUM(P117:P119)</f>
        <v>0</v>
      </c>
      <c r="Q116" s="207"/>
      <c r="R116" s="208">
        <f>SUM(R117:R119)</f>
        <v>0</v>
      </c>
      <c r="S116" s="207"/>
      <c r="T116" s="209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82</v>
      </c>
      <c r="AT116" s="211" t="s">
        <v>71</v>
      </c>
      <c r="AU116" s="211" t="s">
        <v>72</v>
      </c>
      <c r="AY116" s="210" t="s">
        <v>180</v>
      </c>
      <c r="BK116" s="212">
        <f>SUM(BK117:BK119)</f>
        <v>0</v>
      </c>
    </row>
    <row r="117" s="2" customFormat="1" ht="16.5" customHeight="1">
      <c r="A117" s="40"/>
      <c r="B117" s="41"/>
      <c r="C117" s="215" t="s">
        <v>7</v>
      </c>
      <c r="D117" s="215" t="s">
        <v>182</v>
      </c>
      <c r="E117" s="216" t="s">
        <v>4837</v>
      </c>
      <c r="F117" s="217" t="s">
        <v>4838</v>
      </c>
      <c r="G117" s="218" t="s">
        <v>195</v>
      </c>
      <c r="H117" s="219">
        <v>10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270</v>
      </c>
      <c r="AT117" s="226" t="s">
        <v>182</v>
      </c>
      <c r="AU117" s="226" t="s">
        <v>80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270</v>
      </c>
      <c r="BM117" s="226" t="s">
        <v>4839</v>
      </c>
    </row>
    <row r="118" s="2" customFormat="1" ht="16.5" customHeight="1">
      <c r="A118" s="40"/>
      <c r="B118" s="41"/>
      <c r="C118" s="215" t="s">
        <v>300</v>
      </c>
      <c r="D118" s="215" t="s">
        <v>182</v>
      </c>
      <c r="E118" s="216" t="s">
        <v>4840</v>
      </c>
      <c r="F118" s="217" t="s">
        <v>4841</v>
      </c>
      <c r="G118" s="218" t="s">
        <v>195</v>
      </c>
      <c r="H118" s="219">
        <v>25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270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270</v>
      </c>
      <c r="BM118" s="226" t="s">
        <v>4842</v>
      </c>
    </row>
    <row r="119" s="2" customFormat="1" ht="16.5" customHeight="1">
      <c r="A119" s="40"/>
      <c r="B119" s="41"/>
      <c r="C119" s="215" t="s">
        <v>305</v>
      </c>
      <c r="D119" s="215" t="s">
        <v>182</v>
      </c>
      <c r="E119" s="216" t="s">
        <v>4843</v>
      </c>
      <c r="F119" s="217" t="s">
        <v>4844</v>
      </c>
      <c r="G119" s="218" t="s">
        <v>195</v>
      </c>
      <c r="H119" s="219">
        <v>7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270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270</v>
      </c>
      <c r="BM119" s="226" t="s">
        <v>4845</v>
      </c>
    </row>
    <row r="120" s="12" customFormat="1" ht="25.92" customHeight="1">
      <c r="A120" s="12"/>
      <c r="B120" s="199"/>
      <c r="C120" s="200"/>
      <c r="D120" s="201" t="s">
        <v>71</v>
      </c>
      <c r="E120" s="202" t="s">
        <v>3556</v>
      </c>
      <c r="F120" s="202" t="s">
        <v>4846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SUM(P121:P165)</f>
        <v>0</v>
      </c>
      <c r="Q120" s="207"/>
      <c r="R120" s="208">
        <f>SUM(R121:R165)</f>
        <v>0</v>
      </c>
      <c r="S120" s="207"/>
      <c r="T120" s="209">
        <f>SUM(T121:T165)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82</v>
      </c>
      <c r="AT120" s="211" t="s">
        <v>71</v>
      </c>
      <c r="AU120" s="211" t="s">
        <v>72</v>
      </c>
      <c r="AY120" s="210" t="s">
        <v>180</v>
      </c>
      <c r="BK120" s="212">
        <f>SUM(BK121:BK165)</f>
        <v>0</v>
      </c>
    </row>
    <row r="121" s="2" customFormat="1" ht="16.5" customHeight="1">
      <c r="A121" s="40"/>
      <c r="B121" s="41"/>
      <c r="C121" s="215" t="s">
        <v>310</v>
      </c>
      <c r="D121" s="215" t="s">
        <v>182</v>
      </c>
      <c r="E121" s="216" t="s">
        <v>4847</v>
      </c>
      <c r="F121" s="217" t="s">
        <v>4848</v>
      </c>
      <c r="G121" s="218" t="s">
        <v>195</v>
      </c>
      <c r="H121" s="219">
        <v>21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270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270</v>
      </c>
      <c r="BM121" s="226" t="s">
        <v>4849</v>
      </c>
    </row>
    <row r="122" s="2" customFormat="1" ht="16.5" customHeight="1">
      <c r="A122" s="40"/>
      <c r="B122" s="41"/>
      <c r="C122" s="215" t="s">
        <v>316</v>
      </c>
      <c r="D122" s="215" t="s">
        <v>182</v>
      </c>
      <c r="E122" s="216" t="s">
        <v>4850</v>
      </c>
      <c r="F122" s="217" t="s">
        <v>4851</v>
      </c>
      <c r="G122" s="218" t="s">
        <v>195</v>
      </c>
      <c r="H122" s="219">
        <v>25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270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270</v>
      </c>
      <c r="BM122" s="226" t="s">
        <v>4852</v>
      </c>
    </row>
    <row r="123" s="2" customFormat="1" ht="16.5" customHeight="1">
      <c r="A123" s="40"/>
      <c r="B123" s="41"/>
      <c r="C123" s="215" t="s">
        <v>328</v>
      </c>
      <c r="D123" s="215" t="s">
        <v>182</v>
      </c>
      <c r="E123" s="216" t="s">
        <v>4853</v>
      </c>
      <c r="F123" s="217" t="s">
        <v>4854</v>
      </c>
      <c r="G123" s="218" t="s">
        <v>195</v>
      </c>
      <c r="H123" s="219">
        <v>18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270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270</v>
      </c>
      <c r="BM123" s="226" t="s">
        <v>4855</v>
      </c>
    </row>
    <row r="124" s="2" customFormat="1" ht="16.5" customHeight="1">
      <c r="A124" s="40"/>
      <c r="B124" s="41"/>
      <c r="C124" s="215" t="s">
        <v>337</v>
      </c>
      <c r="D124" s="215" t="s">
        <v>182</v>
      </c>
      <c r="E124" s="216" t="s">
        <v>4856</v>
      </c>
      <c r="F124" s="217" t="s">
        <v>4857</v>
      </c>
      <c r="G124" s="218" t="s">
        <v>227</v>
      </c>
      <c r="H124" s="219">
        <v>430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270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270</v>
      </c>
      <c r="BM124" s="226" t="s">
        <v>4858</v>
      </c>
    </row>
    <row r="125" s="2" customFormat="1" ht="16.5" customHeight="1">
      <c r="A125" s="40"/>
      <c r="B125" s="41"/>
      <c r="C125" s="215" t="s">
        <v>343</v>
      </c>
      <c r="D125" s="215" t="s">
        <v>182</v>
      </c>
      <c r="E125" s="216" t="s">
        <v>4859</v>
      </c>
      <c r="F125" s="217" t="s">
        <v>4860</v>
      </c>
      <c r="G125" s="218" t="s">
        <v>227</v>
      </c>
      <c r="H125" s="219">
        <v>110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270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270</v>
      </c>
      <c r="BM125" s="226" t="s">
        <v>4861</v>
      </c>
    </row>
    <row r="126" s="2" customFormat="1" ht="16.5" customHeight="1">
      <c r="A126" s="40"/>
      <c r="B126" s="41"/>
      <c r="C126" s="215" t="s">
        <v>356</v>
      </c>
      <c r="D126" s="215" t="s">
        <v>182</v>
      </c>
      <c r="E126" s="216" t="s">
        <v>4862</v>
      </c>
      <c r="F126" s="217" t="s">
        <v>4863</v>
      </c>
      <c r="G126" s="218" t="s">
        <v>227</v>
      </c>
      <c r="H126" s="219">
        <v>145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270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270</v>
      </c>
      <c r="BM126" s="226" t="s">
        <v>4864</v>
      </c>
    </row>
    <row r="127" s="2" customFormat="1" ht="16.5" customHeight="1">
      <c r="A127" s="40"/>
      <c r="B127" s="41"/>
      <c r="C127" s="215" t="s">
        <v>361</v>
      </c>
      <c r="D127" s="215" t="s">
        <v>182</v>
      </c>
      <c r="E127" s="216" t="s">
        <v>4865</v>
      </c>
      <c r="F127" s="217" t="s">
        <v>4866</v>
      </c>
      <c r="G127" s="218" t="s">
        <v>227</v>
      </c>
      <c r="H127" s="219">
        <v>25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270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270</v>
      </c>
      <c r="BM127" s="226" t="s">
        <v>4867</v>
      </c>
    </row>
    <row r="128" s="2" customFormat="1" ht="16.5" customHeight="1">
      <c r="A128" s="40"/>
      <c r="B128" s="41"/>
      <c r="C128" s="215" t="s">
        <v>365</v>
      </c>
      <c r="D128" s="215" t="s">
        <v>182</v>
      </c>
      <c r="E128" s="216" t="s">
        <v>4868</v>
      </c>
      <c r="F128" s="217" t="s">
        <v>4869</v>
      </c>
      <c r="G128" s="218" t="s">
        <v>227</v>
      </c>
      <c r="H128" s="219">
        <v>35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270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270</v>
      </c>
      <c r="BM128" s="226" t="s">
        <v>4870</v>
      </c>
    </row>
    <row r="129" s="2" customFormat="1" ht="16.5" customHeight="1">
      <c r="A129" s="40"/>
      <c r="B129" s="41"/>
      <c r="C129" s="215" t="s">
        <v>369</v>
      </c>
      <c r="D129" s="215" t="s">
        <v>182</v>
      </c>
      <c r="E129" s="216" t="s">
        <v>4871</v>
      </c>
      <c r="F129" s="217" t="s">
        <v>4872</v>
      </c>
      <c r="G129" s="218" t="s">
        <v>227</v>
      </c>
      <c r="H129" s="219">
        <v>5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270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270</v>
      </c>
      <c r="BM129" s="226" t="s">
        <v>4873</v>
      </c>
    </row>
    <row r="130" s="2" customFormat="1" ht="16.5" customHeight="1">
      <c r="A130" s="40"/>
      <c r="B130" s="41"/>
      <c r="C130" s="215" t="s">
        <v>373</v>
      </c>
      <c r="D130" s="215" t="s">
        <v>182</v>
      </c>
      <c r="E130" s="216" t="s">
        <v>4874</v>
      </c>
      <c r="F130" s="217" t="s">
        <v>4875</v>
      </c>
      <c r="G130" s="218" t="s">
        <v>227</v>
      </c>
      <c r="H130" s="219">
        <v>40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270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270</v>
      </c>
      <c r="BM130" s="226" t="s">
        <v>4876</v>
      </c>
    </row>
    <row r="131" s="2" customFormat="1" ht="16.5" customHeight="1">
      <c r="A131" s="40"/>
      <c r="B131" s="41"/>
      <c r="C131" s="215" t="s">
        <v>377</v>
      </c>
      <c r="D131" s="215" t="s">
        <v>182</v>
      </c>
      <c r="E131" s="216" t="s">
        <v>4877</v>
      </c>
      <c r="F131" s="217" t="s">
        <v>4878</v>
      </c>
      <c r="G131" s="218" t="s">
        <v>227</v>
      </c>
      <c r="H131" s="219">
        <v>5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270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270</v>
      </c>
      <c r="BM131" s="226" t="s">
        <v>4879</v>
      </c>
    </row>
    <row r="132" s="2" customFormat="1" ht="16.5" customHeight="1">
      <c r="A132" s="40"/>
      <c r="B132" s="41"/>
      <c r="C132" s="215" t="s">
        <v>382</v>
      </c>
      <c r="D132" s="215" t="s">
        <v>182</v>
      </c>
      <c r="E132" s="216" t="s">
        <v>4880</v>
      </c>
      <c r="F132" s="217" t="s">
        <v>4881</v>
      </c>
      <c r="G132" s="218" t="s">
        <v>227</v>
      </c>
      <c r="H132" s="219">
        <v>25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270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270</v>
      </c>
      <c r="BM132" s="226" t="s">
        <v>4882</v>
      </c>
    </row>
    <row r="133" s="2" customFormat="1" ht="16.5" customHeight="1">
      <c r="A133" s="40"/>
      <c r="B133" s="41"/>
      <c r="C133" s="215" t="s">
        <v>387</v>
      </c>
      <c r="D133" s="215" t="s">
        <v>182</v>
      </c>
      <c r="E133" s="216" t="s">
        <v>4883</v>
      </c>
      <c r="F133" s="217" t="s">
        <v>4884</v>
      </c>
      <c r="G133" s="218" t="s">
        <v>227</v>
      </c>
      <c r="H133" s="219">
        <v>70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270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270</v>
      </c>
      <c r="BM133" s="226" t="s">
        <v>4885</v>
      </c>
    </row>
    <row r="134" s="2" customFormat="1" ht="16.5" customHeight="1">
      <c r="A134" s="40"/>
      <c r="B134" s="41"/>
      <c r="C134" s="215" t="s">
        <v>394</v>
      </c>
      <c r="D134" s="215" t="s">
        <v>182</v>
      </c>
      <c r="E134" s="216" t="s">
        <v>4886</v>
      </c>
      <c r="F134" s="217" t="s">
        <v>4887</v>
      </c>
      <c r="G134" s="218" t="s">
        <v>227</v>
      </c>
      <c r="H134" s="219">
        <v>145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270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270</v>
      </c>
      <c r="BM134" s="226" t="s">
        <v>4888</v>
      </c>
    </row>
    <row r="135" s="2" customFormat="1" ht="16.5" customHeight="1">
      <c r="A135" s="40"/>
      <c r="B135" s="41"/>
      <c r="C135" s="215" t="s">
        <v>400</v>
      </c>
      <c r="D135" s="215" t="s">
        <v>182</v>
      </c>
      <c r="E135" s="216" t="s">
        <v>4889</v>
      </c>
      <c r="F135" s="217" t="s">
        <v>4890</v>
      </c>
      <c r="G135" s="218" t="s">
        <v>227</v>
      </c>
      <c r="H135" s="219">
        <v>40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270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270</v>
      </c>
      <c r="BM135" s="226" t="s">
        <v>4891</v>
      </c>
    </row>
    <row r="136" s="2" customFormat="1" ht="16.5" customHeight="1">
      <c r="A136" s="40"/>
      <c r="B136" s="41"/>
      <c r="C136" s="215" t="s">
        <v>405</v>
      </c>
      <c r="D136" s="215" t="s">
        <v>182</v>
      </c>
      <c r="E136" s="216" t="s">
        <v>4892</v>
      </c>
      <c r="F136" s="217" t="s">
        <v>4893</v>
      </c>
      <c r="G136" s="218" t="s">
        <v>227</v>
      </c>
      <c r="H136" s="219">
        <v>25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270</v>
      </c>
      <c r="AT136" s="226" t="s">
        <v>182</v>
      </c>
      <c r="AU136" s="226" t="s">
        <v>80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270</v>
      </c>
      <c r="BM136" s="226" t="s">
        <v>4894</v>
      </c>
    </row>
    <row r="137" s="2" customFormat="1" ht="16.5" customHeight="1">
      <c r="A137" s="40"/>
      <c r="B137" s="41"/>
      <c r="C137" s="215" t="s">
        <v>412</v>
      </c>
      <c r="D137" s="215" t="s">
        <v>182</v>
      </c>
      <c r="E137" s="216" t="s">
        <v>4895</v>
      </c>
      <c r="F137" s="217" t="s">
        <v>4896</v>
      </c>
      <c r="G137" s="218" t="s">
        <v>227</v>
      </c>
      <c r="H137" s="219">
        <v>85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270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270</v>
      </c>
      <c r="BM137" s="226" t="s">
        <v>4897</v>
      </c>
    </row>
    <row r="138" s="2" customFormat="1" ht="16.5" customHeight="1">
      <c r="A138" s="40"/>
      <c r="B138" s="41"/>
      <c r="C138" s="215" t="s">
        <v>423</v>
      </c>
      <c r="D138" s="215" t="s">
        <v>182</v>
      </c>
      <c r="E138" s="216" t="s">
        <v>4898</v>
      </c>
      <c r="F138" s="217" t="s">
        <v>4899</v>
      </c>
      <c r="G138" s="218" t="s">
        <v>227</v>
      </c>
      <c r="H138" s="219">
        <v>145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270</v>
      </c>
      <c r="AT138" s="226" t="s">
        <v>182</v>
      </c>
      <c r="AU138" s="226" t="s">
        <v>80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270</v>
      </c>
      <c r="BM138" s="226" t="s">
        <v>4900</v>
      </c>
    </row>
    <row r="139" s="2" customFormat="1" ht="16.5" customHeight="1">
      <c r="A139" s="40"/>
      <c r="B139" s="41"/>
      <c r="C139" s="215" t="s">
        <v>439</v>
      </c>
      <c r="D139" s="215" t="s">
        <v>182</v>
      </c>
      <c r="E139" s="216" t="s">
        <v>4901</v>
      </c>
      <c r="F139" s="217" t="s">
        <v>4902</v>
      </c>
      <c r="G139" s="218" t="s">
        <v>227</v>
      </c>
      <c r="H139" s="219">
        <v>40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270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270</v>
      </c>
      <c r="BM139" s="226" t="s">
        <v>4903</v>
      </c>
    </row>
    <row r="140" s="2" customFormat="1" ht="16.5" customHeight="1">
      <c r="A140" s="40"/>
      <c r="B140" s="41"/>
      <c r="C140" s="215" t="s">
        <v>462</v>
      </c>
      <c r="D140" s="215" t="s">
        <v>182</v>
      </c>
      <c r="E140" s="216" t="s">
        <v>4904</v>
      </c>
      <c r="F140" s="217" t="s">
        <v>4905</v>
      </c>
      <c r="G140" s="218" t="s">
        <v>195</v>
      </c>
      <c r="H140" s="219">
        <v>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270</v>
      </c>
      <c r="AT140" s="226" t="s">
        <v>182</v>
      </c>
      <c r="AU140" s="226" t="s">
        <v>80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270</v>
      </c>
      <c r="BM140" s="226" t="s">
        <v>4906</v>
      </c>
    </row>
    <row r="141" s="2" customFormat="1" ht="16.5" customHeight="1">
      <c r="A141" s="40"/>
      <c r="B141" s="41"/>
      <c r="C141" s="215" t="s">
        <v>469</v>
      </c>
      <c r="D141" s="215" t="s">
        <v>182</v>
      </c>
      <c r="E141" s="216" t="s">
        <v>4907</v>
      </c>
      <c r="F141" s="217" t="s">
        <v>4908</v>
      </c>
      <c r="G141" s="218" t="s">
        <v>195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270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270</v>
      </c>
      <c r="BM141" s="226" t="s">
        <v>4909</v>
      </c>
    </row>
    <row r="142" s="2" customFormat="1" ht="16.5" customHeight="1">
      <c r="A142" s="40"/>
      <c r="B142" s="41"/>
      <c r="C142" s="215" t="s">
        <v>474</v>
      </c>
      <c r="D142" s="215" t="s">
        <v>182</v>
      </c>
      <c r="E142" s="216" t="s">
        <v>4910</v>
      </c>
      <c r="F142" s="217" t="s">
        <v>4911</v>
      </c>
      <c r="G142" s="218" t="s">
        <v>195</v>
      </c>
      <c r="H142" s="219">
        <v>6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270</v>
      </c>
      <c r="AT142" s="226" t="s">
        <v>182</v>
      </c>
      <c r="AU142" s="226" t="s">
        <v>80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270</v>
      </c>
      <c r="BM142" s="226" t="s">
        <v>4912</v>
      </c>
    </row>
    <row r="143" s="2" customFormat="1" ht="24.15" customHeight="1">
      <c r="A143" s="40"/>
      <c r="B143" s="41"/>
      <c r="C143" s="215" t="s">
        <v>479</v>
      </c>
      <c r="D143" s="215" t="s">
        <v>182</v>
      </c>
      <c r="E143" s="216" t="s">
        <v>4913</v>
      </c>
      <c r="F143" s="217" t="s">
        <v>4914</v>
      </c>
      <c r="G143" s="218" t="s">
        <v>195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270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270</v>
      </c>
      <c r="BM143" s="226" t="s">
        <v>4915</v>
      </c>
    </row>
    <row r="144" s="2" customFormat="1" ht="16.5" customHeight="1">
      <c r="A144" s="40"/>
      <c r="B144" s="41"/>
      <c r="C144" s="215" t="s">
        <v>503</v>
      </c>
      <c r="D144" s="215" t="s">
        <v>182</v>
      </c>
      <c r="E144" s="216" t="s">
        <v>4916</v>
      </c>
      <c r="F144" s="217" t="s">
        <v>4917</v>
      </c>
      <c r="G144" s="218" t="s">
        <v>195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270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270</v>
      </c>
      <c r="BM144" s="226" t="s">
        <v>4918</v>
      </c>
    </row>
    <row r="145" s="2" customFormat="1" ht="16.5" customHeight="1">
      <c r="A145" s="40"/>
      <c r="B145" s="41"/>
      <c r="C145" s="215" t="s">
        <v>512</v>
      </c>
      <c r="D145" s="215" t="s">
        <v>182</v>
      </c>
      <c r="E145" s="216" t="s">
        <v>4919</v>
      </c>
      <c r="F145" s="217" t="s">
        <v>4920</v>
      </c>
      <c r="G145" s="218" t="s">
        <v>195</v>
      </c>
      <c r="H145" s="219">
        <v>10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270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270</v>
      </c>
      <c r="BM145" s="226" t="s">
        <v>4921</v>
      </c>
    </row>
    <row r="146" s="2" customFormat="1" ht="16.5" customHeight="1">
      <c r="A146" s="40"/>
      <c r="B146" s="41"/>
      <c r="C146" s="215" t="s">
        <v>516</v>
      </c>
      <c r="D146" s="215" t="s">
        <v>182</v>
      </c>
      <c r="E146" s="216" t="s">
        <v>4922</v>
      </c>
      <c r="F146" s="217" t="s">
        <v>4923</v>
      </c>
      <c r="G146" s="218" t="s">
        <v>195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270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270</v>
      </c>
      <c r="BM146" s="226" t="s">
        <v>4924</v>
      </c>
    </row>
    <row r="147" s="2" customFormat="1" ht="16.5" customHeight="1">
      <c r="A147" s="40"/>
      <c r="B147" s="41"/>
      <c r="C147" s="215" t="s">
        <v>522</v>
      </c>
      <c r="D147" s="215" t="s">
        <v>182</v>
      </c>
      <c r="E147" s="216" t="s">
        <v>4925</v>
      </c>
      <c r="F147" s="217" t="s">
        <v>4926</v>
      </c>
      <c r="G147" s="218" t="s">
        <v>195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270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270</v>
      </c>
      <c r="BM147" s="226" t="s">
        <v>4927</v>
      </c>
    </row>
    <row r="148" s="2" customFormat="1" ht="16.5" customHeight="1">
      <c r="A148" s="40"/>
      <c r="B148" s="41"/>
      <c r="C148" s="215" t="s">
        <v>528</v>
      </c>
      <c r="D148" s="215" t="s">
        <v>182</v>
      </c>
      <c r="E148" s="216" t="s">
        <v>4928</v>
      </c>
      <c r="F148" s="217" t="s">
        <v>4929</v>
      </c>
      <c r="G148" s="218" t="s">
        <v>195</v>
      </c>
      <c r="H148" s="219">
        <v>7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270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270</v>
      </c>
      <c r="BM148" s="226" t="s">
        <v>4930</v>
      </c>
    </row>
    <row r="149" s="2" customFormat="1" ht="16.5" customHeight="1">
      <c r="A149" s="40"/>
      <c r="B149" s="41"/>
      <c r="C149" s="215" t="s">
        <v>1003</v>
      </c>
      <c r="D149" s="215" t="s">
        <v>182</v>
      </c>
      <c r="E149" s="216" t="s">
        <v>4931</v>
      </c>
      <c r="F149" s="217" t="s">
        <v>4932</v>
      </c>
      <c r="G149" s="218" t="s">
        <v>195</v>
      </c>
      <c r="H149" s="219">
        <v>6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270</v>
      </c>
      <c r="AT149" s="226" t="s">
        <v>182</v>
      </c>
      <c r="AU149" s="226" t="s">
        <v>80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270</v>
      </c>
      <c r="BM149" s="226" t="s">
        <v>4933</v>
      </c>
    </row>
    <row r="150" s="2" customFormat="1" ht="16.5" customHeight="1">
      <c r="A150" s="40"/>
      <c r="B150" s="41"/>
      <c r="C150" s="215" t="s">
        <v>541</v>
      </c>
      <c r="D150" s="215" t="s">
        <v>182</v>
      </c>
      <c r="E150" s="216" t="s">
        <v>4934</v>
      </c>
      <c r="F150" s="217" t="s">
        <v>4935</v>
      </c>
      <c r="G150" s="218" t="s">
        <v>195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270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270</v>
      </c>
      <c r="BM150" s="226" t="s">
        <v>4936</v>
      </c>
    </row>
    <row r="151" s="2" customFormat="1" ht="16.5" customHeight="1">
      <c r="A151" s="40"/>
      <c r="B151" s="41"/>
      <c r="C151" s="215" t="s">
        <v>533</v>
      </c>
      <c r="D151" s="215" t="s">
        <v>182</v>
      </c>
      <c r="E151" s="216" t="s">
        <v>4910</v>
      </c>
      <c r="F151" s="217" t="s">
        <v>4911</v>
      </c>
      <c r="G151" s="218" t="s">
        <v>195</v>
      </c>
      <c r="H151" s="219">
        <v>6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270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270</v>
      </c>
      <c r="BM151" s="226" t="s">
        <v>4937</v>
      </c>
    </row>
    <row r="152" s="2" customFormat="1" ht="16.5" customHeight="1">
      <c r="A152" s="40"/>
      <c r="B152" s="41"/>
      <c r="C152" s="215" t="s">
        <v>1037</v>
      </c>
      <c r="D152" s="215" t="s">
        <v>182</v>
      </c>
      <c r="E152" s="216" t="s">
        <v>4938</v>
      </c>
      <c r="F152" s="217" t="s">
        <v>4939</v>
      </c>
      <c r="G152" s="218" t="s">
        <v>195</v>
      </c>
      <c r="H152" s="219">
        <v>2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270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270</v>
      </c>
      <c r="BM152" s="226" t="s">
        <v>4940</v>
      </c>
    </row>
    <row r="153" s="2" customFormat="1" ht="16.5" customHeight="1">
      <c r="A153" s="40"/>
      <c r="B153" s="41"/>
      <c r="C153" s="215" t="s">
        <v>1042</v>
      </c>
      <c r="D153" s="215" t="s">
        <v>182</v>
      </c>
      <c r="E153" s="216" t="s">
        <v>4941</v>
      </c>
      <c r="F153" s="217" t="s">
        <v>4942</v>
      </c>
      <c r="G153" s="218" t="s">
        <v>195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270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270</v>
      </c>
      <c r="BM153" s="226" t="s">
        <v>4943</v>
      </c>
    </row>
    <row r="154" s="2" customFormat="1" ht="16.5" customHeight="1">
      <c r="A154" s="40"/>
      <c r="B154" s="41"/>
      <c r="C154" s="215" t="s">
        <v>1049</v>
      </c>
      <c r="D154" s="215" t="s">
        <v>182</v>
      </c>
      <c r="E154" s="216" t="s">
        <v>4944</v>
      </c>
      <c r="F154" s="217" t="s">
        <v>4945</v>
      </c>
      <c r="G154" s="218" t="s">
        <v>195</v>
      </c>
      <c r="H154" s="219">
        <v>12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270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270</v>
      </c>
      <c r="BM154" s="226" t="s">
        <v>4946</v>
      </c>
    </row>
    <row r="155" s="2" customFormat="1" ht="16.5" customHeight="1">
      <c r="A155" s="40"/>
      <c r="B155" s="41"/>
      <c r="C155" s="215" t="s">
        <v>1059</v>
      </c>
      <c r="D155" s="215" t="s">
        <v>182</v>
      </c>
      <c r="E155" s="216" t="s">
        <v>4947</v>
      </c>
      <c r="F155" s="217" t="s">
        <v>4948</v>
      </c>
      <c r="G155" s="218" t="s">
        <v>2145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270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270</v>
      </c>
      <c r="BM155" s="226" t="s">
        <v>4949</v>
      </c>
    </row>
    <row r="156" s="2" customFormat="1" ht="16.5" customHeight="1">
      <c r="A156" s="40"/>
      <c r="B156" s="41"/>
      <c r="C156" s="215" t="s">
        <v>1070</v>
      </c>
      <c r="D156" s="215" t="s">
        <v>182</v>
      </c>
      <c r="E156" s="216" t="s">
        <v>4950</v>
      </c>
      <c r="F156" s="217" t="s">
        <v>4951</v>
      </c>
      <c r="G156" s="218" t="s">
        <v>227</v>
      </c>
      <c r="H156" s="219">
        <v>10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270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270</v>
      </c>
      <c r="BM156" s="226" t="s">
        <v>4952</v>
      </c>
    </row>
    <row r="157" s="2" customFormat="1" ht="16.5" customHeight="1">
      <c r="A157" s="40"/>
      <c r="B157" s="41"/>
      <c r="C157" s="215" t="s">
        <v>1079</v>
      </c>
      <c r="D157" s="215" t="s">
        <v>182</v>
      </c>
      <c r="E157" s="216" t="s">
        <v>4953</v>
      </c>
      <c r="F157" s="217" t="s">
        <v>4954</v>
      </c>
      <c r="G157" s="218" t="s">
        <v>195</v>
      </c>
      <c r="H157" s="219">
        <v>3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270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270</v>
      </c>
      <c r="BM157" s="226" t="s">
        <v>4955</v>
      </c>
    </row>
    <row r="158" s="2" customFormat="1" ht="21.75" customHeight="1">
      <c r="A158" s="40"/>
      <c r="B158" s="41"/>
      <c r="C158" s="215" t="s">
        <v>1084</v>
      </c>
      <c r="D158" s="215" t="s">
        <v>182</v>
      </c>
      <c r="E158" s="216" t="s">
        <v>4956</v>
      </c>
      <c r="F158" s="217" t="s">
        <v>4957</v>
      </c>
      <c r="G158" s="218" t="s">
        <v>195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270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270</v>
      </c>
      <c r="BM158" s="226" t="s">
        <v>4958</v>
      </c>
    </row>
    <row r="159" s="2" customFormat="1" ht="16.5" customHeight="1">
      <c r="A159" s="40"/>
      <c r="B159" s="41"/>
      <c r="C159" s="215" t="s">
        <v>1090</v>
      </c>
      <c r="D159" s="215" t="s">
        <v>182</v>
      </c>
      <c r="E159" s="216" t="s">
        <v>4959</v>
      </c>
      <c r="F159" s="217" t="s">
        <v>4960</v>
      </c>
      <c r="G159" s="218" t="s">
        <v>195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270</v>
      </c>
      <c r="AT159" s="226" t="s">
        <v>182</v>
      </c>
      <c r="AU159" s="226" t="s">
        <v>80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270</v>
      </c>
      <c r="BM159" s="226" t="s">
        <v>4961</v>
      </c>
    </row>
    <row r="160" s="2" customFormat="1" ht="16.5" customHeight="1">
      <c r="A160" s="40"/>
      <c r="B160" s="41"/>
      <c r="C160" s="215" t="s">
        <v>1097</v>
      </c>
      <c r="D160" s="215" t="s">
        <v>182</v>
      </c>
      <c r="E160" s="216" t="s">
        <v>4962</v>
      </c>
      <c r="F160" s="217" t="s">
        <v>4963</v>
      </c>
      <c r="G160" s="218" t="s">
        <v>195</v>
      </c>
      <c r="H160" s="219">
        <v>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270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270</v>
      </c>
      <c r="BM160" s="226" t="s">
        <v>4964</v>
      </c>
    </row>
    <row r="161" s="2" customFormat="1" ht="16.5" customHeight="1">
      <c r="A161" s="40"/>
      <c r="B161" s="41"/>
      <c r="C161" s="215" t="s">
        <v>1105</v>
      </c>
      <c r="D161" s="215" t="s">
        <v>182</v>
      </c>
      <c r="E161" s="216" t="s">
        <v>4965</v>
      </c>
      <c r="F161" s="217" t="s">
        <v>4966</v>
      </c>
      <c r="G161" s="218" t="s">
        <v>227</v>
      </c>
      <c r="H161" s="219">
        <v>25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270</v>
      </c>
      <c r="AT161" s="226" t="s">
        <v>182</v>
      </c>
      <c r="AU161" s="226" t="s">
        <v>80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270</v>
      </c>
      <c r="BM161" s="226" t="s">
        <v>4967</v>
      </c>
    </row>
    <row r="162" s="2" customFormat="1" ht="16.5" customHeight="1">
      <c r="A162" s="40"/>
      <c r="B162" s="41"/>
      <c r="C162" s="215" t="s">
        <v>1111</v>
      </c>
      <c r="D162" s="215" t="s">
        <v>182</v>
      </c>
      <c r="E162" s="216" t="s">
        <v>4968</v>
      </c>
      <c r="F162" s="217" t="s">
        <v>4969</v>
      </c>
      <c r="G162" s="218" t="s">
        <v>227</v>
      </c>
      <c r="H162" s="219">
        <v>20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270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270</v>
      </c>
      <c r="BM162" s="226" t="s">
        <v>4970</v>
      </c>
    </row>
    <row r="163" s="2" customFormat="1" ht="16.5" customHeight="1">
      <c r="A163" s="40"/>
      <c r="B163" s="41"/>
      <c r="C163" s="215" t="s">
        <v>1122</v>
      </c>
      <c r="D163" s="215" t="s">
        <v>182</v>
      </c>
      <c r="E163" s="216" t="s">
        <v>4971</v>
      </c>
      <c r="F163" s="217" t="s">
        <v>4972</v>
      </c>
      <c r="G163" s="218" t="s">
        <v>227</v>
      </c>
      <c r="H163" s="219">
        <v>20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270</v>
      </c>
      <c r="AT163" s="226" t="s">
        <v>182</v>
      </c>
      <c r="AU163" s="226" t="s">
        <v>80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270</v>
      </c>
      <c r="BM163" s="226" t="s">
        <v>4973</v>
      </c>
    </row>
    <row r="164" s="2" customFormat="1" ht="16.5" customHeight="1">
      <c r="A164" s="40"/>
      <c r="B164" s="41"/>
      <c r="C164" s="215" t="s">
        <v>1142</v>
      </c>
      <c r="D164" s="215" t="s">
        <v>182</v>
      </c>
      <c r="E164" s="216" t="s">
        <v>4974</v>
      </c>
      <c r="F164" s="217" t="s">
        <v>4975</v>
      </c>
      <c r="G164" s="218" t="s">
        <v>2145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270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270</v>
      </c>
      <c r="BM164" s="226" t="s">
        <v>4976</v>
      </c>
    </row>
    <row r="165" s="2" customFormat="1" ht="16.5" customHeight="1">
      <c r="A165" s="40"/>
      <c r="B165" s="41"/>
      <c r="C165" s="215" t="s">
        <v>1156</v>
      </c>
      <c r="D165" s="215" t="s">
        <v>182</v>
      </c>
      <c r="E165" s="216" t="s">
        <v>4977</v>
      </c>
      <c r="F165" s="217" t="s">
        <v>4978</v>
      </c>
      <c r="G165" s="218" t="s">
        <v>3129</v>
      </c>
      <c r="H165" s="292"/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270</v>
      </c>
      <c r="AT165" s="226" t="s">
        <v>182</v>
      </c>
      <c r="AU165" s="226" t="s">
        <v>80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270</v>
      </c>
      <c r="BM165" s="226" t="s">
        <v>4979</v>
      </c>
    </row>
    <row r="166" s="12" customFormat="1" ht="25.92" customHeight="1">
      <c r="A166" s="12"/>
      <c r="B166" s="199"/>
      <c r="C166" s="200"/>
      <c r="D166" s="201" t="s">
        <v>71</v>
      </c>
      <c r="E166" s="202" t="s">
        <v>4980</v>
      </c>
      <c r="F166" s="202" t="s">
        <v>4981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SUM(P167:P230)</f>
        <v>0</v>
      </c>
      <c r="Q166" s="207"/>
      <c r="R166" s="208">
        <f>SUM(R167:R230)</f>
        <v>0</v>
      </c>
      <c r="S166" s="207"/>
      <c r="T166" s="209">
        <f>SUM(T167:T230)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82</v>
      </c>
      <c r="AT166" s="211" t="s">
        <v>71</v>
      </c>
      <c r="AU166" s="211" t="s">
        <v>72</v>
      </c>
      <c r="AY166" s="210" t="s">
        <v>180</v>
      </c>
      <c r="BK166" s="212">
        <f>SUM(BK167:BK230)</f>
        <v>0</v>
      </c>
    </row>
    <row r="167" s="2" customFormat="1" ht="16.5" customHeight="1">
      <c r="A167" s="40"/>
      <c r="B167" s="41"/>
      <c r="C167" s="215" t="s">
        <v>1160</v>
      </c>
      <c r="D167" s="215" t="s">
        <v>182</v>
      </c>
      <c r="E167" s="216" t="s">
        <v>4982</v>
      </c>
      <c r="F167" s="217" t="s">
        <v>4983</v>
      </c>
      <c r="G167" s="218" t="s">
        <v>359</v>
      </c>
      <c r="H167" s="219">
        <v>112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270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270</v>
      </c>
      <c r="BM167" s="226" t="s">
        <v>4984</v>
      </c>
    </row>
    <row r="168" s="2" customFormat="1" ht="16.5" customHeight="1">
      <c r="A168" s="40"/>
      <c r="B168" s="41"/>
      <c r="C168" s="215" t="s">
        <v>1167</v>
      </c>
      <c r="D168" s="215" t="s">
        <v>182</v>
      </c>
      <c r="E168" s="216" t="s">
        <v>4985</v>
      </c>
      <c r="F168" s="217" t="s">
        <v>4986</v>
      </c>
      <c r="G168" s="218" t="s">
        <v>227</v>
      </c>
      <c r="H168" s="219">
        <v>995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270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270</v>
      </c>
      <c r="BM168" s="226" t="s">
        <v>4987</v>
      </c>
    </row>
    <row r="169" s="2" customFormat="1" ht="16.5" customHeight="1">
      <c r="A169" s="40"/>
      <c r="B169" s="41"/>
      <c r="C169" s="215" t="s">
        <v>1172</v>
      </c>
      <c r="D169" s="215" t="s">
        <v>182</v>
      </c>
      <c r="E169" s="216" t="s">
        <v>4988</v>
      </c>
      <c r="F169" s="217" t="s">
        <v>4989</v>
      </c>
      <c r="G169" s="218" t="s">
        <v>227</v>
      </c>
      <c r="H169" s="219">
        <v>995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270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270</v>
      </c>
      <c r="BM169" s="226" t="s">
        <v>4990</v>
      </c>
    </row>
    <row r="170" s="2" customFormat="1" ht="16.5" customHeight="1">
      <c r="A170" s="40"/>
      <c r="B170" s="41"/>
      <c r="C170" s="215" t="s">
        <v>1181</v>
      </c>
      <c r="D170" s="215" t="s">
        <v>182</v>
      </c>
      <c r="E170" s="216" t="s">
        <v>4991</v>
      </c>
      <c r="F170" s="217" t="s">
        <v>4992</v>
      </c>
      <c r="G170" s="218" t="s">
        <v>227</v>
      </c>
      <c r="H170" s="219">
        <v>310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270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270</v>
      </c>
      <c r="BM170" s="226" t="s">
        <v>4993</v>
      </c>
    </row>
    <row r="171" s="2" customFormat="1" ht="16.5" customHeight="1">
      <c r="A171" s="40"/>
      <c r="B171" s="41"/>
      <c r="C171" s="215" t="s">
        <v>1186</v>
      </c>
      <c r="D171" s="215" t="s">
        <v>182</v>
      </c>
      <c r="E171" s="216" t="s">
        <v>4994</v>
      </c>
      <c r="F171" s="217" t="s">
        <v>4995</v>
      </c>
      <c r="G171" s="218" t="s">
        <v>227</v>
      </c>
      <c r="H171" s="219">
        <v>55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270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270</v>
      </c>
      <c r="BM171" s="226" t="s">
        <v>4996</v>
      </c>
    </row>
    <row r="172" s="2" customFormat="1" ht="16.5" customHeight="1">
      <c r="A172" s="40"/>
      <c r="B172" s="41"/>
      <c r="C172" s="215" t="s">
        <v>1195</v>
      </c>
      <c r="D172" s="215" t="s">
        <v>182</v>
      </c>
      <c r="E172" s="216" t="s">
        <v>4997</v>
      </c>
      <c r="F172" s="217" t="s">
        <v>4998</v>
      </c>
      <c r="G172" s="218" t="s">
        <v>227</v>
      </c>
      <c r="H172" s="219">
        <v>50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270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270</v>
      </c>
      <c r="BM172" s="226" t="s">
        <v>4999</v>
      </c>
    </row>
    <row r="173" s="2" customFormat="1" ht="16.5" customHeight="1">
      <c r="A173" s="40"/>
      <c r="B173" s="41"/>
      <c r="C173" s="215" t="s">
        <v>1208</v>
      </c>
      <c r="D173" s="215" t="s">
        <v>182</v>
      </c>
      <c r="E173" s="216" t="s">
        <v>5000</v>
      </c>
      <c r="F173" s="217" t="s">
        <v>5001</v>
      </c>
      <c r="G173" s="218" t="s">
        <v>227</v>
      </c>
      <c r="H173" s="219">
        <v>20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270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270</v>
      </c>
      <c r="BM173" s="226" t="s">
        <v>5002</v>
      </c>
    </row>
    <row r="174" s="2" customFormat="1" ht="16.5" customHeight="1">
      <c r="A174" s="40"/>
      <c r="B174" s="41"/>
      <c r="C174" s="215" t="s">
        <v>1259</v>
      </c>
      <c r="D174" s="215" t="s">
        <v>182</v>
      </c>
      <c r="E174" s="216" t="s">
        <v>5003</v>
      </c>
      <c r="F174" s="217" t="s">
        <v>5004</v>
      </c>
      <c r="G174" s="218" t="s">
        <v>227</v>
      </c>
      <c r="H174" s="219">
        <v>20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270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270</v>
      </c>
      <c r="BM174" s="226" t="s">
        <v>5005</v>
      </c>
    </row>
    <row r="175" s="2" customFormat="1" ht="16.5" customHeight="1">
      <c r="A175" s="40"/>
      <c r="B175" s="41"/>
      <c r="C175" s="215" t="s">
        <v>1266</v>
      </c>
      <c r="D175" s="215" t="s">
        <v>182</v>
      </c>
      <c r="E175" s="216" t="s">
        <v>5006</v>
      </c>
      <c r="F175" s="217" t="s">
        <v>5007</v>
      </c>
      <c r="G175" s="218" t="s">
        <v>227</v>
      </c>
      <c r="H175" s="219">
        <v>220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270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270</v>
      </c>
      <c r="BM175" s="226" t="s">
        <v>5008</v>
      </c>
    </row>
    <row r="176" s="2" customFormat="1" ht="16.5" customHeight="1">
      <c r="A176" s="40"/>
      <c r="B176" s="41"/>
      <c r="C176" s="215" t="s">
        <v>1304</v>
      </c>
      <c r="D176" s="215" t="s">
        <v>182</v>
      </c>
      <c r="E176" s="216" t="s">
        <v>5009</v>
      </c>
      <c r="F176" s="217" t="s">
        <v>5010</v>
      </c>
      <c r="G176" s="218" t="s">
        <v>227</v>
      </c>
      <c r="H176" s="219">
        <v>215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270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270</v>
      </c>
      <c r="BM176" s="226" t="s">
        <v>5011</v>
      </c>
    </row>
    <row r="177" s="2" customFormat="1" ht="16.5" customHeight="1">
      <c r="A177" s="40"/>
      <c r="B177" s="41"/>
      <c r="C177" s="215" t="s">
        <v>1337</v>
      </c>
      <c r="D177" s="215" t="s">
        <v>182</v>
      </c>
      <c r="E177" s="216" t="s">
        <v>5012</v>
      </c>
      <c r="F177" s="217" t="s">
        <v>5013</v>
      </c>
      <c r="G177" s="218" t="s">
        <v>227</v>
      </c>
      <c r="H177" s="219">
        <v>75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270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270</v>
      </c>
      <c r="BM177" s="226" t="s">
        <v>5014</v>
      </c>
    </row>
    <row r="178" s="2" customFormat="1" ht="16.5" customHeight="1">
      <c r="A178" s="40"/>
      <c r="B178" s="41"/>
      <c r="C178" s="215" t="s">
        <v>1343</v>
      </c>
      <c r="D178" s="215" t="s">
        <v>182</v>
      </c>
      <c r="E178" s="216" t="s">
        <v>5015</v>
      </c>
      <c r="F178" s="217" t="s">
        <v>5016</v>
      </c>
      <c r="G178" s="218" t="s">
        <v>227</v>
      </c>
      <c r="H178" s="219">
        <v>675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270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270</v>
      </c>
      <c r="BM178" s="226" t="s">
        <v>5017</v>
      </c>
    </row>
    <row r="179" s="2" customFormat="1" ht="16.5" customHeight="1">
      <c r="A179" s="40"/>
      <c r="B179" s="41"/>
      <c r="C179" s="215" t="s">
        <v>1350</v>
      </c>
      <c r="D179" s="215" t="s">
        <v>182</v>
      </c>
      <c r="E179" s="216" t="s">
        <v>5018</v>
      </c>
      <c r="F179" s="217" t="s">
        <v>5019</v>
      </c>
      <c r="G179" s="218" t="s">
        <v>227</v>
      </c>
      <c r="H179" s="219">
        <v>290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270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270</v>
      </c>
      <c r="BM179" s="226" t="s">
        <v>5020</v>
      </c>
    </row>
    <row r="180" s="2" customFormat="1" ht="16.5" customHeight="1">
      <c r="A180" s="40"/>
      <c r="B180" s="41"/>
      <c r="C180" s="215" t="s">
        <v>1362</v>
      </c>
      <c r="D180" s="215" t="s">
        <v>182</v>
      </c>
      <c r="E180" s="216" t="s">
        <v>5021</v>
      </c>
      <c r="F180" s="217" t="s">
        <v>5022</v>
      </c>
      <c r="G180" s="218" t="s">
        <v>227</v>
      </c>
      <c r="H180" s="219">
        <v>715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270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270</v>
      </c>
      <c r="BM180" s="226" t="s">
        <v>5023</v>
      </c>
    </row>
    <row r="181" s="2" customFormat="1" ht="16.5" customHeight="1">
      <c r="A181" s="40"/>
      <c r="B181" s="41"/>
      <c r="C181" s="215" t="s">
        <v>1370</v>
      </c>
      <c r="D181" s="215" t="s">
        <v>182</v>
      </c>
      <c r="E181" s="216" t="s">
        <v>5024</v>
      </c>
      <c r="F181" s="217" t="s">
        <v>5025</v>
      </c>
      <c r="G181" s="218" t="s">
        <v>227</v>
      </c>
      <c r="H181" s="219">
        <v>105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270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270</v>
      </c>
      <c r="BM181" s="226" t="s">
        <v>5026</v>
      </c>
    </row>
    <row r="182" s="2" customFormat="1" ht="16.5" customHeight="1">
      <c r="A182" s="40"/>
      <c r="B182" s="41"/>
      <c r="C182" s="215" t="s">
        <v>1381</v>
      </c>
      <c r="D182" s="215" t="s">
        <v>182</v>
      </c>
      <c r="E182" s="216" t="s">
        <v>5027</v>
      </c>
      <c r="F182" s="217" t="s">
        <v>5028</v>
      </c>
      <c r="G182" s="218" t="s">
        <v>227</v>
      </c>
      <c r="H182" s="219">
        <v>95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270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270</v>
      </c>
      <c r="BM182" s="226" t="s">
        <v>5029</v>
      </c>
    </row>
    <row r="183" s="2" customFormat="1" ht="16.5" customHeight="1">
      <c r="A183" s="40"/>
      <c r="B183" s="41"/>
      <c r="C183" s="215" t="s">
        <v>1386</v>
      </c>
      <c r="D183" s="215" t="s">
        <v>182</v>
      </c>
      <c r="E183" s="216" t="s">
        <v>5030</v>
      </c>
      <c r="F183" s="217" t="s">
        <v>5031</v>
      </c>
      <c r="G183" s="218" t="s">
        <v>227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270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270</v>
      </c>
      <c r="BM183" s="226" t="s">
        <v>5032</v>
      </c>
    </row>
    <row r="184" s="2" customFormat="1" ht="16.5" customHeight="1">
      <c r="A184" s="40"/>
      <c r="B184" s="41"/>
      <c r="C184" s="215" t="s">
        <v>1393</v>
      </c>
      <c r="D184" s="215" t="s">
        <v>182</v>
      </c>
      <c r="E184" s="216" t="s">
        <v>5033</v>
      </c>
      <c r="F184" s="217" t="s">
        <v>5034</v>
      </c>
      <c r="G184" s="218" t="s">
        <v>227</v>
      </c>
      <c r="H184" s="219">
        <v>20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270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270</v>
      </c>
      <c r="BM184" s="226" t="s">
        <v>5035</v>
      </c>
    </row>
    <row r="185" s="2" customFormat="1" ht="16.5" customHeight="1">
      <c r="A185" s="40"/>
      <c r="B185" s="41"/>
      <c r="C185" s="215" t="s">
        <v>1398</v>
      </c>
      <c r="D185" s="215" t="s">
        <v>182</v>
      </c>
      <c r="E185" s="216" t="s">
        <v>5036</v>
      </c>
      <c r="F185" s="217" t="s">
        <v>5037</v>
      </c>
      <c r="G185" s="218" t="s">
        <v>227</v>
      </c>
      <c r="H185" s="219">
        <v>715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270</v>
      </c>
      <c r="AT185" s="226" t="s">
        <v>182</v>
      </c>
      <c r="AU185" s="226" t="s">
        <v>80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270</v>
      </c>
      <c r="BM185" s="226" t="s">
        <v>5038</v>
      </c>
    </row>
    <row r="186" s="2" customFormat="1" ht="16.5" customHeight="1">
      <c r="A186" s="40"/>
      <c r="B186" s="41"/>
      <c r="C186" s="215" t="s">
        <v>1403</v>
      </c>
      <c r="D186" s="215" t="s">
        <v>182</v>
      </c>
      <c r="E186" s="216" t="s">
        <v>5039</v>
      </c>
      <c r="F186" s="217" t="s">
        <v>5040</v>
      </c>
      <c r="G186" s="218" t="s">
        <v>227</v>
      </c>
      <c r="H186" s="219">
        <v>105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270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270</v>
      </c>
      <c r="BM186" s="226" t="s">
        <v>5041</v>
      </c>
    </row>
    <row r="187" s="2" customFormat="1" ht="16.5" customHeight="1">
      <c r="A187" s="40"/>
      <c r="B187" s="41"/>
      <c r="C187" s="215" t="s">
        <v>1419</v>
      </c>
      <c r="D187" s="215" t="s">
        <v>182</v>
      </c>
      <c r="E187" s="216" t="s">
        <v>5042</v>
      </c>
      <c r="F187" s="217" t="s">
        <v>5043</v>
      </c>
      <c r="G187" s="218" t="s">
        <v>227</v>
      </c>
      <c r="H187" s="219">
        <v>95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270</v>
      </c>
      <c r="AT187" s="226" t="s">
        <v>182</v>
      </c>
      <c r="AU187" s="226" t="s">
        <v>80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270</v>
      </c>
      <c r="BM187" s="226" t="s">
        <v>5044</v>
      </c>
    </row>
    <row r="188" s="2" customFormat="1" ht="16.5" customHeight="1">
      <c r="A188" s="40"/>
      <c r="B188" s="41"/>
      <c r="C188" s="215" t="s">
        <v>1428</v>
      </c>
      <c r="D188" s="215" t="s">
        <v>182</v>
      </c>
      <c r="E188" s="216" t="s">
        <v>5045</v>
      </c>
      <c r="F188" s="217" t="s">
        <v>5046</v>
      </c>
      <c r="G188" s="218" t="s">
        <v>227</v>
      </c>
      <c r="H188" s="219">
        <v>30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270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270</v>
      </c>
      <c r="BM188" s="226" t="s">
        <v>5047</v>
      </c>
    </row>
    <row r="189" s="2" customFormat="1" ht="16.5" customHeight="1">
      <c r="A189" s="40"/>
      <c r="B189" s="41"/>
      <c r="C189" s="215" t="s">
        <v>1436</v>
      </c>
      <c r="D189" s="215" t="s">
        <v>182</v>
      </c>
      <c r="E189" s="216" t="s">
        <v>5048</v>
      </c>
      <c r="F189" s="217" t="s">
        <v>5049</v>
      </c>
      <c r="G189" s="218" t="s">
        <v>227</v>
      </c>
      <c r="H189" s="219">
        <v>20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270</v>
      </c>
      <c r="AT189" s="226" t="s">
        <v>182</v>
      </c>
      <c r="AU189" s="226" t="s">
        <v>80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270</v>
      </c>
      <c r="BM189" s="226" t="s">
        <v>5050</v>
      </c>
    </row>
    <row r="190" s="2" customFormat="1" ht="16.5" customHeight="1">
      <c r="A190" s="40"/>
      <c r="B190" s="41"/>
      <c r="C190" s="215" t="s">
        <v>1442</v>
      </c>
      <c r="D190" s="215" t="s">
        <v>182</v>
      </c>
      <c r="E190" s="216" t="s">
        <v>5051</v>
      </c>
      <c r="F190" s="217" t="s">
        <v>5052</v>
      </c>
      <c r="G190" s="218" t="s">
        <v>227</v>
      </c>
      <c r="H190" s="219">
        <v>200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270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270</v>
      </c>
      <c r="BM190" s="226" t="s">
        <v>5053</v>
      </c>
    </row>
    <row r="191" s="2" customFormat="1" ht="16.5" customHeight="1">
      <c r="A191" s="40"/>
      <c r="B191" s="41"/>
      <c r="C191" s="215" t="s">
        <v>1450</v>
      </c>
      <c r="D191" s="215" t="s">
        <v>182</v>
      </c>
      <c r="E191" s="216" t="s">
        <v>5054</v>
      </c>
      <c r="F191" s="217" t="s">
        <v>5055</v>
      </c>
      <c r="G191" s="218" t="s">
        <v>227</v>
      </c>
      <c r="H191" s="219">
        <v>200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270</v>
      </c>
      <c r="AT191" s="226" t="s">
        <v>182</v>
      </c>
      <c r="AU191" s="226" t="s">
        <v>80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270</v>
      </c>
      <c r="BM191" s="226" t="s">
        <v>5056</v>
      </c>
    </row>
    <row r="192" s="2" customFormat="1" ht="16.5" customHeight="1">
      <c r="A192" s="40"/>
      <c r="B192" s="41"/>
      <c r="C192" s="215" t="s">
        <v>1460</v>
      </c>
      <c r="D192" s="215" t="s">
        <v>182</v>
      </c>
      <c r="E192" s="216" t="s">
        <v>5057</v>
      </c>
      <c r="F192" s="217" t="s">
        <v>5058</v>
      </c>
      <c r="G192" s="218" t="s">
        <v>227</v>
      </c>
      <c r="H192" s="219">
        <v>30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270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270</v>
      </c>
      <c r="BM192" s="226" t="s">
        <v>5059</v>
      </c>
    </row>
    <row r="193" s="2" customFormat="1" ht="16.5" customHeight="1">
      <c r="A193" s="40"/>
      <c r="B193" s="41"/>
      <c r="C193" s="215" t="s">
        <v>1468</v>
      </c>
      <c r="D193" s="215" t="s">
        <v>182</v>
      </c>
      <c r="E193" s="216" t="s">
        <v>5060</v>
      </c>
      <c r="F193" s="217" t="s">
        <v>5061</v>
      </c>
      <c r="G193" s="218" t="s">
        <v>195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270</v>
      </c>
      <c r="AT193" s="226" t="s">
        <v>182</v>
      </c>
      <c r="AU193" s="226" t="s">
        <v>80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270</v>
      </c>
      <c r="BM193" s="226" t="s">
        <v>5062</v>
      </c>
    </row>
    <row r="194" s="2" customFormat="1" ht="16.5" customHeight="1">
      <c r="A194" s="40"/>
      <c r="B194" s="41"/>
      <c r="C194" s="215" t="s">
        <v>1477</v>
      </c>
      <c r="D194" s="215" t="s">
        <v>182</v>
      </c>
      <c r="E194" s="216" t="s">
        <v>5063</v>
      </c>
      <c r="F194" s="217" t="s">
        <v>5064</v>
      </c>
      <c r="G194" s="218" t="s">
        <v>195</v>
      </c>
      <c r="H194" s="219">
        <v>3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270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270</v>
      </c>
      <c r="BM194" s="226" t="s">
        <v>5065</v>
      </c>
    </row>
    <row r="195" s="2" customFormat="1" ht="16.5" customHeight="1">
      <c r="A195" s="40"/>
      <c r="B195" s="41"/>
      <c r="C195" s="215" t="s">
        <v>1486</v>
      </c>
      <c r="D195" s="215" t="s">
        <v>182</v>
      </c>
      <c r="E195" s="216" t="s">
        <v>5066</v>
      </c>
      <c r="F195" s="217" t="s">
        <v>5067</v>
      </c>
      <c r="G195" s="218" t="s">
        <v>195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270</v>
      </c>
      <c r="AT195" s="226" t="s">
        <v>182</v>
      </c>
      <c r="AU195" s="226" t="s">
        <v>80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270</v>
      </c>
      <c r="BM195" s="226" t="s">
        <v>5068</v>
      </c>
    </row>
    <row r="196" s="2" customFormat="1" ht="16.5" customHeight="1">
      <c r="A196" s="40"/>
      <c r="B196" s="41"/>
      <c r="C196" s="215" t="s">
        <v>1492</v>
      </c>
      <c r="D196" s="215" t="s">
        <v>182</v>
      </c>
      <c r="E196" s="216" t="s">
        <v>5069</v>
      </c>
      <c r="F196" s="217" t="s">
        <v>5070</v>
      </c>
      <c r="G196" s="218" t="s">
        <v>195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270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270</v>
      </c>
      <c r="BM196" s="226" t="s">
        <v>5071</v>
      </c>
    </row>
    <row r="197" s="2" customFormat="1" ht="16.5" customHeight="1">
      <c r="A197" s="40"/>
      <c r="B197" s="41"/>
      <c r="C197" s="215" t="s">
        <v>1498</v>
      </c>
      <c r="D197" s="215" t="s">
        <v>182</v>
      </c>
      <c r="E197" s="216" t="s">
        <v>5072</v>
      </c>
      <c r="F197" s="217" t="s">
        <v>5073</v>
      </c>
      <c r="G197" s="218" t="s">
        <v>195</v>
      </c>
      <c r="H197" s="219">
        <v>2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270</v>
      </c>
      <c r="AT197" s="226" t="s">
        <v>182</v>
      </c>
      <c r="AU197" s="226" t="s">
        <v>80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270</v>
      </c>
      <c r="BM197" s="226" t="s">
        <v>5074</v>
      </c>
    </row>
    <row r="198" s="2" customFormat="1" ht="16.5" customHeight="1">
      <c r="A198" s="40"/>
      <c r="B198" s="41"/>
      <c r="C198" s="215" t="s">
        <v>1508</v>
      </c>
      <c r="D198" s="215" t="s">
        <v>182</v>
      </c>
      <c r="E198" s="216" t="s">
        <v>5075</v>
      </c>
      <c r="F198" s="217" t="s">
        <v>5076</v>
      </c>
      <c r="G198" s="218" t="s">
        <v>195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270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270</v>
      </c>
      <c r="BM198" s="226" t="s">
        <v>5077</v>
      </c>
    </row>
    <row r="199" s="2" customFormat="1" ht="16.5" customHeight="1">
      <c r="A199" s="40"/>
      <c r="B199" s="41"/>
      <c r="C199" s="215" t="s">
        <v>1517</v>
      </c>
      <c r="D199" s="215" t="s">
        <v>182</v>
      </c>
      <c r="E199" s="216" t="s">
        <v>5078</v>
      </c>
      <c r="F199" s="217" t="s">
        <v>5079</v>
      </c>
      <c r="G199" s="218" t="s">
        <v>195</v>
      </c>
      <c r="H199" s="219">
        <v>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270</v>
      </c>
      <c r="AT199" s="226" t="s">
        <v>182</v>
      </c>
      <c r="AU199" s="226" t="s">
        <v>80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270</v>
      </c>
      <c r="BM199" s="226" t="s">
        <v>5080</v>
      </c>
    </row>
    <row r="200" s="2" customFormat="1" ht="16.5" customHeight="1">
      <c r="A200" s="40"/>
      <c r="B200" s="41"/>
      <c r="C200" s="215" t="s">
        <v>1522</v>
      </c>
      <c r="D200" s="215" t="s">
        <v>182</v>
      </c>
      <c r="E200" s="216" t="s">
        <v>5081</v>
      </c>
      <c r="F200" s="217" t="s">
        <v>5082</v>
      </c>
      <c r="G200" s="218" t="s">
        <v>195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270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270</v>
      </c>
      <c r="BM200" s="226" t="s">
        <v>5083</v>
      </c>
    </row>
    <row r="201" s="2" customFormat="1" ht="16.5" customHeight="1">
      <c r="A201" s="40"/>
      <c r="B201" s="41"/>
      <c r="C201" s="215" t="s">
        <v>1529</v>
      </c>
      <c r="D201" s="215" t="s">
        <v>182</v>
      </c>
      <c r="E201" s="216" t="s">
        <v>5084</v>
      </c>
      <c r="F201" s="217" t="s">
        <v>5085</v>
      </c>
      <c r="G201" s="218" t="s">
        <v>195</v>
      </c>
      <c r="H201" s="219">
        <v>58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270</v>
      </c>
      <c r="AT201" s="226" t="s">
        <v>182</v>
      </c>
      <c r="AU201" s="226" t="s">
        <v>80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270</v>
      </c>
      <c r="BM201" s="226" t="s">
        <v>5086</v>
      </c>
    </row>
    <row r="202" s="2" customFormat="1" ht="16.5" customHeight="1">
      <c r="A202" s="40"/>
      <c r="B202" s="41"/>
      <c r="C202" s="215" t="s">
        <v>1539</v>
      </c>
      <c r="D202" s="215" t="s">
        <v>182</v>
      </c>
      <c r="E202" s="216" t="s">
        <v>5087</v>
      </c>
      <c r="F202" s="217" t="s">
        <v>5088</v>
      </c>
      <c r="G202" s="218" t="s">
        <v>195</v>
      </c>
      <c r="H202" s="219">
        <v>7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270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270</v>
      </c>
      <c r="BM202" s="226" t="s">
        <v>5089</v>
      </c>
    </row>
    <row r="203" s="2" customFormat="1" ht="16.5" customHeight="1">
      <c r="A203" s="40"/>
      <c r="B203" s="41"/>
      <c r="C203" s="215" t="s">
        <v>1548</v>
      </c>
      <c r="D203" s="215" t="s">
        <v>182</v>
      </c>
      <c r="E203" s="216" t="s">
        <v>5090</v>
      </c>
      <c r="F203" s="217" t="s">
        <v>5091</v>
      </c>
      <c r="G203" s="218" t="s">
        <v>195</v>
      </c>
      <c r="H203" s="219">
        <v>4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270</v>
      </c>
      <c r="AT203" s="226" t="s">
        <v>182</v>
      </c>
      <c r="AU203" s="226" t="s">
        <v>80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270</v>
      </c>
      <c r="BM203" s="226" t="s">
        <v>5092</v>
      </c>
    </row>
    <row r="204" s="2" customFormat="1" ht="16.5" customHeight="1">
      <c r="A204" s="40"/>
      <c r="B204" s="41"/>
      <c r="C204" s="215" t="s">
        <v>1563</v>
      </c>
      <c r="D204" s="215" t="s">
        <v>182</v>
      </c>
      <c r="E204" s="216" t="s">
        <v>5093</v>
      </c>
      <c r="F204" s="217" t="s">
        <v>5094</v>
      </c>
      <c r="G204" s="218" t="s">
        <v>195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270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270</v>
      </c>
      <c r="BM204" s="226" t="s">
        <v>5095</v>
      </c>
    </row>
    <row r="205" s="2" customFormat="1" ht="16.5" customHeight="1">
      <c r="A205" s="40"/>
      <c r="B205" s="41"/>
      <c r="C205" s="215" t="s">
        <v>1575</v>
      </c>
      <c r="D205" s="215" t="s">
        <v>182</v>
      </c>
      <c r="E205" s="216" t="s">
        <v>5096</v>
      </c>
      <c r="F205" s="217" t="s">
        <v>5097</v>
      </c>
      <c r="G205" s="218" t="s">
        <v>195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270</v>
      </c>
      <c r="AT205" s="226" t="s">
        <v>182</v>
      </c>
      <c r="AU205" s="226" t="s">
        <v>80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270</v>
      </c>
      <c r="BM205" s="226" t="s">
        <v>5098</v>
      </c>
    </row>
    <row r="206" s="2" customFormat="1" ht="16.5" customHeight="1">
      <c r="A206" s="40"/>
      <c r="B206" s="41"/>
      <c r="C206" s="215" t="s">
        <v>1580</v>
      </c>
      <c r="D206" s="215" t="s">
        <v>182</v>
      </c>
      <c r="E206" s="216" t="s">
        <v>5099</v>
      </c>
      <c r="F206" s="217" t="s">
        <v>5100</v>
      </c>
      <c r="G206" s="218" t="s">
        <v>195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270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270</v>
      </c>
      <c r="BM206" s="226" t="s">
        <v>5101</v>
      </c>
    </row>
    <row r="207" s="2" customFormat="1" ht="16.5" customHeight="1">
      <c r="A207" s="40"/>
      <c r="B207" s="41"/>
      <c r="C207" s="215" t="s">
        <v>1585</v>
      </c>
      <c r="D207" s="215" t="s">
        <v>182</v>
      </c>
      <c r="E207" s="216" t="s">
        <v>5102</v>
      </c>
      <c r="F207" s="217" t="s">
        <v>5103</v>
      </c>
      <c r="G207" s="218" t="s">
        <v>195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270</v>
      </c>
      <c r="AT207" s="226" t="s">
        <v>182</v>
      </c>
      <c r="AU207" s="226" t="s">
        <v>80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270</v>
      </c>
      <c r="BM207" s="226" t="s">
        <v>5104</v>
      </c>
    </row>
    <row r="208" s="2" customFormat="1" ht="16.5" customHeight="1">
      <c r="A208" s="40"/>
      <c r="B208" s="41"/>
      <c r="C208" s="215" t="s">
        <v>1592</v>
      </c>
      <c r="D208" s="215" t="s">
        <v>182</v>
      </c>
      <c r="E208" s="216" t="s">
        <v>5105</v>
      </c>
      <c r="F208" s="217" t="s">
        <v>5106</v>
      </c>
      <c r="G208" s="218" t="s">
        <v>195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270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270</v>
      </c>
      <c r="BM208" s="226" t="s">
        <v>5107</v>
      </c>
    </row>
    <row r="209" s="2" customFormat="1" ht="16.5" customHeight="1">
      <c r="A209" s="40"/>
      <c r="B209" s="41"/>
      <c r="C209" s="215" t="s">
        <v>1615</v>
      </c>
      <c r="D209" s="215" t="s">
        <v>182</v>
      </c>
      <c r="E209" s="216" t="s">
        <v>5108</v>
      </c>
      <c r="F209" s="217" t="s">
        <v>5109</v>
      </c>
      <c r="G209" s="218" t="s">
        <v>195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270</v>
      </c>
      <c r="AT209" s="226" t="s">
        <v>182</v>
      </c>
      <c r="AU209" s="226" t="s">
        <v>80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270</v>
      </c>
      <c r="BM209" s="226" t="s">
        <v>5110</v>
      </c>
    </row>
    <row r="210" s="2" customFormat="1" ht="16.5" customHeight="1">
      <c r="A210" s="40"/>
      <c r="B210" s="41"/>
      <c r="C210" s="215" t="s">
        <v>1661</v>
      </c>
      <c r="D210" s="215" t="s">
        <v>182</v>
      </c>
      <c r="E210" s="216" t="s">
        <v>5111</v>
      </c>
      <c r="F210" s="217" t="s">
        <v>5112</v>
      </c>
      <c r="G210" s="218" t="s">
        <v>195</v>
      </c>
      <c r="H210" s="219">
        <v>30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270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270</v>
      </c>
      <c r="BM210" s="226" t="s">
        <v>5113</v>
      </c>
    </row>
    <row r="211" s="2" customFormat="1" ht="16.5" customHeight="1">
      <c r="A211" s="40"/>
      <c r="B211" s="41"/>
      <c r="C211" s="215" t="s">
        <v>1668</v>
      </c>
      <c r="D211" s="215" t="s">
        <v>182</v>
      </c>
      <c r="E211" s="216" t="s">
        <v>5114</v>
      </c>
      <c r="F211" s="217" t="s">
        <v>5115</v>
      </c>
      <c r="G211" s="218" t="s">
        <v>195</v>
      </c>
      <c r="H211" s="219">
        <v>27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270</v>
      </c>
      <c r="AT211" s="226" t="s">
        <v>182</v>
      </c>
      <c r="AU211" s="226" t="s">
        <v>80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270</v>
      </c>
      <c r="BM211" s="226" t="s">
        <v>5116</v>
      </c>
    </row>
    <row r="212" s="2" customFormat="1" ht="16.5" customHeight="1">
      <c r="A212" s="40"/>
      <c r="B212" s="41"/>
      <c r="C212" s="215" t="s">
        <v>1680</v>
      </c>
      <c r="D212" s="215" t="s">
        <v>182</v>
      </c>
      <c r="E212" s="216" t="s">
        <v>5117</v>
      </c>
      <c r="F212" s="217" t="s">
        <v>5118</v>
      </c>
      <c r="G212" s="218" t="s">
        <v>195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270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270</v>
      </c>
      <c r="BM212" s="226" t="s">
        <v>5119</v>
      </c>
    </row>
    <row r="213" s="2" customFormat="1" ht="16.5" customHeight="1">
      <c r="A213" s="40"/>
      <c r="B213" s="41"/>
      <c r="C213" s="215" t="s">
        <v>1691</v>
      </c>
      <c r="D213" s="215" t="s">
        <v>182</v>
      </c>
      <c r="E213" s="216" t="s">
        <v>5120</v>
      </c>
      <c r="F213" s="217" t="s">
        <v>5121</v>
      </c>
      <c r="G213" s="218" t="s">
        <v>195</v>
      </c>
      <c r="H213" s="219">
        <v>1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270</v>
      </c>
      <c r="AT213" s="226" t="s">
        <v>182</v>
      </c>
      <c r="AU213" s="226" t="s">
        <v>80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270</v>
      </c>
      <c r="BM213" s="226" t="s">
        <v>5122</v>
      </c>
    </row>
    <row r="214" s="2" customFormat="1" ht="16.5" customHeight="1">
      <c r="A214" s="40"/>
      <c r="B214" s="41"/>
      <c r="C214" s="215" t="s">
        <v>1702</v>
      </c>
      <c r="D214" s="215" t="s">
        <v>182</v>
      </c>
      <c r="E214" s="216" t="s">
        <v>5123</v>
      </c>
      <c r="F214" s="217" t="s">
        <v>5124</v>
      </c>
      <c r="G214" s="218" t="s">
        <v>195</v>
      </c>
      <c r="H214" s="219">
        <v>1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270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270</v>
      </c>
      <c r="BM214" s="226" t="s">
        <v>5125</v>
      </c>
    </row>
    <row r="215" s="2" customFormat="1" ht="16.5" customHeight="1">
      <c r="A215" s="40"/>
      <c r="B215" s="41"/>
      <c r="C215" s="215" t="s">
        <v>1734</v>
      </c>
      <c r="D215" s="215" t="s">
        <v>182</v>
      </c>
      <c r="E215" s="216" t="s">
        <v>5126</v>
      </c>
      <c r="F215" s="217" t="s">
        <v>5127</v>
      </c>
      <c r="G215" s="218" t="s">
        <v>195</v>
      </c>
      <c r="H215" s="219">
        <v>57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270</v>
      </c>
      <c r="AT215" s="226" t="s">
        <v>182</v>
      </c>
      <c r="AU215" s="226" t="s">
        <v>80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270</v>
      </c>
      <c r="BM215" s="226" t="s">
        <v>5128</v>
      </c>
    </row>
    <row r="216" s="2" customFormat="1" ht="16.5" customHeight="1">
      <c r="A216" s="40"/>
      <c r="B216" s="41"/>
      <c r="C216" s="215" t="s">
        <v>1744</v>
      </c>
      <c r="D216" s="215" t="s">
        <v>182</v>
      </c>
      <c r="E216" s="216" t="s">
        <v>5129</v>
      </c>
      <c r="F216" s="217" t="s">
        <v>5130</v>
      </c>
      <c r="G216" s="218" t="s">
        <v>195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270</v>
      </c>
      <c r="AT216" s="226" t="s">
        <v>182</v>
      </c>
      <c r="AU216" s="226" t="s">
        <v>80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270</v>
      </c>
      <c r="BM216" s="226" t="s">
        <v>5131</v>
      </c>
    </row>
    <row r="217" s="2" customFormat="1" ht="16.5" customHeight="1">
      <c r="A217" s="40"/>
      <c r="B217" s="41"/>
      <c r="C217" s="215" t="s">
        <v>1749</v>
      </c>
      <c r="D217" s="215" t="s">
        <v>182</v>
      </c>
      <c r="E217" s="216" t="s">
        <v>5132</v>
      </c>
      <c r="F217" s="217" t="s">
        <v>5133</v>
      </c>
      <c r="G217" s="218" t="s">
        <v>195</v>
      </c>
      <c r="H217" s="219">
        <v>4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270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270</v>
      </c>
      <c r="BM217" s="226" t="s">
        <v>5134</v>
      </c>
    </row>
    <row r="218" s="2" customFormat="1" ht="16.5" customHeight="1">
      <c r="A218" s="40"/>
      <c r="B218" s="41"/>
      <c r="C218" s="215" t="s">
        <v>1753</v>
      </c>
      <c r="D218" s="215" t="s">
        <v>182</v>
      </c>
      <c r="E218" s="216" t="s">
        <v>5135</v>
      </c>
      <c r="F218" s="217" t="s">
        <v>5109</v>
      </c>
      <c r="G218" s="218" t="s">
        <v>195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270</v>
      </c>
      <c r="AT218" s="226" t="s">
        <v>182</v>
      </c>
      <c r="AU218" s="226" t="s">
        <v>80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270</v>
      </c>
      <c r="BM218" s="226" t="s">
        <v>5136</v>
      </c>
    </row>
    <row r="219" s="2" customFormat="1" ht="16.5" customHeight="1">
      <c r="A219" s="40"/>
      <c r="B219" s="41"/>
      <c r="C219" s="215" t="s">
        <v>1757</v>
      </c>
      <c r="D219" s="215" t="s">
        <v>182</v>
      </c>
      <c r="E219" s="216" t="s">
        <v>5137</v>
      </c>
      <c r="F219" s="217" t="s">
        <v>5138</v>
      </c>
      <c r="G219" s="218" t="s">
        <v>195</v>
      </c>
      <c r="H219" s="219">
        <v>68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270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270</v>
      </c>
      <c r="BM219" s="226" t="s">
        <v>5139</v>
      </c>
    </row>
    <row r="220" s="2" customFormat="1" ht="16.5" customHeight="1">
      <c r="A220" s="40"/>
      <c r="B220" s="41"/>
      <c r="C220" s="215" t="s">
        <v>1761</v>
      </c>
      <c r="D220" s="215" t="s">
        <v>182</v>
      </c>
      <c r="E220" s="216" t="s">
        <v>5140</v>
      </c>
      <c r="F220" s="217" t="s">
        <v>5141</v>
      </c>
      <c r="G220" s="218" t="s">
        <v>195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270</v>
      </c>
      <c r="AT220" s="226" t="s">
        <v>182</v>
      </c>
      <c r="AU220" s="226" t="s">
        <v>80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270</v>
      </c>
      <c r="BM220" s="226" t="s">
        <v>5142</v>
      </c>
    </row>
    <row r="221" s="2" customFormat="1" ht="16.5" customHeight="1">
      <c r="A221" s="40"/>
      <c r="B221" s="41"/>
      <c r="C221" s="215" t="s">
        <v>1765</v>
      </c>
      <c r="D221" s="215" t="s">
        <v>182</v>
      </c>
      <c r="E221" s="216" t="s">
        <v>5143</v>
      </c>
      <c r="F221" s="217" t="s">
        <v>5144</v>
      </c>
      <c r="G221" s="218" t="s">
        <v>195</v>
      </c>
      <c r="H221" s="219">
        <v>9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270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270</v>
      </c>
      <c r="BM221" s="226" t="s">
        <v>5145</v>
      </c>
    </row>
    <row r="222" s="2" customFormat="1" ht="16.5" customHeight="1">
      <c r="A222" s="40"/>
      <c r="B222" s="41"/>
      <c r="C222" s="215" t="s">
        <v>1769</v>
      </c>
      <c r="D222" s="215" t="s">
        <v>182</v>
      </c>
      <c r="E222" s="216" t="s">
        <v>5146</v>
      </c>
      <c r="F222" s="217" t="s">
        <v>5147</v>
      </c>
      <c r="G222" s="218" t="s">
        <v>195</v>
      </c>
      <c r="H222" s="219">
        <v>6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270</v>
      </c>
      <c r="AT222" s="226" t="s">
        <v>182</v>
      </c>
      <c r="AU222" s="226" t="s">
        <v>80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270</v>
      </c>
      <c r="BM222" s="226" t="s">
        <v>5148</v>
      </c>
    </row>
    <row r="223" s="2" customFormat="1" ht="16.5" customHeight="1">
      <c r="A223" s="40"/>
      <c r="B223" s="41"/>
      <c r="C223" s="215" t="s">
        <v>1773</v>
      </c>
      <c r="D223" s="215" t="s">
        <v>182</v>
      </c>
      <c r="E223" s="216" t="s">
        <v>5149</v>
      </c>
      <c r="F223" s="217" t="s">
        <v>5150</v>
      </c>
      <c r="G223" s="218" t="s">
        <v>195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270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270</v>
      </c>
      <c r="BM223" s="226" t="s">
        <v>5151</v>
      </c>
    </row>
    <row r="224" s="2" customFormat="1" ht="16.5" customHeight="1">
      <c r="A224" s="40"/>
      <c r="B224" s="41"/>
      <c r="C224" s="215" t="s">
        <v>1777</v>
      </c>
      <c r="D224" s="215" t="s">
        <v>182</v>
      </c>
      <c r="E224" s="216" t="s">
        <v>5152</v>
      </c>
      <c r="F224" s="217" t="s">
        <v>5153</v>
      </c>
      <c r="G224" s="218" t="s">
        <v>195</v>
      </c>
      <c r="H224" s="219">
        <v>1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270</v>
      </c>
      <c r="AT224" s="226" t="s">
        <v>182</v>
      </c>
      <c r="AU224" s="226" t="s">
        <v>80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270</v>
      </c>
      <c r="BM224" s="226" t="s">
        <v>5154</v>
      </c>
    </row>
    <row r="225" s="2" customFormat="1" ht="16.5" customHeight="1">
      <c r="A225" s="40"/>
      <c r="B225" s="41"/>
      <c r="C225" s="215" t="s">
        <v>1781</v>
      </c>
      <c r="D225" s="215" t="s">
        <v>182</v>
      </c>
      <c r="E225" s="216" t="s">
        <v>5155</v>
      </c>
      <c r="F225" s="217" t="s">
        <v>5156</v>
      </c>
      <c r="G225" s="218" t="s">
        <v>5157</v>
      </c>
      <c r="H225" s="219">
        <v>20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270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270</v>
      </c>
      <c r="BM225" s="226" t="s">
        <v>5158</v>
      </c>
    </row>
    <row r="226" s="2" customFormat="1" ht="16.5" customHeight="1">
      <c r="A226" s="40"/>
      <c r="B226" s="41"/>
      <c r="C226" s="215" t="s">
        <v>1785</v>
      </c>
      <c r="D226" s="215" t="s">
        <v>182</v>
      </c>
      <c r="E226" s="216" t="s">
        <v>5159</v>
      </c>
      <c r="F226" s="217" t="s">
        <v>5160</v>
      </c>
      <c r="G226" s="218" t="s">
        <v>195</v>
      </c>
      <c r="H226" s="219">
        <v>2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270</v>
      </c>
      <c r="AT226" s="226" t="s">
        <v>182</v>
      </c>
      <c r="AU226" s="226" t="s">
        <v>80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270</v>
      </c>
      <c r="BM226" s="226" t="s">
        <v>5161</v>
      </c>
    </row>
    <row r="227" s="2" customFormat="1" ht="16.5" customHeight="1">
      <c r="A227" s="40"/>
      <c r="B227" s="41"/>
      <c r="C227" s="215" t="s">
        <v>1789</v>
      </c>
      <c r="D227" s="215" t="s">
        <v>182</v>
      </c>
      <c r="E227" s="216" t="s">
        <v>5162</v>
      </c>
      <c r="F227" s="217" t="s">
        <v>5163</v>
      </c>
      <c r="G227" s="218" t="s">
        <v>195</v>
      </c>
      <c r="H227" s="219">
        <v>3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270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270</v>
      </c>
      <c r="BM227" s="226" t="s">
        <v>5164</v>
      </c>
    </row>
    <row r="228" s="2" customFormat="1" ht="16.5" customHeight="1">
      <c r="A228" s="40"/>
      <c r="B228" s="41"/>
      <c r="C228" s="215" t="s">
        <v>1793</v>
      </c>
      <c r="D228" s="215" t="s">
        <v>182</v>
      </c>
      <c r="E228" s="216" t="s">
        <v>5165</v>
      </c>
      <c r="F228" s="217" t="s">
        <v>5166</v>
      </c>
      <c r="G228" s="218" t="s">
        <v>2145</v>
      </c>
      <c r="H228" s="219">
        <v>1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270</v>
      </c>
      <c r="AT228" s="226" t="s">
        <v>182</v>
      </c>
      <c r="AU228" s="226" t="s">
        <v>80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270</v>
      </c>
      <c r="BM228" s="226" t="s">
        <v>5167</v>
      </c>
    </row>
    <row r="229" s="2" customFormat="1" ht="16.5" customHeight="1">
      <c r="A229" s="40"/>
      <c r="B229" s="41"/>
      <c r="C229" s="215" t="s">
        <v>1797</v>
      </c>
      <c r="D229" s="215" t="s">
        <v>182</v>
      </c>
      <c r="E229" s="216" t="s">
        <v>5168</v>
      </c>
      <c r="F229" s="217" t="s">
        <v>5169</v>
      </c>
      <c r="G229" s="218" t="s">
        <v>2145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270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270</v>
      </c>
      <c r="BM229" s="226" t="s">
        <v>5170</v>
      </c>
    </row>
    <row r="230" s="2" customFormat="1" ht="16.5" customHeight="1">
      <c r="A230" s="40"/>
      <c r="B230" s="41"/>
      <c r="C230" s="215" t="s">
        <v>1801</v>
      </c>
      <c r="D230" s="215" t="s">
        <v>182</v>
      </c>
      <c r="E230" s="216" t="s">
        <v>5171</v>
      </c>
      <c r="F230" s="217" t="s">
        <v>5172</v>
      </c>
      <c r="G230" s="218" t="s">
        <v>3129</v>
      </c>
      <c r="H230" s="292"/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270</v>
      </c>
      <c r="AT230" s="226" t="s">
        <v>182</v>
      </c>
      <c r="AU230" s="226" t="s">
        <v>80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270</v>
      </c>
      <c r="BM230" s="226" t="s">
        <v>5173</v>
      </c>
    </row>
    <row r="231" s="12" customFormat="1" ht="25.92" customHeight="1">
      <c r="A231" s="12"/>
      <c r="B231" s="199"/>
      <c r="C231" s="200"/>
      <c r="D231" s="201" t="s">
        <v>71</v>
      </c>
      <c r="E231" s="202" t="s">
        <v>5174</v>
      </c>
      <c r="F231" s="202" t="s">
        <v>5175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SUM(P232:P282)</f>
        <v>0</v>
      </c>
      <c r="Q231" s="207"/>
      <c r="R231" s="208">
        <f>SUM(R232:R282)</f>
        <v>0</v>
      </c>
      <c r="S231" s="207"/>
      <c r="T231" s="209">
        <f>SUM(T232:T282)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82</v>
      </c>
      <c r="AT231" s="211" t="s">
        <v>71</v>
      </c>
      <c r="AU231" s="211" t="s">
        <v>72</v>
      </c>
      <c r="AY231" s="210" t="s">
        <v>180</v>
      </c>
      <c r="BK231" s="212">
        <f>SUM(BK232:BK282)</f>
        <v>0</v>
      </c>
    </row>
    <row r="232" s="2" customFormat="1" ht="16.5" customHeight="1">
      <c r="A232" s="40"/>
      <c r="B232" s="41"/>
      <c r="C232" s="215" t="s">
        <v>1805</v>
      </c>
      <c r="D232" s="215" t="s">
        <v>182</v>
      </c>
      <c r="E232" s="216" t="s">
        <v>5176</v>
      </c>
      <c r="F232" s="217" t="s">
        <v>5177</v>
      </c>
      <c r="G232" s="218" t="s">
        <v>2145</v>
      </c>
      <c r="H232" s="219">
        <v>12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270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270</v>
      </c>
      <c r="BM232" s="226" t="s">
        <v>5178</v>
      </c>
    </row>
    <row r="233" s="2" customFormat="1" ht="16.5" customHeight="1">
      <c r="A233" s="40"/>
      <c r="B233" s="41"/>
      <c r="C233" s="215" t="s">
        <v>1809</v>
      </c>
      <c r="D233" s="215" t="s">
        <v>182</v>
      </c>
      <c r="E233" s="216" t="s">
        <v>5179</v>
      </c>
      <c r="F233" s="217" t="s">
        <v>5180</v>
      </c>
      <c r="G233" s="218" t="s">
        <v>195</v>
      </c>
      <c r="H233" s="219">
        <v>15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270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270</v>
      </c>
      <c r="BM233" s="226" t="s">
        <v>5181</v>
      </c>
    </row>
    <row r="234" s="2" customFormat="1" ht="16.5" customHeight="1">
      <c r="A234" s="40"/>
      <c r="B234" s="41"/>
      <c r="C234" s="215" t="s">
        <v>1813</v>
      </c>
      <c r="D234" s="215" t="s">
        <v>182</v>
      </c>
      <c r="E234" s="216" t="s">
        <v>5182</v>
      </c>
      <c r="F234" s="217" t="s">
        <v>5183</v>
      </c>
      <c r="G234" s="218" t="s">
        <v>195</v>
      </c>
      <c r="H234" s="219">
        <v>11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270</v>
      </c>
      <c r="AT234" s="226" t="s">
        <v>182</v>
      </c>
      <c r="AU234" s="226" t="s">
        <v>80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270</v>
      </c>
      <c r="BM234" s="226" t="s">
        <v>5184</v>
      </c>
    </row>
    <row r="235" s="2" customFormat="1" ht="16.5" customHeight="1">
      <c r="A235" s="40"/>
      <c r="B235" s="41"/>
      <c r="C235" s="215" t="s">
        <v>1817</v>
      </c>
      <c r="D235" s="215" t="s">
        <v>182</v>
      </c>
      <c r="E235" s="216" t="s">
        <v>5185</v>
      </c>
      <c r="F235" s="217" t="s">
        <v>5186</v>
      </c>
      <c r="G235" s="218" t="s">
        <v>2145</v>
      </c>
      <c r="H235" s="219">
        <v>11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270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270</v>
      </c>
      <c r="BM235" s="226" t="s">
        <v>5187</v>
      </c>
    </row>
    <row r="236" s="2" customFormat="1" ht="16.5" customHeight="1">
      <c r="A236" s="40"/>
      <c r="B236" s="41"/>
      <c r="C236" s="215" t="s">
        <v>1821</v>
      </c>
      <c r="D236" s="215" t="s">
        <v>182</v>
      </c>
      <c r="E236" s="216" t="s">
        <v>5188</v>
      </c>
      <c r="F236" s="217" t="s">
        <v>5189</v>
      </c>
      <c r="G236" s="218" t="s">
        <v>2145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270</v>
      </c>
      <c r="AT236" s="226" t="s">
        <v>182</v>
      </c>
      <c r="AU236" s="226" t="s">
        <v>80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270</v>
      </c>
      <c r="BM236" s="226" t="s">
        <v>5190</v>
      </c>
    </row>
    <row r="237" s="2" customFormat="1" ht="16.5" customHeight="1">
      <c r="A237" s="40"/>
      <c r="B237" s="41"/>
      <c r="C237" s="215" t="s">
        <v>1825</v>
      </c>
      <c r="D237" s="215" t="s">
        <v>182</v>
      </c>
      <c r="E237" s="216" t="s">
        <v>5191</v>
      </c>
      <c r="F237" s="217" t="s">
        <v>5192</v>
      </c>
      <c r="G237" s="218" t="s">
        <v>195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270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270</v>
      </c>
      <c r="BM237" s="226" t="s">
        <v>5193</v>
      </c>
    </row>
    <row r="238" s="2" customFormat="1" ht="16.5" customHeight="1">
      <c r="A238" s="40"/>
      <c r="B238" s="41"/>
      <c r="C238" s="215" t="s">
        <v>1829</v>
      </c>
      <c r="D238" s="215" t="s">
        <v>182</v>
      </c>
      <c r="E238" s="216" t="s">
        <v>5194</v>
      </c>
      <c r="F238" s="217" t="s">
        <v>5195</v>
      </c>
      <c r="G238" s="218" t="s">
        <v>195</v>
      </c>
      <c r="H238" s="219">
        <v>2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270</v>
      </c>
      <c r="AT238" s="226" t="s">
        <v>182</v>
      </c>
      <c r="AU238" s="226" t="s">
        <v>80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270</v>
      </c>
      <c r="BM238" s="226" t="s">
        <v>5196</v>
      </c>
    </row>
    <row r="239" s="2" customFormat="1" ht="16.5" customHeight="1">
      <c r="A239" s="40"/>
      <c r="B239" s="41"/>
      <c r="C239" s="215" t="s">
        <v>1833</v>
      </c>
      <c r="D239" s="215" t="s">
        <v>182</v>
      </c>
      <c r="E239" s="216" t="s">
        <v>5197</v>
      </c>
      <c r="F239" s="217" t="s">
        <v>5198</v>
      </c>
      <c r="G239" s="218" t="s">
        <v>195</v>
      </c>
      <c r="H239" s="219">
        <v>2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270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270</v>
      </c>
      <c r="BM239" s="226" t="s">
        <v>5199</v>
      </c>
    </row>
    <row r="240" s="2" customFormat="1" ht="16.5" customHeight="1">
      <c r="A240" s="40"/>
      <c r="B240" s="41"/>
      <c r="C240" s="215" t="s">
        <v>1837</v>
      </c>
      <c r="D240" s="215" t="s">
        <v>182</v>
      </c>
      <c r="E240" s="216" t="s">
        <v>5200</v>
      </c>
      <c r="F240" s="217" t="s">
        <v>5201</v>
      </c>
      <c r="G240" s="218" t="s">
        <v>195</v>
      </c>
      <c r="H240" s="219">
        <v>2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270</v>
      </c>
      <c r="AT240" s="226" t="s">
        <v>182</v>
      </c>
      <c r="AU240" s="226" t="s">
        <v>80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270</v>
      </c>
      <c r="BM240" s="226" t="s">
        <v>5202</v>
      </c>
    </row>
    <row r="241" s="2" customFormat="1" ht="16.5" customHeight="1">
      <c r="A241" s="40"/>
      <c r="B241" s="41"/>
      <c r="C241" s="215" t="s">
        <v>1841</v>
      </c>
      <c r="D241" s="215" t="s">
        <v>182</v>
      </c>
      <c r="E241" s="216" t="s">
        <v>5203</v>
      </c>
      <c r="F241" s="217" t="s">
        <v>5204</v>
      </c>
      <c r="G241" s="218" t="s">
        <v>195</v>
      </c>
      <c r="H241" s="219">
        <v>2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270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270</v>
      </c>
      <c r="BM241" s="226" t="s">
        <v>5205</v>
      </c>
    </row>
    <row r="242" s="2" customFormat="1" ht="16.5" customHeight="1">
      <c r="A242" s="40"/>
      <c r="B242" s="41"/>
      <c r="C242" s="215" t="s">
        <v>1845</v>
      </c>
      <c r="D242" s="215" t="s">
        <v>182</v>
      </c>
      <c r="E242" s="216" t="s">
        <v>5206</v>
      </c>
      <c r="F242" s="217" t="s">
        <v>5207</v>
      </c>
      <c r="G242" s="218" t="s">
        <v>2145</v>
      </c>
      <c r="H242" s="219">
        <v>18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270</v>
      </c>
      <c r="AT242" s="226" t="s">
        <v>182</v>
      </c>
      <c r="AU242" s="226" t="s">
        <v>80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270</v>
      </c>
      <c r="BM242" s="226" t="s">
        <v>5208</v>
      </c>
    </row>
    <row r="243" s="2" customFormat="1" ht="16.5" customHeight="1">
      <c r="A243" s="40"/>
      <c r="B243" s="41"/>
      <c r="C243" s="215" t="s">
        <v>1849</v>
      </c>
      <c r="D243" s="215" t="s">
        <v>182</v>
      </c>
      <c r="E243" s="216" t="s">
        <v>5209</v>
      </c>
      <c r="F243" s="217" t="s">
        <v>5210</v>
      </c>
      <c r="G243" s="218" t="s">
        <v>195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270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270</v>
      </c>
      <c r="BM243" s="226" t="s">
        <v>5211</v>
      </c>
    </row>
    <row r="244" s="2" customFormat="1" ht="16.5" customHeight="1">
      <c r="A244" s="40"/>
      <c r="B244" s="41"/>
      <c r="C244" s="215" t="s">
        <v>1853</v>
      </c>
      <c r="D244" s="215" t="s">
        <v>182</v>
      </c>
      <c r="E244" s="216" t="s">
        <v>5212</v>
      </c>
      <c r="F244" s="217" t="s">
        <v>5213</v>
      </c>
      <c r="G244" s="218" t="s">
        <v>195</v>
      </c>
      <c r="H244" s="219">
        <v>2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270</v>
      </c>
      <c r="AT244" s="226" t="s">
        <v>182</v>
      </c>
      <c r="AU244" s="226" t="s">
        <v>80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270</v>
      </c>
      <c r="BM244" s="226" t="s">
        <v>5214</v>
      </c>
    </row>
    <row r="245" s="2" customFormat="1" ht="16.5" customHeight="1">
      <c r="A245" s="40"/>
      <c r="B245" s="41"/>
      <c r="C245" s="215" t="s">
        <v>1857</v>
      </c>
      <c r="D245" s="215" t="s">
        <v>182</v>
      </c>
      <c r="E245" s="216" t="s">
        <v>5215</v>
      </c>
      <c r="F245" s="217" t="s">
        <v>5216</v>
      </c>
      <c r="G245" s="218" t="s">
        <v>195</v>
      </c>
      <c r="H245" s="219">
        <v>19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270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270</v>
      </c>
      <c r="BM245" s="226" t="s">
        <v>5217</v>
      </c>
    </row>
    <row r="246" s="2" customFormat="1" ht="16.5" customHeight="1">
      <c r="A246" s="40"/>
      <c r="B246" s="41"/>
      <c r="C246" s="215" t="s">
        <v>1861</v>
      </c>
      <c r="D246" s="215" t="s">
        <v>182</v>
      </c>
      <c r="E246" s="216" t="s">
        <v>5218</v>
      </c>
      <c r="F246" s="217" t="s">
        <v>5219</v>
      </c>
      <c r="G246" s="218" t="s">
        <v>195</v>
      </c>
      <c r="H246" s="219">
        <v>18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270</v>
      </c>
      <c r="AT246" s="226" t="s">
        <v>182</v>
      </c>
      <c r="AU246" s="226" t="s">
        <v>80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270</v>
      </c>
      <c r="BM246" s="226" t="s">
        <v>5220</v>
      </c>
    </row>
    <row r="247" s="2" customFormat="1" ht="16.5" customHeight="1">
      <c r="A247" s="40"/>
      <c r="B247" s="41"/>
      <c r="C247" s="215" t="s">
        <v>1865</v>
      </c>
      <c r="D247" s="215" t="s">
        <v>182</v>
      </c>
      <c r="E247" s="216" t="s">
        <v>5221</v>
      </c>
      <c r="F247" s="217" t="s">
        <v>5222</v>
      </c>
      <c r="G247" s="218" t="s">
        <v>195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270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270</v>
      </c>
      <c r="BM247" s="226" t="s">
        <v>5223</v>
      </c>
    </row>
    <row r="248" s="2" customFormat="1" ht="16.5" customHeight="1">
      <c r="A248" s="40"/>
      <c r="B248" s="41"/>
      <c r="C248" s="215" t="s">
        <v>1869</v>
      </c>
      <c r="D248" s="215" t="s">
        <v>182</v>
      </c>
      <c r="E248" s="216" t="s">
        <v>5224</v>
      </c>
      <c r="F248" s="217" t="s">
        <v>5225</v>
      </c>
      <c r="G248" s="218" t="s">
        <v>195</v>
      </c>
      <c r="H248" s="219">
        <v>3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270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270</v>
      </c>
      <c r="BM248" s="226" t="s">
        <v>5226</v>
      </c>
    </row>
    <row r="249" s="2" customFormat="1" ht="16.5" customHeight="1">
      <c r="A249" s="40"/>
      <c r="B249" s="41"/>
      <c r="C249" s="215" t="s">
        <v>521</v>
      </c>
      <c r="D249" s="215" t="s">
        <v>182</v>
      </c>
      <c r="E249" s="216" t="s">
        <v>5227</v>
      </c>
      <c r="F249" s="217" t="s">
        <v>5228</v>
      </c>
      <c r="G249" s="218" t="s">
        <v>195</v>
      </c>
      <c r="H249" s="219">
        <v>19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270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270</v>
      </c>
      <c r="BM249" s="226" t="s">
        <v>5229</v>
      </c>
    </row>
    <row r="250" s="2" customFormat="1" ht="16.5" customHeight="1">
      <c r="A250" s="40"/>
      <c r="B250" s="41"/>
      <c r="C250" s="215" t="s">
        <v>1941</v>
      </c>
      <c r="D250" s="215" t="s">
        <v>182</v>
      </c>
      <c r="E250" s="216" t="s">
        <v>5230</v>
      </c>
      <c r="F250" s="217" t="s">
        <v>5231</v>
      </c>
      <c r="G250" s="218" t="s">
        <v>195</v>
      </c>
      <c r="H250" s="219">
        <v>6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270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270</v>
      </c>
      <c r="BM250" s="226" t="s">
        <v>5232</v>
      </c>
    </row>
    <row r="251" s="2" customFormat="1" ht="16.5" customHeight="1">
      <c r="A251" s="40"/>
      <c r="B251" s="41"/>
      <c r="C251" s="215" t="s">
        <v>2013</v>
      </c>
      <c r="D251" s="215" t="s">
        <v>182</v>
      </c>
      <c r="E251" s="216" t="s">
        <v>5233</v>
      </c>
      <c r="F251" s="217" t="s">
        <v>5234</v>
      </c>
      <c r="G251" s="218" t="s">
        <v>2145</v>
      </c>
      <c r="H251" s="219">
        <v>64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270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270</v>
      </c>
      <c r="BM251" s="226" t="s">
        <v>5235</v>
      </c>
    </row>
    <row r="252" s="2" customFormat="1" ht="16.5" customHeight="1">
      <c r="A252" s="40"/>
      <c r="B252" s="41"/>
      <c r="C252" s="215" t="s">
        <v>2018</v>
      </c>
      <c r="D252" s="215" t="s">
        <v>182</v>
      </c>
      <c r="E252" s="216" t="s">
        <v>5236</v>
      </c>
      <c r="F252" s="217" t="s">
        <v>5237</v>
      </c>
      <c r="G252" s="218" t="s">
        <v>195</v>
      </c>
      <c r="H252" s="219">
        <v>3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270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270</v>
      </c>
      <c r="BM252" s="226" t="s">
        <v>5238</v>
      </c>
    </row>
    <row r="253" s="2" customFormat="1" ht="16.5" customHeight="1">
      <c r="A253" s="40"/>
      <c r="B253" s="41"/>
      <c r="C253" s="215" t="s">
        <v>2028</v>
      </c>
      <c r="D253" s="215" t="s">
        <v>182</v>
      </c>
      <c r="E253" s="216" t="s">
        <v>5239</v>
      </c>
      <c r="F253" s="217" t="s">
        <v>5240</v>
      </c>
      <c r="G253" s="218" t="s">
        <v>195</v>
      </c>
      <c r="H253" s="219">
        <v>3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270</v>
      </c>
      <c r="AT253" s="226" t="s">
        <v>182</v>
      </c>
      <c r="AU253" s="226" t="s">
        <v>80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270</v>
      </c>
      <c r="BM253" s="226" t="s">
        <v>5241</v>
      </c>
    </row>
    <row r="254" s="2" customFormat="1" ht="16.5" customHeight="1">
      <c r="A254" s="40"/>
      <c r="B254" s="41"/>
      <c r="C254" s="215" t="s">
        <v>2033</v>
      </c>
      <c r="D254" s="215" t="s">
        <v>182</v>
      </c>
      <c r="E254" s="216" t="s">
        <v>5242</v>
      </c>
      <c r="F254" s="217" t="s">
        <v>5243</v>
      </c>
      <c r="G254" s="218" t="s">
        <v>195</v>
      </c>
      <c r="H254" s="219">
        <v>3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270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270</v>
      </c>
      <c r="BM254" s="226" t="s">
        <v>5244</v>
      </c>
    </row>
    <row r="255" s="2" customFormat="1" ht="16.5" customHeight="1">
      <c r="A255" s="40"/>
      <c r="B255" s="41"/>
      <c r="C255" s="215" t="s">
        <v>2046</v>
      </c>
      <c r="D255" s="215" t="s">
        <v>182</v>
      </c>
      <c r="E255" s="216" t="s">
        <v>5245</v>
      </c>
      <c r="F255" s="217" t="s">
        <v>5246</v>
      </c>
      <c r="G255" s="218" t="s">
        <v>359</v>
      </c>
      <c r="H255" s="219">
        <v>13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270</v>
      </c>
      <c r="AT255" s="226" t="s">
        <v>182</v>
      </c>
      <c r="AU255" s="226" t="s">
        <v>80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270</v>
      </c>
      <c r="BM255" s="226" t="s">
        <v>5247</v>
      </c>
    </row>
    <row r="256" s="2" customFormat="1" ht="16.5" customHeight="1">
      <c r="A256" s="40"/>
      <c r="B256" s="41"/>
      <c r="C256" s="215" t="s">
        <v>2053</v>
      </c>
      <c r="D256" s="215" t="s">
        <v>182</v>
      </c>
      <c r="E256" s="216" t="s">
        <v>5248</v>
      </c>
      <c r="F256" s="217" t="s">
        <v>5249</v>
      </c>
      <c r="G256" s="218" t="s">
        <v>195</v>
      </c>
      <c r="H256" s="219">
        <v>3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270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270</v>
      </c>
      <c r="BM256" s="226" t="s">
        <v>5250</v>
      </c>
    </row>
    <row r="257" s="2" customFormat="1" ht="16.5" customHeight="1">
      <c r="A257" s="40"/>
      <c r="B257" s="41"/>
      <c r="C257" s="215" t="s">
        <v>2062</v>
      </c>
      <c r="D257" s="215" t="s">
        <v>182</v>
      </c>
      <c r="E257" s="216" t="s">
        <v>5251</v>
      </c>
      <c r="F257" s="217" t="s">
        <v>5252</v>
      </c>
      <c r="G257" s="218" t="s">
        <v>195</v>
      </c>
      <c r="H257" s="219">
        <v>13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270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270</v>
      </c>
      <c r="BM257" s="226" t="s">
        <v>5253</v>
      </c>
    </row>
    <row r="258" s="2" customFormat="1" ht="16.5" customHeight="1">
      <c r="A258" s="40"/>
      <c r="B258" s="41"/>
      <c r="C258" s="215" t="s">
        <v>2071</v>
      </c>
      <c r="D258" s="215" t="s">
        <v>182</v>
      </c>
      <c r="E258" s="216" t="s">
        <v>5254</v>
      </c>
      <c r="F258" s="217" t="s">
        <v>5255</v>
      </c>
      <c r="G258" s="218" t="s">
        <v>195</v>
      </c>
      <c r="H258" s="219">
        <v>4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270</v>
      </c>
      <c r="AT258" s="226" t="s">
        <v>182</v>
      </c>
      <c r="AU258" s="226" t="s">
        <v>80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270</v>
      </c>
      <c r="BM258" s="226" t="s">
        <v>5256</v>
      </c>
    </row>
    <row r="259" s="2" customFormat="1" ht="16.5" customHeight="1">
      <c r="A259" s="40"/>
      <c r="B259" s="41"/>
      <c r="C259" s="215" t="s">
        <v>2076</v>
      </c>
      <c r="D259" s="215" t="s">
        <v>182</v>
      </c>
      <c r="E259" s="216" t="s">
        <v>5257</v>
      </c>
      <c r="F259" s="217" t="s">
        <v>5258</v>
      </c>
      <c r="G259" s="218" t="s">
        <v>2145</v>
      </c>
      <c r="H259" s="219">
        <v>4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270</v>
      </c>
      <c r="AT259" s="226" t="s">
        <v>182</v>
      </c>
      <c r="AU259" s="226" t="s">
        <v>80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270</v>
      </c>
      <c r="BM259" s="226" t="s">
        <v>5259</v>
      </c>
    </row>
    <row r="260" s="2" customFormat="1" ht="16.5" customHeight="1">
      <c r="A260" s="40"/>
      <c r="B260" s="41"/>
      <c r="C260" s="215" t="s">
        <v>2083</v>
      </c>
      <c r="D260" s="215" t="s">
        <v>182</v>
      </c>
      <c r="E260" s="216" t="s">
        <v>5260</v>
      </c>
      <c r="F260" s="217" t="s">
        <v>5261</v>
      </c>
      <c r="G260" s="218" t="s">
        <v>359</v>
      </c>
      <c r="H260" s="219">
        <v>4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270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270</v>
      </c>
      <c r="BM260" s="226" t="s">
        <v>5262</v>
      </c>
    </row>
    <row r="261" s="2" customFormat="1" ht="16.5" customHeight="1">
      <c r="A261" s="40"/>
      <c r="B261" s="41"/>
      <c r="C261" s="215" t="s">
        <v>2093</v>
      </c>
      <c r="D261" s="215" t="s">
        <v>182</v>
      </c>
      <c r="E261" s="216" t="s">
        <v>5263</v>
      </c>
      <c r="F261" s="217" t="s">
        <v>5264</v>
      </c>
      <c r="G261" s="218" t="s">
        <v>195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270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270</v>
      </c>
      <c r="BM261" s="226" t="s">
        <v>5265</v>
      </c>
    </row>
    <row r="262" s="2" customFormat="1" ht="16.5" customHeight="1">
      <c r="A262" s="40"/>
      <c r="B262" s="41"/>
      <c r="C262" s="215" t="s">
        <v>2099</v>
      </c>
      <c r="D262" s="215" t="s">
        <v>182</v>
      </c>
      <c r="E262" s="216" t="s">
        <v>5266</v>
      </c>
      <c r="F262" s="217" t="s">
        <v>5267</v>
      </c>
      <c r="G262" s="218" t="s">
        <v>195</v>
      </c>
      <c r="H262" s="219">
        <v>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270</v>
      </c>
      <c r="AT262" s="226" t="s">
        <v>182</v>
      </c>
      <c r="AU262" s="226" t="s">
        <v>80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270</v>
      </c>
      <c r="BM262" s="226" t="s">
        <v>5268</v>
      </c>
    </row>
    <row r="263" s="2" customFormat="1" ht="16.5" customHeight="1">
      <c r="A263" s="40"/>
      <c r="B263" s="41"/>
      <c r="C263" s="215" t="s">
        <v>2107</v>
      </c>
      <c r="D263" s="215" t="s">
        <v>182</v>
      </c>
      <c r="E263" s="216" t="s">
        <v>5269</v>
      </c>
      <c r="F263" s="217" t="s">
        <v>5270</v>
      </c>
      <c r="G263" s="218" t="s">
        <v>2145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270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270</v>
      </c>
      <c r="BM263" s="226" t="s">
        <v>5271</v>
      </c>
    </row>
    <row r="264" s="2" customFormat="1" ht="16.5" customHeight="1">
      <c r="A264" s="40"/>
      <c r="B264" s="41"/>
      <c r="C264" s="215" t="s">
        <v>2112</v>
      </c>
      <c r="D264" s="215" t="s">
        <v>182</v>
      </c>
      <c r="E264" s="216" t="s">
        <v>5272</v>
      </c>
      <c r="F264" s="217" t="s">
        <v>5273</v>
      </c>
      <c r="G264" s="218" t="s">
        <v>2145</v>
      </c>
      <c r="H264" s="219">
        <v>1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270</v>
      </c>
      <c r="AT264" s="226" t="s">
        <v>182</v>
      </c>
      <c r="AU264" s="226" t="s">
        <v>80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270</v>
      </c>
      <c r="BM264" s="226" t="s">
        <v>5274</v>
      </c>
    </row>
    <row r="265" s="2" customFormat="1" ht="16.5" customHeight="1">
      <c r="A265" s="40"/>
      <c r="B265" s="41"/>
      <c r="C265" s="215" t="s">
        <v>2120</v>
      </c>
      <c r="D265" s="215" t="s">
        <v>182</v>
      </c>
      <c r="E265" s="216" t="s">
        <v>5275</v>
      </c>
      <c r="F265" s="217" t="s">
        <v>5276</v>
      </c>
      <c r="G265" s="218" t="s">
        <v>2145</v>
      </c>
      <c r="H265" s="219">
        <v>1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270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270</v>
      </c>
      <c r="BM265" s="226" t="s">
        <v>5277</v>
      </c>
    </row>
    <row r="266" s="2" customFormat="1" ht="16.5" customHeight="1">
      <c r="A266" s="40"/>
      <c r="B266" s="41"/>
      <c r="C266" s="215" t="s">
        <v>2126</v>
      </c>
      <c r="D266" s="215" t="s">
        <v>182</v>
      </c>
      <c r="E266" s="216" t="s">
        <v>5278</v>
      </c>
      <c r="F266" s="217" t="s">
        <v>5279</v>
      </c>
      <c r="G266" s="218" t="s">
        <v>195</v>
      </c>
      <c r="H266" s="219">
        <v>7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270</v>
      </c>
      <c r="AT266" s="226" t="s">
        <v>182</v>
      </c>
      <c r="AU266" s="226" t="s">
        <v>80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270</v>
      </c>
      <c r="BM266" s="226" t="s">
        <v>5280</v>
      </c>
    </row>
    <row r="267" s="2" customFormat="1" ht="16.5" customHeight="1">
      <c r="A267" s="40"/>
      <c r="B267" s="41"/>
      <c r="C267" s="215" t="s">
        <v>2131</v>
      </c>
      <c r="D267" s="215" t="s">
        <v>182</v>
      </c>
      <c r="E267" s="216" t="s">
        <v>5281</v>
      </c>
      <c r="F267" s="217" t="s">
        <v>5282</v>
      </c>
      <c r="G267" s="218" t="s">
        <v>2145</v>
      </c>
      <c r="H267" s="219">
        <v>14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270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270</v>
      </c>
      <c r="BM267" s="226" t="s">
        <v>5283</v>
      </c>
    </row>
    <row r="268" s="2" customFormat="1" ht="16.5" customHeight="1">
      <c r="A268" s="40"/>
      <c r="B268" s="41"/>
      <c r="C268" s="215" t="s">
        <v>2137</v>
      </c>
      <c r="D268" s="215" t="s">
        <v>182</v>
      </c>
      <c r="E268" s="216" t="s">
        <v>5284</v>
      </c>
      <c r="F268" s="217" t="s">
        <v>5285</v>
      </c>
      <c r="G268" s="218" t="s">
        <v>195</v>
      </c>
      <c r="H268" s="219">
        <v>32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43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270</v>
      </c>
      <c r="AT268" s="226" t="s">
        <v>182</v>
      </c>
      <c r="AU268" s="226" t="s">
        <v>80</v>
      </c>
      <c r="AY268" s="19" t="s">
        <v>180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270</v>
      </c>
      <c r="BM268" s="226" t="s">
        <v>5286</v>
      </c>
    </row>
    <row r="269" s="2" customFormat="1" ht="16.5" customHeight="1">
      <c r="A269" s="40"/>
      <c r="B269" s="41"/>
      <c r="C269" s="215" t="s">
        <v>2142</v>
      </c>
      <c r="D269" s="215" t="s">
        <v>182</v>
      </c>
      <c r="E269" s="216" t="s">
        <v>5287</v>
      </c>
      <c r="F269" s="217" t="s">
        <v>5288</v>
      </c>
      <c r="G269" s="218" t="s">
        <v>195</v>
      </c>
      <c r="H269" s="219">
        <v>6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270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270</v>
      </c>
      <c r="BM269" s="226" t="s">
        <v>5289</v>
      </c>
    </row>
    <row r="270" s="2" customFormat="1" ht="16.5" customHeight="1">
      <c r="A270" s="40"/>
      <c r="B270" s="41"/>
      <c r="C270" s="215" t="s">
        <v>2148</v>
      </c>
      <c r="D270" s="215" t="s">
        <v>182</v>
      </c>
      <c r="E270" s="216" t="s">
        <v>5290</v>
      </c>
      <c r="F270" s="217" t="s">
        <v>5291</v>
      </c>
      <c r="G270" s="218" t="s">
        <v>2145</v>
      </c>
      <c r="H270" s="219">
        <v>19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270</v>
      </c>
      <c r="AT270" s="226" t="s">
        <v>182</v>
      </c>
      <c r="AU270" s="226" t="s">
        <v>80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270</v>
      </c>
      <c r="BM270" s="226" t="s">
        <v>5292</v>
      </c>
    </row>
    <row r="271" s="2" customFormat="1" ht="16.5" customHeight="1">
      <c r="A271" s="40"/>
      <c r="B271" s="41"/>
      <c r="C271" s="215" t="s">
        <v>2155</v>
      </c>
      <c r="D271" s="215" t="s">
        <v>182</v>
      </c>
      <c r="E271" s="216" t="s">
        <v>5293</v>
      </c>
      <c r="F271" s="217" t="s">
        <v>5294</v>
      </c>
      <c r="G271" s="218" t="s">
        <v>195</v>
      </c>
      <c r="H271" s="219">
        <v>3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270</v>
      </c>
      <c r="AT271" s="226" t="s">
        <v>182</v>
      </c>
      <c r="AU271" s="226" t="s">
        <v>80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270</v>
      </c>
      <c r="BM271" s="226" t="s">
        <v>5295</v>
      </c>
    </row>
    <row r="272" s="2" customFormat="1" ht="16.5" customHeight="1">
      <c r="A272" s="40"/>
      <c r="B272" s="41"/>
      <c r="C272" s="215" t="s">
        <v>2161</v>
      </c>
      <c r="D272" s="215" t="s">
        <v>182</v>
      </c>
      <c r="E272" s="216" t="s">
        <v>5296</v>
      </c>
      <c r="F272" s="217" t="s">
        <v>5297</v>
      </c>
      <c r="G272" s="218" t="s">
        <v>195</v>
      </c>
      <c r="H272" s="219">
        <v>4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270</v>
      </c>
      <c r="AT272" s="226" t="s">
        <v>182</v>
      </c>
      <c r="AU272" s="226" t="s">
        <v>80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270</v>
      </c>
      <c r="BM272" s="226" t="s">
        <v>5298</v>
      </c>
    </row>
    <row r="273" s="2" customFormat="1" ht="16.5" customHeight="1">
      <c r="A273" s="40"/>
      <c r="B273" s="41"/>
      <c r="C273" s="215" t="s">
        <v>2168</v>
      </c>
      <c r="D273" s="215" t="s">
        <v>182</v>
      </c>
      <c r="E273" s="216" t="s">
        <v>5299</v>
      </c>
      <c r="F273" s="217" t="s">
        <v>5300</v>
      </c>
      <c r="G273" s="218" t="s">
        <v>195</v>
      </c>
      <c r="H273" s="219">
        <v>3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270</v>
      </c>
      <c r="AT273" s="226" t="s">
        <v>182</v>
      </c>
      <c r="AU273" s="226" t="s">
        <v>80</v>
      </c>
      <c r="AY273" s="19" t="s">
        <v>180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270</v>
      </c>
      <c r="BM273" s="226" t="s">
        <v>5301</v>
      </c>
    </row>
    <row r="274" s="2" customFormat="1" ht="16.5" customHeight="1">
      <c r="A274" s="40"/>
      <c r="B274" s="41"/>
      <c r="C274" s="215" t="s">
        <v>2182</v>
      </c>
      <c r="D274" s="215" t="s">
        <v>182</v>
      </c>
      <c r="E274" s="216" t="s">
        <v>5302</v>
      </c>
      <c r="F274" s="217" t="s">
        <v>5303</v>
      </c>
      <c r="G274" s="218" t="s">
        <v>195</v>
      </c>
      <c r="H274" s="219">
        <v>19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270</v>
      </c>
      <c r="AT274" s="226" t="s">
        <v>182</v>
      </c>
      <c r="AU274" s="226" t="s">
        <v>80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270</v>
      </c>
      <c r="BM274" s="226" t="s">
        <v>5304</v>
      </c>
    </row>
    <row r="275" s="2" customFormat="1" ht="16.5" customHeight="1">
      <c r="A275" s="40"/>
      <c r="B275" s="41"/>
      <c r="C275" s="215" t="s">
        <v>2191</v>
      </c>
      <c r="D275" s="215" t="s">
        <v>182</v>
      </c>
      <c r="E275" s="216" t="s">
        <v>5305</v>
      </c>
      <c r="F275" s="217" t="s">
        <v>5306</v>
      </c>
      <c r="G275" s="218" t="s">
        <v>195</v>
      </c>
      <c r="H275" s="219">
        <v>19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43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270</v>
      </c>
      <c r="AT275" s="226" t="s">
        <v>182</v>
      </c>
      <c r="AU275" s="226" t="s">
        <v>80</v>
      </c>
      <c r="AY275" s="19" t="s">
        <v>180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270</v>
      </c>
      <c r="BM275" s="226" t="s">
        <v>5307</v>
      </c>
    </row>
    <row r="276" s="2" customFormat="1" ht="16.5" customHeight="1">
      <c r="A276" s="40"/>
      <c r="B276" s="41"/>
      <c r="C276" s="215" t="s">
        <v>2198</v>
      </c>
      <c r="D276" s="215" t="s">
        <v>182</v>
      </c>
      <c r="E276" s="216" t="s">
        <v>5308</v>
      </c>
      <c r="F276" s="217" t="s">
        <v>5309</v>
      </c>
      <c r="G276" s="218" t="s">
        <v>2145</v>
      </c>
      <c r="H276" s="219">
        <v>64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270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270</v>
      </c>
      <c r="BM276" s="226" t="s">
        <v>5310</v>
      </c>
    </row>
    <row r="277" s="2" customFormat="1" ht="16.5" customHeight="1">
      <c r="A277" s="40"/>
      <c r="B277" s="41"/>
      <c r="C277" s="215" t="s">
        <v>2204</v>
      </c>
      <c r="D277" s="215" t="s">
        <v>182</v>
      </c>
      <c r="E277" s="216" t="s">
        <v>5311</v>
      </c>
      <c r="F277" s="217" t="s">
        <v>5312</v>
      </c>
      <c r="G277" s="218" t="s">
        <v>195</v>
      </c>
      <c r="H277" s="219">
        <v>3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270</v>
      </c>
      <c r="AT277" s="226" t="s">
        <v>182</v>
      </c>
      <c r="AU277" s="226" t="s">
        <v>80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270</v>
      </c>
      <c r="BM277" s="226" t="s">
        <v>5313</v>
      </c>
    </row>
    <row r="278" s="2" customFormat="1" ht="16.5" customHeight="1">
      <c r="A278" s="40"/>
      <c r="B278" s="41"/>
      <c r="C278" s="215" t="s">
        <v>2325</v>
      </c>
      <c r="D278" s="215" t="s">
        <v>182</v>
      </c>
      <c r="E278" s="216" t="s">
        <v>5314</v>
      </c>
      <c r="F278" s="217" t="s">
        <v>5315</v>
      </c>
      <c r="G278" s="218" t="s">
        <v>2145</v>
      </c>
      <c r="H278" s="219">
        <v>16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270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270</v>
      </c>
      <c r="BM278" s="226" t="s">
        <v>5316</v>
      </c>
    </row>
    <row r="279" s="2" customFormat="1" ht="16.5" customHeight="1">
      <c r="A279" s="40"/>
      <c r="B279" s="41"/>
      <c r="C279" s="215" t="s">
        <v>2334</v>
      </c>
      <c r="D279" s="215" t="s">
        <v>182</v>
      </c>
      <c r="E279" s="216" t="s">
        <v>5317</v>
      </c>
      <c r="F279" s="217" t="s">
        <v>5318</v>
      </c>
      <c r="G279" s="218" t="s">
        <v>2145</v>
      </c>
      <c r="H279" s="219">
        <v>16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270</v>
      </c>
      <c r="AT279" s="226" t="s">
        <v>182</v>
      </c>
      <c r="AU279" s="226" t="s">
        <v>80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270</v>
      </c>
      <c r="BM279" s="226" t="s">
        <v>5319</v>
      </c>
    </row>
    <row r="280" s="2" customFormat="1" ht="16.5" customHeight="1">
      <c r="A280" s="40"/>
      <c r="B280" s="41"/>
      <c r="C280" s="215" t="s">
        <v>2343</v>
      </c>
      <c r="D280" s="215" t="s">
        <v>182</v>
      </c>
      <c r="E280" s="216" t="s">
        <v>5320</v>
      </c>
      <c r="F280" s="217" t="s">
        <v>5321</v>
      </c>
      <c r="G280" s="218" t="s">
        <v>3129</v>
      </c>
      <c r="H280" s="292"/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270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270</v>
      </c>
      <c r="BM280" s="226" t="s">
        <v>5322</v>
      </c>
    </row>
    <row r="281" s="2" customFormat="1" ht="16.5" customHeight="1">
      <c r="A281" s="40"/>
      <c r="B281" s="41"/>
      <c r="C281" s="215" t="s">
        <v>2349</v>
      </c>
      <c r="D281" s="215" t="s">
        <v>182</v>
      </c>
      <c r="E281" s="216" t="s">
        <v>5323</v>
      </c>
      <c r="F281" s="217" t="s">
        <v>5324</v>
      </c>
      <c r="G281" s="218" t="s">
        <v>19</v>
      </c>
      <c r="H281" s="219">
        <v>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187</v>
      </c>
      <c r="AT281" s="226" t="s">
        <v>182</v>
      </c>
      <c r="AU281" s="226" t="s">
        <v>80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187</v>
      </c>
      <c r="BM281" s="226" t="s">
        <v>5325</v>
      </c>
    </row>
    <row r="282" s="2" customFormat="1" ht="16.5" customHeight="1">
      <c r="A282" s="40"/>
      <c r="B282" s="41"/>
      <c r="C282" s="215" t="s">
        <v>2354</v>
      </c>
      <c r="D282" s="215" t="s">
        <v>182</v>
      </c>
      <c r="E282" s="216" t="s">
        <v>5326</v>
      </c>
      <c r="F282" s="217" t="s">
        <v>5327</v>
      </c>
      <c r="G282" s="218" t="s">
        <v>19</v>
      </c>
      <c r="H282" s="219">
        <v>0</v>
      </c>
      <c r="I282" s="220"/>
      <c r="J282" s="221">
        <f>ROUND(I282*H282,2)</f>
        <v>0</v>
      </c>
      <c r="K282" s="217" t="s">
        <v>19</v>
      </c>
      <c r="L282" s="46"/>
      <c r="M282" s="293" t="s">
        <v>19</v>
      </c>
      <c r="N282" s="294" t="s">
        <v>43</v>
      </c>
      <c r="O282" s="279"/>
      <c r="P282" s="295">
        <f>O282*H282</f>
        <v>0</v>
      </c>
      <c r="Q282" s="295">
        <v>0</v>
      </c>
      <c r="R282" s="295">
        <f>Q282*H282</f>
        <v>0</v>
      </c>
      <c r="S282" s="295">
        <v>0</v>
      </c>
      <c r="T282" s="29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187</v>
      </c>
      <c r="AT282" s="226" t="s">
        <v>182</v>
      </c>
      <c r="AU282" s="226" t="s">
        <v>80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187</v>
      </c>
      <c r="BM282" s="226" t="s">
        <v>5328</v>
      </c>
    </row>
    <row r="283" s="2" customFormat="1" ht="6.96" customHeight="1">
      <c r="A283" s="40"/>
      <c r="B283" s="61"/>
      <c r="C283" s="62"/>
      <c r="D283" s="62"/>
      <c r="E283" s="62"/>
      <c r="F283" s="62"/>
      <c r="G283" s="62"/>
      <c r="H283" s="62"/>
      <c r="I283" s="62"/>
      <c r="J283" s="62"/>
      <c r="K283" s="62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SQOOOMmT0/NanW7p2J0FpT/Zmkb2Ae7fUTlOMVxAxBISbaQo6oEGiiJSyvsq85qviWhYcJXAmNo8aEwxJyn41w==" hashValue="cceygv93q8C2guE9JFOWbkhWOrgzze4jVbnE+azMOeRsNFZACoFyXjjg0KCQJ0w7DKrowGT9OMi5hPPO04rmEg==" algorithmName="SHA-512" password="CC35"/>
  <autoFilter ref="C91:K2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5329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ROUND((SUM(BE94:BE272)),  2)</f>
        <v>0</v>
      </c>
      <c r="G35" s="40"/>
      <c r="H35" s="40"/>
      <c r="I35" s="160">
        <v>0.20999999999999999</v>
      </c>
      <c r="J35" s="159">
        <f>ROUND(((SUM(BE94:BE272))*I35),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ROUND((SUM(BF94:BF272)),  2)</f>
        <v>0</v>
      </c>
      <c r="G36" s="40"/>
      <c r="H36" s="40"/>
      <c r="I36" s="160">
        <v>0.14999999999999999</v>
      </c>
      <c r="J36" s="159">
        <f>ROUND(((SUM(BF94:BF272))*I36),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ROUND((SUM(BG94:BG272)),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ROUND((SUM(BH94:BH272)),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ROUND((SUM(BI94:BI272)),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ROU2323 - Zařízení pro vytápění staveb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556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559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5330</v>
      </c>
      <c r="E66" s="185"/>
      <c r="F66" s="185"/>
      <c r="G66" s="185"/>
      <c r="H66" s="185"/>
      <c r="I66" s="185"/>
      <c r="J66" s="186">
        <f>J112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5331</v>
      </c>
      <c r="E67" s="185"/>
      <c r="F67" s="185"/>
      <c r="G67" s="185"/>
      <c r="H67" s="185"/>
      <c r="I67" s="185"/>
      <c r="J67" s="186">
        <f>J126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5332</v>
      </c>
      <c r="E68" s="185"/>
      <c r="F68" s="185"/>
      <c r="G68" s="185"/>
      <c r="H68" s="185"/>
      <c r="I68" s="185"/>
      <c r="J68" s="186">
        <f>J177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5333</v>
      </c>
      <c r="E69" s="185"/>
      <c r="F69" s="185"/>
      <c r="G69" s="185"/>
      <c r="H69" s="185"/>
      <c r="I69" s="185"/>
      <c r="J69" s="186">
        <f>J190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5334</v>
      </c>
      <c r="E70" s="185"/>
      <c r="F70" s="185"/>
      <c r="G70" s="185"/>
      <c r="H70" s="185"/>
      <c r="I70" s="185"/>
      <c r="J70" s="186">
        <f>J243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572</v>
      </c>
      <c r="E71" s="185"/>
      <c r="F71" s="185"/>
      <c r="G71" s="185"/>
      <c r="H71" s="185"/>
      <c r="I71" s="185"/>
      <c r="J71" s="186">
        <f>J269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5335</v>
      </c>
      <c r="E72" s="180"/>
      <c r="F72" s="180"/>
      <c r="G72" s="180"/>
      <c r="H72" s="180"/>
      <c r="I72" s="180"/>
      <c r="J72" s="181">
        <f>J271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546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547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ROU2323 - Zařízení pro vytápění staveb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Šlapanice</v>
      </c>
      <c r="G88" s="42"/>
      <c r="H88" s="42"/>
      <c r="I88" s="34" t="s">
        <v>23</v>
      </c>
      <c r="J88" s="74" t="str">
        <f>IF(J14="","",J14)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Šlapanice</v>
      </c>
      <c r="G90" s="42"/>
      <c r="H90" s="42"/>
      <c r="I90" s="34" t="s">
        <v>31</v>
      </c>
      <c r="J90" s="38" t="str">
        <f>E23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P95+P271</f>
        <v>0</v>
      </c>
      <c r="Q94" s="98"/>
      <c r="R94" s="196">
        <f>R95+R271</f>
        <v>0</v>
      </c>
      <c r="S94" s="98"/>
      <c r="T94" s="197">
        <f>T95+T271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BK95+BK271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2956</v>
      </c>
      <c r="F95" s="202" t="s">
        <v>2957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P96+P112+P126+P177+P190+P243+P269</f>
        <v>0</v>
      </c>
      <c r="Q95" s="207"/>
      <c r="R95" s="208">
        <f>R96+R112+R126+R177+R190+R243+R269</f>
        <v>0</v>
      </c>
      <c r="S95" s="207"/>
      <c r="T95" s="209">
        <f>T96+T112+T126+T177+T190+T243+T269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72</v>
      </c>
      <c r="AY95" s="210" t="s">
        <v>180</v>
      </c>
      <c r="BK95" s="212">
        <f>BK96+BK112+BK126+BK177+BK190+BK243+BK269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3328</v>
      </c>
      <c r="F96" s="213" t="s">
        <v>3329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SUM(P97:P111)</f>
        <v>0</v>
      </c>
      <c r="Q96" s="207"/>
      <c r="R96" s="208">
        <f>SUM(R97:R111)</f>
        <v>0</v>
      </c>
      <c r="S96" s="207"/>
      <c r="T96" s="209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71</v>
      </c>
      <c r="AU96" s="211" t="s">
        <v>80</v>
      </c>
      <c r="AY96" s="210" t="s">
        <v>180</v>
      </c>
      <c r="BK96" s="212">
        <f>SUM(BK97:BK111)</f>
        <v>0</v>
      </c>
    </row>
    <row r="97" s="2" customFormat="1" ht="49.05" customHeight="1">
      <c r="A97" s="40"/>
      <c r="B97" s="41"/>
      <c r="C97" s="215" t="s">
        <v>2137</v>
      </c>
      <c r="D97" s="215" t="s">
        <v>182</v>
      </c>
      <c r="E97" s="216" t="s">
        <v>80</v>
      </c>
      <c r="F97" s="217" t="s">
        <v>5336</v>
      </c>
      <c r="G97" s="218" t="s">
        <v>19</v>
      </c>
      <c r="H97" s="219">
        <v>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270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270</v>
      </c>
      <c r="BM97" s="226" t="s">
        <v>5337</v>
      </c>
    </row>
    <row r="98" s="2" customFormat="1" ht="16.5" customHeight="1">
      <c r="A98" s="40"/>
      <c r="B98" s="41"/>
      <c r="C98" s="215" t="s">
        <v>80</v>
      </c>
      <c r="D98" s="215" t="s">
        <v>182</v>
      </c>
      <c r="E98" s="216" t="s">
        <v>5338</v>
      </c>
      <c r="F98" s="217" t="s">
        <v>5339</v>
      </c>
      <c r="G98" s="218" t="s">
        <v>5340</v>
      </c>
      <c r="H98" s="219">
        <v>55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270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270</v>
      </c>
      <c r="BM98" s="226" t="s">
        <v>5341</v>
      </c>
    </row>
    <row r="99" s="2" customFormat="1" ht="16.5" customHeight="1">
      <c r="A99" s="40"/>
      <c r="B99" s="41"/>
      <c r="C99" s="215" t="s">
        <v>82</v>
      </c>
      <c r="D99" s="215" t="s">
        <v>182</v>
      </c>
      <c r="E99" s="216" t="s">
        <v>5342</v>
      </c>
      <c r="F99" s="217" t="s">
        <v>5343</v>
      </c>
      <c r="G99" s="218" t="s">
        <v>5340</v>
      </c>
      <c r="H99" s="219">
        <v>126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270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270</v>
      </c>
      <c r="BM99" s="226" t="s">
        <v>5344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5345</v>
      </c>
      <c r="F100" s="217" t="s">
        <v>5346</v>
      </c>
      <c r="G100" s="218" t="s">
        <v>5340</v>
      </c>
      <c r="H100" s="219">
        <v>274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270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270</v>
      </c>
      <c r="BM100" s="226" t="s">
        <v>5347</v>
      </c>
    </row>
    <row r="101" s="2" customFormat="1" ht="16.5" customHeight="1">
      <c r="A101" s="40"/>
      <c r="B101" s="41"/>
      <c r="C101" s="215" t="s">
        <v>187</v>
      </c>
      <c r="D101" s="215" t="s">
        <v>182</v>
      </c>
      <c r="E101" s="216" t="s">
        <v>5348</v>
      </c>
      <c r="F101" s="217" t="s">
        <v>5349</v>
      </c>
      <c r="G101" s="218" t="s">
        <v>5340</v>
      </c>
      <c r="H101" s="219">
        <v>180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270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270</v>
      </c>
      <c r="BM101" s="226" t="s">
        <v>5350</v>
      </c>
    </row>
    <row r="102" s="2" customFormat="1" ht="16.5" customHeight="1">
      <c r="A102" s="40"/>
      <c r="B102" s="41"/>
      <c r="C102" s="215" t="s">
        <v>206</v>
      </c>
      <c r="D102" s="215" t="s">
        <v>182</v>
      </c>
      <c r="E102" s="216" t="s">
        <v>5351</v>
      </c>
      <c r="F102" s="217" t="s">
        <v>5352</v>
      </c>
      <c r="G102" s="218" t="s">
        <v>5340</v>
      </c>
      <c r="H102" s="219">
        <v>122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270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270</v>
      </c>
      <c r="BM102" s="226" t="s">
        <v>5353</v>
      </c>
    </row>
    <row r="103" s="2" customFormat="1" ht="16.5" customHeight="1">
      <c r="A103" s="40"/>
      <c r="B103" s="41"/>
      <c r="C103" s="215" t="s">
        <v>211</v>
      </c>
      <c r="D103" s="215" t="s">
        <v>182</v>
      </c>
      <c r="E103" s="216" t="s">
        <v>5354</v>
      </c>
      <c r="F103" s="217" t="s">
        <v>5355</v>
      </c>
      <c r="G103" s="218" t="s">
        <v>5340</v>
      </c>
      <c r="H103" s="219">
        <v>52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270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270</v>
      </c>
      <c r="BM103" s="226" t="s">
        <v>5356</v>
      </c>
    </row>
    <row r="104" s="2" customFormat="1" ht="16.5" customHeight="1">
      <c r="A104" s="40"/>
      <c r="B104" s="41"/>
      <c r="C104" s="215" t="s">
        <v>217</v>
      </c>
      <c r="D104" s="215" t="s">
        <v>182</v>
      </c>
      <c r="E104" s="216" t="s">
        <v>5357</v>
      </c>
      <c r="F104" s="217" t="s">
        <v>5358</v>
      </c>
      <c r="G104" s="218" t="s">
        <v>5340</v>
      </c>
      <c r="H104" s="219">
        <v>93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270</v>
      </c>
      <c r="AT104" s="226" t="s">
        <v>182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270</v>
      </c>
      <c r="BM104" s="226" t="s">
        <v>5359</v>
      </c>
    </row>
    <row r="105" s="2" customFormat="1" ht="16.5" customHeight="1">
      <c r="A105" s="40"/>
      <c r="B105" s="41"/>
      <c r="C105" s="215" t="s">
        <v>224</v>
      </c>
      <c r="D105" s="215" t="s">
        <v>182</v>
      </c>
      <c r="E105" s="216" t="s">
        <v>5360</v>
      </c>
      <c r="F105" s="217" t="s">
        <v>5361</v>
      </c>
      <c r="G105" s="218" t="s">
        <v>5340</v>
      </c>
      <c r="H105" s="219">
        <v>31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270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270</v>
      </c>
      <c r="BM105" s="226" t="s">
        <v>5362</v>
      </c>
    </row>
    <row r="106" s="2" customFormat="1" ht="16.5" customHeight="1">
      <c r="A106" s="40"/>
      <c r="B106" s="41"/>
      <c r="C106" s="215" t="s">
        <v>231</v>
      </c>
      <c r="D106" s="215" t="s">
        <v>182</v>
      </c>
      <c r="E106" s="216" t="s">
        <v>5363</v>
      </c>
      <c r="F106" s="217" t="s">
        <v>5364</v>
      </c>
      <c r="G106" s="218" t="s">
        <v>185</v>
      </c>
      <c r="H106" s="219">
        <v>8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270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270</v>
      </c>
      <c r="BM106" s="226" t="s">
        <v>5365</v>
      </c>
    </row>
    <row r="107" s="2" customFormat="1" ht="16.5" customHeight="1">
      <c r="A107" s="40"/>
      <c r="B107" s="41"/>
      <c r="C107" s="215" t="s">
        <v>237</v>
      </c>
      <c r="D107" s="215" t="s">
        <v>182</v>
      </c>
      <c r="E107" s="216" t="s">
        <v>5366</v>
      </c>
      <c r="F107" s="217" t="s">
        <v>5367</v>
      </c>
      <c r="G107" s="218" t="s">
        <v>5340</v>
      </c>
      <c r="H107" s="219">
        <v>933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270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270</v>
      </c>
      <c r="BM107" s="226" t="s">
        <v>5368</v>
      </c>
    </row>
    <row r="108" s="2" customFormat="1" ht="16.5" customHeight="1">
      <c r="A108" s="40"/>
      <c r="B108" s="41"/>
      <c r="C108" s="215" t="s">
        <v>246</v>
      </c>
      <c r="D108" s="215" t="s">
        <v>182</v>
      </c>
      <c r="E108" s="216" t="s">
        <v>5369</v>
      </c>
      <c r="F108" s="217" t="s">
        <v>5370</v>
      </c>
      <c r="G108" s="218" t="s">
        <v>195</v>
      </c>
      <c r="H108" s="219">
        <v>14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270</v>
      </c>
      <c r="AT108" s="226" t="s">
        <v>182</v>
      </c>
      <c r="AU108" s="226" t="s">
        <v>82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270</v>
      </c>
      <c r="BM108" s="226" t="s">
        <v>5371</v>
      </c>
    </row>
    <row r="109" s="2" customFormat="1" ht="16.5" customHeight="1">
      <c r="A109" s="40"/>
      <c r="B109" s="41"/>
      <c r="C109" s="215" t="s">
        <v>251</v>
      </c>
      <c r="D109" s="215" t="s">
        <v>182</v>
      </c>
      <c r="E109" s="216" t="s">
        <v>5372</v>
      </c>
      <c r="F109" s="217" t="s">
        <v>5373</v>
      </c>
      <c r="G109" s="218" t="s">
        <v>195</v>
      </c>
      <c r="H109" s="219">
        <v>4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270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270</v>
      </c>
      <c r="BM109" s="226" t="s">
        <v>5374</v>
      </c>
    </row>
    <row r="110" s="2" customFormat="1" ht="16.5" customHeight="1">
      <c r="A110" s="40"/>
      <c r="B110" s="41"/>
      <c r="C110" s="215" t="s">
        <v>256</v>
      </c>
      <c r="D110" s="215" t="s">
        <v>182</v>
      </c>
      <c r="E110" s="216" t="s">
        <v>5375</v>
      </c>
      <c r="F110" s="217" t="s">
        <v>5376</v>
      </c>
      <c r="G110" s="218" t="s">
        <v>3129</v>
      </c>
      <c r="H110" s="292"/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270</v>
      </c>
      <c r="AT110" s="226" t="s">
        <v>182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270</v>
      </c>
      <c r="BM110" s="226" t="s">
        <v>5377</v>
      </c>
    </row>
    <row r="111" s="2" customFormat="1" ht="16.5" customHeight="1">
      <c r="A111" s="40"/>
      <c r="B111" s="41"/>
      <c r="C111" s="215" t="s">
        <v>261</v>
      </c>
      <c r="D111" s="215" t="s">
        <v>182</v>
      </c>
      <c r="E111" s="216" t="s">
        <v>5378</v>
      </c>
      <c r="F111" s="217" t="s">
        <v>5379</v>
      </c>
      <c r="G111" s="218" t="s">
        <v>3129</v>
      </c>
      <c r="H111" s="292"/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270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270</v>
      </c>
      <c r="BM111" s="226" t="s">
        <v>5380</v>
      </c>
    </row>
    <row r="112" s="12" customFormat="1" ht="22.8" customHeight="1">
      <c r="A112" s="12"/>
      <c r="B112" s="199"/>
      <c r="C112" s="200"/>
      <c r="D112" s="201" t="s">
        <v>71</v>
      </c>
      <c r="E112" s="213" t="s">
        <v>5381</v>
      </c>
      <c r="F112" s="213" t="s">
        <v>5382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SUM(P113:P125)</f>
        <v>0</v>
      </c>
      <c r="Q112" s="207"/>
      <c r="R112" s="208">
        <f>SUM(R113:R125)</f>
        <v>0</v>
      </c>
      <c r="S112" s="207"/>
      <c r="T112" s="209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82</v>
      </c>
      <c r="AT112" s="211" t="s">
        <v>71</v>
      </c>
      <c r="AU112" s="211" t="s">
        <v>80</v>
      </c>
      <c r="AY112" s="210" t="s">
        <v>180</v>
      </c>
      <c r="BK112" s="212">
        <f>SUM(BK113:BK125)</f>
        <v>0</v>
      </c>
    </row>
    <row r="113" s="2" customFormat="1" ht="101.25" customHeight="1">
      <c r="A113" s="40"/>
      <c r="B113" s="41"/>
      <c r="C113" s="215" t="s">
        <v>8</v>
      </c>
      <c r="D113" s="215" t="s">
        <v>182</v>
      </c>
      <c r="E113" s="216" t="s">
        <v>5383</v>
      </c>
      <c r="F113" s="217" t="s">
        <v>5384</v>
      </c>
      <c r="G113" s="218" t="s">
        <v>359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270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270</v>
      </c>
      <c r="BM113" s="226" t="s">
        <v>5385</v>
      </c>
    </row>
    <row r="114" s="2" customFormat="1" ht="24.15" customHeight="1">
      <c r="A114" s="40"/>
      <c r="B114" s="41"/>
      <c r="C114" s="215" t="s">
        <v>270</v>
      </c>
      <c r="D114" s="215" t="s">
        <v>182</v>
      </c>
      <c r="E114" s="216" t="s">
        <v>5386</v>
      </c>
      <c r="F114" s="217" t="s">
        <v>5387</v>
      </c>
      <c r="G114" s="218" t="s">
        <v>359</v>
      </c>
      <c r="H114" s="219">
        <v>3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270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270</v>
      </c>
      <c r="BM114" s="226" t="s">
        <v>5388</v>
      </c>
    </row>
    <row r="115" s="2" customFormat="1" ht="16.5" customHeight="1">
      <c r="A115" s="40"/>
      <c r="B115" s="41"/>
      <c r="C115" s="215" t="s">
        <v>275</v>
      </c>
      <c r="D115" s="215" t="s">
        <v>182</v>
      </c>
      <c r="E115" s="216" t="s">
        <v>5389</v>
      </c>
      <c r="F115" s="217" t="s">
        <v>5390</v>
      </c>
      <c r="G115" s="218" t="s">
        <v>3441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270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270</v>
      </c>
      <c r="BM115" s="226" t="s">
        <v>5391</v>
      </c>
    </row>
    <row r="116" s="2" customFormat="1" ht="157.5" customHeight="1">
      <c r="A116" s="40"/>
      <c r="B116" s="41"/>
      <c r="C116" s="215" t="s">
        <v>280</v>
      </c>
      <c r="D116" s="215" t="s">
        <v>182</v>
      </c>
      <c r="E116" s="216" t="s">
        <v>5392</v>
      </c>
      <c r="F116" s="217" t="s">
        <v>5393</v>
      </c>
      <c r="G116" s="218" t="s">
        <v>5394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270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270</v>
      </c>
      <c r="BM116" s="226" t="s">
        <v>5395</v>
      </c>
    </row>
    <row r="117" s="2" customFormat="1" ht="157.5" customHeight="1">
      <c r="A117" s="40"/>
      <c r="B117" s="41"/>
      <c r="C117" s="215" t="s">
        <v>286</v>
      </c>
      <c r="D117" s="215" t="s">
        <v>182</v>
      </c>
      <c r="E117" s="216" t="s">
        <v>5396</v>
      </c>
      <c r="F117" s="217" t="s">
        <v>5397</v>
      </c>
      <c r="G117" s="218" t="s">
        <v>5394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270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270</v>
      </c>
      <c r="BM117" s="226" t="s">
        <v>5398</v>
      </c>
    </row>
    <row r="118" s="2" customFormat="1" ht="16.5" customHeight="1">
      <c r="A118" s="40"/>
      <c r="B118" s="41"/>
      <c r="C118" s="215" t="s">
        <v>291</v>
      </c>
      <c r="D118" s="215" t="s">
        <v>182</v>
      </c>
      <c r="E118" s="216" t="s">
        <v>5399</v>
      </c>
      <c r="F118" s="217" t="s">
        <v>5400</v>
      </c>
      <c r="G118" s="218" t="s">
        <v>195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270</v>
      </c>
      <c r="AT118" s="226" t="s">
        <v>182</v>
      </c>
      <c r="AU118" s="226" t="s">
        <v>82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270</v>
      </c>
      <c r="BM118" s="226" t="s">
        <v>5401</v>
      </c>
    </row>
    <row r="119" s="2" customFormat="1" ht="16.5" customHeight="1">
      <c r="A119" s="40"/>
      <c r="B119" s="41"/>
      <c r="C119" s="215" t="s">
        <v>7</v>
      </c>
      <c r="D119" s="215" t="s">
        <v>182</v>
      </c>
      <c r="E119" s="216" t="s">
        <v>5402</v>
      </c>
      <c r="F119" s="217" t="s">
        <v>5403</v>
      </c>
      <c r="G119" s="218" t="s">
        <v>195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270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270</v>
      </c>
      <c r="BM119" s="226" t="s">
        <v>5404</v>
      </c>
    </row>
    <row r="120" s="2" customFormat="1" ht="16.5" customHeight="1">
      <c r="A120" s="40"/>
      <c r="B120" s="41"/>
      <c r="C120" s="215" t="s">
        <v>300</v>
      </c>
      <c r="D120" s="215" t="s">
        <v>182</v>
      </c>
      <c r="E120" s="216" t="s">
        <v>5405</v>
      </c>
      <c r="F120" s="217" t="s">
        <v>5406</v>
      </c>
      <c r="G120" s="218" t="s">
        <v>3441</v>
      </c>
      <c r="H120" s="219">
        <v>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270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270</v>
      </c>
      <c r="BM120" s="226" t="s">
        <v>5407</v>
      </c>
    </row>
    <row r="121" s="2" customFormat="1" ht="16.5" customHeight="1">
      <c r="A121" s="40"/>
      <c r="B121" s="41"/>
      <c r="C121" s="215" t="s">
        <v>305</v>
      </c>
      <c r="D121" s="215" t="s">
        <v>182</v>
      </c>
      <c r="E121" s="216" t="s">
        <v>5408</v>
      </c>
      <c r="F121" s="217" t="s">
        <v>5409</v>
      </c>
      <c r="G121" s="218" t="s">
        <v>3441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270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270</v>
      </c>
      <c r="BM121" s="226" t="s">
        <v>5410</v>
      </c>
    </row>
    <row r="122" s="2" customFormat="1" ht="16.5" customHeight="1">
      <c r="A122" s="40"/>
      <c r="B122" s="41"/>
      <c r="C122" s="215" t="s">
        <v>310</v>
      </c>
      <c r="D122" s="215" t="s">
        <v>182</v>
      </c>
      <c r="E122" s="216" t="s">
        <v>5411</v>
      </c>
      <c r="F122" s="217" t="s">
        <v>5412</v>
      </c>
      <c r="G122" s="218" t="s">
        <v>2145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270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270</v>
      </c>
      <c r="BM122" s="226" t="s">
        <v>5413</v>
      </c>
    </row>
    <row r="123" s="2" customFormat="1" ht="16.5" customHeight="1">
      <c r="A123" s="40"/>
      <c r="B123" s="41"/>
      <c r="C123" s="215" t="s">
        <v>316</v>
      </c>
      <c r="D123" s="215" t="s">
        <v>182</v>
      </c>
      <c r="E123" s="216" t="s">
        <v>5414</v>
      </c>
      <c r="F123" s="217" t="s">
        <v>5415</v>
      </c>
      <c r="G123" s="218" t="s">
        <v>227</v>
      </c>
      <c r="H123" s="219">
        <v>6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270</v>
      </c>
      <c r="AT123" s="226" t="s">
        <v>182</v>
      </c>
      <c r="AU123" s="226" t="s">
        <v>82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270</v>
      </c>
      <c r="BM123" s="226" t="s">
        <v>5416</v>
      </c>
    </row>
    <row r="124" s="2" customFormat="1" ht="16.5" customHeight="1">
      <c r="A124" s="40"/>
      <c r="B124" s="41"/>
      <c r="C124" s="215" t="s">
        <v>328</v>
      </c>
      <c r="D124" s="215" t="s">
        <v>182</v>
      </c>
      <c r="E124" s="216" t="s">
        <v>5417</v>
      </c>
      <c r="F124" s="217" t="s">
        <v>5418</v>
      </c>
      <c r="G124" s="218" t="s">
        <v>3129</v>
      </c>
      <c r="H124" s="292"/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270</v>
      </c>
      <c r="AT124" s="226" t="s">
        <v>182</v>
      </c>
      <c r="AU124" s="226" t="s">
        <v>82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270</v>
      </c>
      <c r="BM124" s="226" t="s">
        <v>5419</v>
      </c>
    </row>
    <row r="125" s="2" customFormat="1" ht="16.5" customHeight="1">
      <c r="A125" s="40"/>
      <c r="B125" s="41"/>
      <c r="C125" s="215" t="s">
        <v>337</v>
      </c>
      <c r="D125" s="215" t="s">
        <v>182</v>
      </c>
      <c r="E125" s="216" t="s">
        <v>5420</v>
      </c>
      <c r="F125" s="217" t="s">
        <v>5421</v>
      </c>
      <c r="G125" s="218" t="s">
        <v>3129</v>
      </c>
      <c r="H125" s="292"/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270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270</v>
      </c>
      <c r="BM125" s="226" t="s">
        <v>5422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5423</v>
      </c>
      <c r="F126" s="213" t="s">
        <v>5424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SUM(P127:P176)</f>
        <v>0</v>
      </c>
      <c r="Q126" s="207"/>
      <c r="R126" s="208">
        <f>SUM(R127:R176)</f>
        <v>0</v>
      </c>
      <c r="S126" s="207"/>
      <c r="T126" s="209">
        <f>SUM(T127:T176)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82</v>
      </c>
      <c r="AT126" s="211" t="s">
        <v>71</v>
      </c>
      <c r="AU126" s="211" t="s">
        <v>80</v>
      </c>
      <c r="AY126" s="210" t="s">
        <v>180</v>
      </c>
      <c r="BK126" s="212">
        <f>SUM(BK127:BK176)</f>
        <v>0</v>
      </c>
    </row>
    <row r="127" s="2" customFormat="1" ht="16.5" customHeight="1">
      <c r="A127" s="40"/>
      <c r="B127" s="41"/>
      <c r="C127" s="215" t="s">
        <v>343</v>
      </c>
      <c r="D127" s="215" t="s">
        <v>182</v>
      </c>
      <c r="E127" s="216" t="s">
        <v>5425</v>
      </c>
      <c r="F127" s="217" t="s">
        <v>5426</v>
      </c>
      <c r="G127" s="218" t="s">
        <v>195</v>
      </c>
      <c r="H127" s="219">
        <v>34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270</v>
      </c>
      <c r="AT127" s="226" t="s">
        <v>182</v>
      </c>
      <c r="AU127" s="226" t="s">
        <v>82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270</v>
      </c>
      <c r="BM127" s="226" t="s">
        <v>5427</v>
      </c>
    </row>
    <row r="128" s="2" customFormat="1" ht="16.5" customHeight="1">
      <c r="A128" s="40"/>
      <c r="B128" s="41"/>
      <c r="C128" s="215" t="s">
        <v>356</v>
      </c>
      <c r="D128" s="215" t="s">
        <v>182</v>
      </c>
      <c r="E128" s="216" t="s">
        <v>5428</v>
      </c>
      <c r="F128" s="217" t="s">
        <v>5429</v>
      </c>
      <c r="G128" s="218" t="s">
        <v>2145</v>
      </c>
      <c r="H128" s="219">
        <v>34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270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270</v>
      </c>
      <c r="BM128" s="226" t="s">
        <v>5430</v>
      </c>
    </row>
    <row r="129" s="2" customFormat="1" ht="49.05" customHeight="1">
      <c r="A129" s="40"/>
      <c r="B129" s="41"/>
      <c r="C129" s="215" t="s">
        <v>361</v>
      </c>
      <c r="D129" s="215" t="s">
        <v>182</v>
      </c>
      <c r="E129" s="216" t="s">
        <v>5431</v>
      </c>
      <c r="F129" s="217" t="s">
        <v>5432</v>
      </c>
      <c r="G129" s="218" t="s">
        <v>5433</v>
      </c>
      <c r="H129" s="219">
        <v>100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270</v>
      </c>
      <c r="AT129" s="226" t="s">
        <v>182</v>
      </c>
      <c r="AU129" s="226" t="s">
        <v>82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270</v>
      </c>
      <c r="BM129" s="226" t="s">
        <v>5434</v>
      </c>
    </row>
    <row r="130" s="2" customFormat="1" ht="16.5" customHeight="1">
      <c r="A130" s="40"/>
      <c r="B130" s="41"/>
      <c r="C130" s="215" t="s">
        <v>365</v>
      </c>
      <c r="D130" s="215" t="s">
        <v>182</v>
      </c>
      <c r="E130" s="216" t="s">
        <v>5435</v>
      </c>
      <c r="F130" s="217" t="s">
        <v>5436</v>
      </c>
      <c r="G130" s="218" t="s">
        <v>3441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270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270</v>
      </c>
      <c r="BM130" s="226" t="s">
        <v>5437</v>
      </c>
    </row>
    <row r="131" s="2" customFormat="1" ht="16.5" customHeight="1">
      <c r="A131" s="40"/>
      <c r="B131" s="41"/>
      <c r="C131" s="215" t="s">
        <v>369</v>
      </c>
      <c r="D131" s="215" t="s">
        <v>182</v>
      </c>
      <c r="E131" s="216" t="s">
        <v>5438</v>
      </c>
      <c r="F131" s="217" t="s">
        <v>5439</v>
      </c>
      <c r="G131" s="218" t="s">
        <v>359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270</v>
      </c>
      <c r="AT131" s="226" t="s">
        <v>182</v>
      </c>
      <c r="AU131" s="226" t="s">
        <v>82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270</v>
      </c>
      <c r="BM131" s="226" t="s">
        <v>5440</v>
      </c>
    </row>
    <row r="132" s="2" customFormat="1" ht="16.5" customHeight="1">
      <c r="A132" s="40"/>
      <c r="B132" s="41"/>
      <c r="C132" s="215" t="s">
        <v>373</v>
      </c>
      <c r="D132" s="215" t="s">
        <v>182</v>
      </c>
      <c r="E132" s="216" t="s">
        <v>5441</v>
      </c>
      <c r="F132" s="217" t="s">
        <v>5442</v>
      </c>
      <c r="G132" s="218" t="s">
        <v>359</v>
      </c>
      <c r="H132" s="219">
        <v>4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270</v>
      </c>
      <c r="AT132" s="226" t="s">
        <v>182</v>
      </c>
      <c r="AU132" s="226" t="s">
        <v>82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270</v>
      </c>
      <c r="BM132" s="226" t="s">
        <v>5443</v>
      </c>
    </row>
    <row r="133" s="2" customFormat="1" ht="16.5" customHeight="1">
      <c r="A133" s="40"/>
      <c r="B133" s="41"/>
      <c r="C133" s="215" t="s">
        <v>377</v>
      </c>
      <c r="D133" s="215" t="s">
        <v>182</v>
      </c>
      <c r="E133" s="216" t="s">
        <v>5444</v>
      </c>
      <c r="F133" s="217" t="s">
        <v>5445</v>
      </c>
      <c r="G133" s="218" t="s">
        <v>359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270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270</v>
      </c>
      <c r="BM133" s="226" t="s">
        <v>5446</v>
      </c>
    </row>
    <row r="134" s="2" customFormat="1" ht="16.5" customHeight="1">
      <c r="A134" s="40"/>
      <c r="B134" s="41"/>
      <c r="C134" s="215" t="s">
        <v>382</v>
      </c>
      <c r="D134" s="215" t="s">
        <v>182</v>
      </c>
      <c r="E134" s="216" t="s">
        <v>5447</v>
      </c>
      <c r="F134" s="217" t="s">
        <v>5448</v>
      </c>
      <c r="G134" s="218" t="s">
        <v>359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270</v>
      </c>
      <c r="AT134" s="226" t="s">
        <v>182</v>
      </c>
      <c r="AU134" s="226" t="s">
        <v>82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270</v>
      </c>
      <c r="BM134" s="226" t="s">
        <v>5449</v>
      </c>
    </row>
    <row r="135" s="2" customFormat="1" ht="16.5" customHeight="1">
      <c r="A135" s="40"/>
      <c r="B135" s="41"/>
      <c r="C135" s="215" t="s">
        <v>387</v>
      </c>
      <c r="D135" s="215" t="s">
        <v>182</v>
      </c>
      <c r="E135" s="216" t="s">
        <v>5450</v>
      </c>
      <c r="F135" s="217" t="s">
        <v>5451</v>
      </c>
      <c r="G135" s="218" t="s">
        <v>359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270</v>
      </c>
      <c r="AT135" s="226" t="s">
        <v>182</v>
      </c>
      <c r="AU135" s="226" t="s">
        <v>82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270</v>
      </c>
      <c r="BM135" s="226" t="s">
        <v>5452</v>
      </c>
    </row>
    <row r="136" s="2" customFormat="1" ht="16.5" customHeight="1">
      <c r="A136" s="40"/>
      <c r="B136" s="41"/>
      <c r="C136" s="215" t="s">
        <v>394</v>
      </c>
      <c r="D136" s="215" t="s">
        <v>182</v>
      </c>
      <c r="E136" s="216" t="s">
        <v>5453</v>
      </c>
      <c r="F136" s="217" t="s">
        <v>5454</v>
      </c>
      <c r="G136" s="218" t="s">
        <v>359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270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270</v>
      </c>
      <c r="BM136" s="226" t="s">
        <v>5455</v>
      </c>
    </row>
    <row r="137" s="2" customFormat="1" ht="16.5" customHeight="1">
      <c r="A137" s="40"/>
      <c r="B137" s="41"/>
      <c r="C137" s="215" t="s">
        <v>400</v>
      </c>
      <c r="D137" s="215" t="s">
        <v>182</v>
      </c>
      <c r="E137" s="216" t="s">
        <v>5456</v>
      </c>
      <c r="F137" s="217" t="s">
        <v>5457</v>
      </c>
      <c r="G137" s="218" t="s">
        <v>359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270</v>
      </c>
      <c r="AT137" s="226" t="s">
        <v>182</v>
      </c>
      <c r="AU137" s="226" t="s">
        <v>82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270</v>
      </c>
      <c r="BM137" s="226" t="s">
        <v>5458</v>
      </c>
    </row>
    <row r="138" s="2" customFormat="1" ht="16.5" customHeight="1">
      <c r="A138" s="40"/>
      <c r="B138" s="41"/>
      <c r="C138" s="215" t="s">
        <v>405</v>
      </c>
      <c r="D138" s="215" t="s">
        <v>182</v>
      </c>
      <c r="E138" s="216" t="s">
        <v>5459</v>
      </c>
      <c r="F138" s="217" t="s">
        <v>5460</v>
      </c>
      <c r="G138" s="218" t="s">
        <v>359</v>
      </c>
      <c r="H138" s="219">
        <v>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270</v>
      </c>
      <c r="AT138" s="226" t="s">
        <v>182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270</v>
      </c>
      <c r="BM138" s="226" t="s">
        <v>5461</v>
      </c>
    </row>
    <row r="139" s="2" customFormat="1" ht="16.5" customHeight="1">
      <c r="A139" s="40"/>
      <c r="B139" s="41"/>
      <c r="C139" s="215" t="s">
        <v>412</v>
      </c>
      <c r="D139" s="215" t="s">
        <v>182</v>
      </c>
      <c r="E139" s="216" t="s">
        <v>5462</v>
      </c>
      <c r="F139" s="217" t="s">
        <v>5463</v>
      </c>
      <c r="G139" s="218" t="s">
        <v>359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270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270</v>
      </c>
      <c r="BM139" s="226" t="s">
        <v>5464</v>
      </c>
    </row>
    <row r="140" s="2" customFormat="1" ht="16.5" customHeight="1">
      <c r="A140" s="40"/>
      <c r="B140" s="41"/>
      <c r="C140" s="215" t="s">
        <v>423</v>
      </c>
      <c r="D140" s="215" t="s">
        <v>182</v>
      </c>
      <c r="E140" s="216" t="s">
        <v>5465</v>
      </c>
      <c r="F140" s="217" t="s">
        <v>5466</v>
      </c>
      <c r="G140" s="218" t="s">
        <v>359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270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270</v>
      </c>
      <c r="BM140" s="226" t="s">
        <v>5467</v>
      </c>
    </row>
    <row r="141" s="2" customFormat="1" ht="24.15" customHeight="1">
      <c r="A141" s="40"/>
      <c r="B141" s="41"/>
      <c r="C141" s="215" t="s">
        <v>439</v>
      </c>
      <c r="D141" s="215" t="s">
        <v>182</v>
      </c>
      <c r="E141" s="216" t="s">
        <v>5468</v>
      </c>
      <c r="F141" s="217" t="s">
        <v>5469</v>
      </c>
      <c r="G141" s="218" t="s">
        <v>5470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270</v>
      </c>
      <c r="AT141" s="226" t="s">
        <v>182</v>
      </c>
      <c r="AU141" s="226" t="s">
        <v>82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270</v>
      </c>
      <c r="BM141" s="226" t="s">
        <v>5471</v>
      </c>
    </row>
    <row r="142" s="2" customFormat="1" ht="16.5" customHeight="1">
      <c r="A142" s="40"/>
      <c r="B142" s="41"/>
      <c r="C142" s="215" t="s">
        <v>462</v>
      </c>
      <c r="D142" s="215" t="s">
        <v>182</v>
      </c>
      <c r="E142" s="216" t="s">
        <v>5472</v>
      </c>
      <c r="F142" s="217" t="s">
        <v>5473</v>
      </c>
      <c r="G142" s="218" t="s">
        <v>195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270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270</v>
      </c>
      <c r="BM142" s="226" t="s">
        <v>5474</v>
      </c>
    </row>
    <row r="143" s="2" customFormat="1" ht="16.5" customHeight="1">
      <c r="A143" s="40"/>
      <c r="B143" s="41"/>
      <c r="C143" s="215" t="s">
        <v>469</v>
      </c>
      <c r="D143" s="215" t="s">
        <v>182</v>
      </c>
      <c r="E143" s="216" t="s">
        <v>5475</v>
      </c>
      <c r="F143" s="217" t="s">
        <v>5476</v>
      </c>
      <c r="G143" s="218" t="s">
        <v>195</v>
      </c>
      <c r="H143" s="219">
        <v>4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270</v>
      </c>
      <c r="AT143" s="226" t="s">
        <v>182</v>
      </c>
      <c r="AU143" s="226" t="s">
        <v>82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270</v>
      </c>
      <c r="BM143" s="226" t="s">
        <v>5477</v>
      </c>
    </row>
    <row r="144" s="2" customFormat="1" ht="16.5" customHeight="1">
      <c r="A144" s="40"/>
      <c r="B144" s="41"/>
      <c r="C144" s="215" t="s">
        <v>474</v>
      </c>
      <c r="D144" s="215" t="s">
        <v>182</v>
      </c>
      <c r="E144" s="216" t="s">
        <v>5478</v>
      </c>
      <c r="F144" s="217" t="s">
        <v>5479</v>
      </c>
      <c r="G144" s="218" t="s">
        <v>5394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270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270</v>
      </c>
      <c r="BM144" s="226" t="s">
        <v>5480</v>
      </c>
    </row>
    <row r="145" s="2" customFormat="1" ht="77.1" customHeight="1">
      <c r="A145" s="40"/>
      <c r="B145" s="41"/>
      <c r="C145" s="215" t="s">
        <v>479</v>
      </c>
      <c r="D145" s="215" t="s">
        <v>182</v>
      </c>
      <c r="E145" s="216" t="s">
        <v>5481</v>
      </c>
      <c r="F145" s="217" t="s">
        <v>5482</v>
      </c>
      <c r="G145" s="218" t="s">
        <v>5470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270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270</v>
      </c>
      <c r="BM145" s="226" t="s">
        <v>5483</v>
      </c>
    </row>
    <row r="146" s="2" customFormat="1" ht="16.5" customHeight="1">
      <c r="A146" s="40"/>
      <c r="B146" s="41"/>
      <c r="C146" s="215" t="s">
        <v>503</v>
      </c>
      <c r="D146" s="215" t="s">
        <v>182</v>
      </c>
      <c r="E146" s="216" t="s">
        <v>5472</v>
      </c>
      <c r="F146" s="217" t="s">
        <v>5473</v>
      </c>
      <c r="G146" s="218" t="s">
        <v>195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270</v>
      </c>
      <c r="AT146" s="226" t="s">
        <v>182</v>
      </c>
      <c r="AU146" s="226" t="s">
        <v>82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270</v>
      </c>
      <c r="BM146" s="226" t="s">
        <v>5484</v>
      </c>
    </row>
    <row r="147" s="2" customFormat="1" ht="16.5" customHeight="1">
      <c r="A147" s="40"/>
      <c r="B147" s="41"/>
      <c r="C147" s="215" t="s">
        <v>512</v>
      </c>
      <c r="D147" s="215" t="s">
        <v>182</v>
      </c>
      <c r="E147" s="216" t="s">
        <v>5475</v>
      </c>
      <c r="F147" s="217" t="s">
        <v>5476</v>
      </c>
      <c r="G147" s="218" t="s">
        <v>195</v>
      </c>
      <c r="H147" s="219">
        <v>4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270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270</v>
      </c>
      <c r="BM147" s="226" t="s">
        <v>5485</v>
      </c>
    </row>
    <row r="148" s="2" customFormat="1" ht="16.5" customHeight="1">
      <c r="A148" s="40"/>
      <c r="B148" s="41"/>
      <c r="C148" s="215" t="s">
        <v>516</v>
      </c>
      <c r="D148" s="215" t="s">
        <v>182</v>
      </c>
      <c r="E148" s="216" t="s">
        <v>5478</v>
      </c>
      <c r="F148" s="217" t="s">
        <v>5479</v>
      </c>
      <c r="G148" s="218" t="s">
        <v>5394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270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270</v>
      </c>
      <c r="BM148" s="226" t="s">
        <v>5486</v>
      </c>
    </row>
    <row r="149" s="2" customFormat="1" ht="16.5" customHeight="1">
      <c r="A149" s="40"/>
      <c r="B149" s="41"/>
      <c r="C149" s="215" t="s">
        <v>522</v>
      </c>
      <c r="D149" s="215" t="s">
        <v>182</v>
      </c>
      <c r="E149" s="216" t="s">
        <v>5487</v>
      </c>
      <c r="F149" s="217" t="s">
        <v>5488</v>
      </c>
      <c r="G149" s="218" t="s">
        <v>359</v>
      </c>
      <c r="H149" s="219">
        <v>2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270</v>
      </c>
      <c r="AT149" s="226" t="s">
        <v>182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270</v>
      </c>
      <c r="BM149" s="226" t="s">
        <v>5489</v>
      </c>
    </row>
    <row r="150" s="2" customFormat="1" ht="16.5" customHeight="1">
      <c r="A150" s="40"/>
      <c r="B150" s="41"/>
      <c r="C150" s="215" t="s">
        <v>528</v>
      </c>
      <c r="D150" s="215" t="s">
        <v>182</v>
      </c>
      <c r="E150" s="216" t="s">
        <v>5490</v>
      </c>
      <c r="F150" s="217" t="s">
        <v>5491</v>
      </c>
      <c r="G150" s="218" t="s">
        <v>5394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270</v>
      </c>
      <c r="AT150" s="226" t="s">
        <v>182</v>
      </c>
      <c r="AU150" s="226" t="s">
        <v>82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270</v>
      </c>
      <c r="BM150" s="226" t="s">
        <v>5492</v>
      </c>
    </row>
    <row r="151" s="2" customFormat="1" ht="16.5" customHeight="1">
      <c r="A151" s="40"/>
      <c r="B151" s="41"/>
      <c r="C151" s="215" t="s">
        <v>1003</v>
      </c>
      <c r="D151" s="215" t="s">
        <v>182</v>
      </c>
      <c r="E151" s="216" t="s">
        <v>5493</v>
      </c>
      <c r="F151" s="217" t="s">
        <v>5494</v>
      </c>
      <c r="G151" s="218" t="s">
        <v>195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270</v>
      </c>
      <c r="AT151" s="226" t="s">
        <v>182</v>
      </c>
      <c r="AU151" s="226" t="s">
        <v>82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270</v>
      </c>
      <c r="BM151" s="226" t="s">
        <v>5495</v>
      </c>
    </row>
    <row r="152" s="2" customFormat="1" ht="16.5" customHeight="1">
      <c r="A152" s="40"/>
      <c r="B152" s="41"/>
      <c r="C152" s="215" t="s">
        <v>541</v>
      </c>
      <c r="D152" s="215" t="s">
        <v>182</v>
      </c>
      <c r="E152" s="216" t="s">
        <v>5496</v>
      </c>
      <c r="F152" s="217" t="s">
        <v>5497</v>
      </c>
      <c r="G152" s="218" t="s">
        <v>359</v>
      </c>
      <c r="H152" s="219">
        <v>2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270</v>
      </c>
      <c r="AT152" s="226" t="s">
        <v>182</v>
      </c>
      <c r="AU152" s="226" t="s">
        <v>82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270</v>
      </c>
      <c r="BM152" s="226" t="s">
        <v>5498</v>
      </c>
    </row>
    <row r="153" s="2" customFormat="1" ht="16.5" customHeight="1">
      <c r="A153" s="40"/>
      <c r="B153" s="41"/>
      <c r="C153" s="215" t="s">
        <v>533</v>
      </c>
      <c r="D153" s="215" t="s">
        <v>182</v>
      </c>
      <c r="E153" s="216" t="s">
        <v>5499</v>
      </c>
      <c r="F153" s="217" t="s">
        <v>5500</v>
      </c>
      <c r="G153" s="218" t="s">
        <v>195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270</v>
      </c>
      <c r="AT153" s="226" t="s">
        <v>182</v>
      </c>
      <c r="AU153" s="226" t="s">
        <v>82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270</v>
      </c>
      <c r="BM153" s="226" t="s">
        <v>5501</v>
      </c>
    </row>
    <row r="154" s="2" customFormat="1" ht="16.5" customHeight="1">
      <c r="A154" s="40"/>
      <c r="B154" s="41"/>
      <c r="C154" s="215" t="s">
        <v>1037</v>
      </c>
      <c r="D154" s="215" t="s">
        <v>182</v>
      </c>
      <c r="E154" s="216" t="s">
        <v>5502</v>
      </c>
      <c r="F154" s="217" t="s">
        <v>5503</v>
      </c>
      <c r="G154" s="218" t="s">
        <v>227</v>
      </c>
      <c r="H154" s="219">
        <v>6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270</v>
      </c>
      <c r="AT154" s="226" t="s">
        <v>182</v>
      </c>
      <c r="AU154" s="226" t="s">
        <v>82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270</v>
      </c>
      <c r="BM154" s="226" t="s">
        <v>5504</v>
      </c>
    </row>
    <row r="155" s="2" customFormat="1" ht="16.5" customHeight="1">
      <c r="A155" s="40"/>
      <c r="B155" s="41"/>
      <c r="C155" s="215" t="s">
        <v>1042</v>
      </c>
      <c r="D155" s="215" t="s">
        <v>182</v>
      </c>
      <c r="E155" s="216" t="s">
        <v>5505</v>
      </c>
      <c r="F155" s="217" t="s">
        <v>5506</v>
      </c>
      <c r="G155" s="218" t="s">
        <v>5394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270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270</v>
      </c>
      <c r="BM155" s="226" t="s">
        <v>5507</v>
      </c>
    </row>
    <row r="156" s="2" customFormat="1" ht="16.5" customHeight="1">
      <c r="A156" s="40"/>
      <c r="B156" s="41"/>
      <c r="C156" s="215" t="s">
        <v>1049</v>
      </c>
      <c r="D156" s="215" t="s">
        <v>182</v>
      </c>
      <c r="E156" s="216" t="s">
        <v>5508</v>
      </c>
      <c r="F156" s="217" t="s">
        <v>5509</v>
      </c>
      <c r="G156" s="218" t="s">
        <v>5394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270</v>
      </c>
      <c r="AT156" s="226" t="s">
        <v>182</v>
      </c>
      <c r="AU156" s="226" t="s">
        <v>82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270</v>
      </c>
      <c r="BM156" s="226" t="s">
        <v>5510</v>
      </c>
    </row>
    <row r="157" s="2" customFormat="1" ht="16.5" customHeight="1">
      <c r="A157" s="40"/>
      <c r="B157" s="41"/>
      <c r="C157" s="215" t="s">
        <v>1059</v>
      </c>
      <c r="D157" s="215" t="s">
        <v>182</v>
      </c>
      <c r="E157" s="216" t="s">
        <v>5511</v>
      </c>
      <c r="F157" s="217" t="s">
        <v>5512</v>
      </c>
      <c r="G157" s="218" t="s">
        <v>195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270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270</v>
      </c>
      <c r="BM157" s="226" t="s">
        <v>5513</v>
      </c>
    </row>
    <row r="158" s="2" customFormat="1" ht="16.5" customHeight="1">
      <c r="A158" s="40"/>
      <c r="B158" s="41"/>
      <c r="C158" s="215" t="s">
        <v>1070</v>
      </c>
      <c r="D158" s="215" t="s">
        <v>182</v>
      </c>
      <c r="E158" s="216" t="s">
        <v>5514</v>
      </c>
      <c r="F158" s="217" t="s">
        <v>5515</v>
      </c>
      <c r="G158" s="218" t="s">
        <v>359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270</v>
      </c>
      <c r="AT158" s="226" t="s">
        <v>182</v>
      </c>
      <c r="AU158" s="226" t="s">
        <v>82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270</v>
      </c>
      <c r="BM158" s="226" t="s">
        <v>5516</v>
      </c>
    </row>
    <row r="159" s="2" customFormat="1" ht="52.2" customHeight="1">
      <c r="A159" s="40"/>
      <c r="B159" s="41"/>
      <c r="C159" s="215" t="s">
        <v>1079</v>
      </c>
      <c r="D159" s="215" t="s">
        <v>182</v>
      </c>
      <c r="E159" s="216" t="s">
        <v>5517</v>
      </c>
      <c r="F159" s="217" t="s">
        <v>5518</v>
      </c>
      <c r="G159" s="218" t="s">
        <v>195</v>
      </c>
      <c r="H159" s="219">
        <v>2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270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270</v>
      </c>
      <c r="BM159" s="226" t="s">
        <v>5519</v>
      </c>
    </row>
    <row r="160" s="2" customFormat="1" ht="16.5" customHeight="1">
      <c r="A160" s="40"/>
      <c r="B160" s="41"/>
      <c r="C160" s="215" t="s">
        <v>1084</v>
      </c>
      <c r="D160" s="215" t="s">
        <v>182</v>
      </c>
      <c r="E160" s="216" t="s">
        <v>5520</v>
      </c>
      <c r="F160" s="217" t="s">
        <v>5521</v>
      </c>
      <c r="G160" s="218" t="s">
        <v>195</v>
      </c>
      <c r="H160" s="219">
        <v>7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270</v>
      </c>
      <c r="AT160" s="226" t="s">
        <v>182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270</v>
      </c>
      <c r="BM160" s="226" t="s">
        <v>5522</v>
      </c>
    </row>
    <row r="161" s="2" customFormat="1" ht="16.5" customHeight="1">
      <c r="A161" s="40"/>
      <c r="B161" s="41"/>
      <c r="C161" s="215" t="s">
        <v>1090</v>
      </c>
      <c r="D161" s="215" t="s">
        <v>182</v>
      </c>
      <c r="E161" s="216" t="s">
        <v>5523</v>
      </c>
      <c r="F161" s="217" t="s">
        <v>5524</v>
      </c>
      <c r="G161" s="218" t="s">
        <v>195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270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270</v>
      </c>
      <c r="BM161" s="226" t="s">
        <v>5525</v>
      </c>
    </row>
    <row r="162" s="2" customFormat="1" ht="16.5" customHeight="1">
      <c r="A162" s="40"/>
      <c r="B162" s="41"/>
      <c r="C162" s="215" t="s">
        <v>1097</v>
      </c>
      <c r="D162" s="215" t="s">
        <v>182</v>
      </c>
      <c r="E162" s="216" t="s">
        <v>5526</v>
      </c>
      <c r="F162" s="217" t="s">
        <v>5527</v>
      </c>
      <c r="G162" s="218" t="s">
        <v>3441</v>
      </c>
      <c r="H162" s="219">
        <v>11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270</v>
      </c>
      <c r="AT162" s="226" t="s">
        <v>182</v>
      </c>
      <c r="AU162" s="226" t="s">
        <v>82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270</v>
      </c>
      <c r="BM162" s="226" t="s">
        <v>5528</v>
      </c>
    </row>
    <row r="163" s="2" customFormat="1" ht="16.5" customHeight="1">
      <c r="A163" s="40"/>
      <c r="B163" s="41"/>
      <c r="C163" s="215" t="s">
        <v>1105</v>
      </c>
      <c r="D163" s="215" t="s">
        <v>182</v>
      </c>
      <c r="E163" s="216" t="s">
        <v>5529</v>
      </c>
      <c r="F163" s="217" t="s">
        <v>5530</v>
      </c>
      <c r="G163" s="218" t="s">
        <v>195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270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270</v>
      </c>
      <c r="BM163" s="226" t="s">
        <v>5531</v>
      </c>
    </row>
    <row r="164" s="2" customFormat="1" ht="16.5" customHeight="1">
      <c r="A164" s="40"/>
      <c r="B164" s="41"/>
      <c r="C164" s="215" t="s">
        <v>1111</v>
      </c>
      <c r="D164" s="215" t="s">
        <v>182</v>
      </c>
      <c r="E164" s="216" t="s">
        <v>5532</v>
      </c>
      <c r="F164" s="217" t="s">
        <v>5533</v>
      </c>
      <c r="G164" s="218" t="s">
        <v>3441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270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270</v>
      </c>
      <c r="BM164" s="226" t="s">
        <v>5534</v>
      </c>
    </row>
    <row r="165" s="2" customFormat="1" ht="52.2" customHeight="1">
      <c r="A165" s="40"/>
      <c r="B165" s="41"/>
      <c r="C165" s="215" t="s">
        <v>1122</v>
      </c>
      <c r="D165" s="215" t="s">
        <v>182</v>
      </c>
      <c r="E165" s="216" t="s">
        <v>5535</v>
      </c>
      <c r="F165" s="217" t="s">
        <v>5536</v>
      </c>
      <c r="G165" s="218" t="s">
        <v>195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270</v>
      </c>
      <c r="AT165" s="226" t="s">
        <v>182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270</v>
      </c>
      <c r="BM165" s="226" t="s">
        <v>5537</v>
      </c>
    </row>
    <row r="166" s="2" customFormat="1" ht="16.5" customHeight="1">
      <c r="A166" s="40"/>
      <c r="B166" s="41"/>
      <c r="C166" s="215" t="s">
        <v>1142</v>
      </c>
      <c r="D166" s="215" t="s">
        <v>182</v>
      </c>
      <c r="E166" s="216" t="s">
        <v>5538</v>
      </c>
      <c r="F166" s="217" t="s">
        <v>5539</v>
      </c>
      <c r="G166" s="218" t="s">
        <v>3441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270</v>
      </c>
      <c r="AT166" s="226" t="s">
        <v>182</v>
      </c>
      <c r="AU166" s="226" t="s">
        <v>82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270</v>
      </c>
      <c r="BM166" s="226" t="s">
        <v>5540</v>
      </c>
    </row>
    <row r="167" s="2" customFormat="1" ht="16.5" customHeight="1">
      <c r="A167" s="40"/>
      <c r="B167" s="41"/>
      <c r="C167" s="215" t="s">
        <v>1156</v>
      </c>
      <c r="D167" s="215" t="s">
        <v>182</v>
      </c>
      <c r="E167" s="216" t="s">
        <v>5541</v>
      </c>
      <c r="F167" s="217" t="s">
        <v>5542</v>
      </c>
      <c r="G167" s="218" t="s">
        <v>195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270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270</v>
      </c>
      <c r="BM167" s="226" t="s">
        <v>5543</v>
      </c>
    </row>
    <row r="168" s="2" customFormat="1" ht="16.5" customHeight="1">
      <c r="A168" s="40"/>
      <c r="B168" s="41"/>
      <c r="C168" s="215" t="s">
        <v>1160</v>
      </c>
      <c r="D168" s="215" t="s">
        <v>182</v>
      </c>
      <c r="E168" s="216" t="s">
        <v>5544</v>
      </c>
      <c r="F168" s="217" t="s">
        <v>5545</v>
      </c>
      <c r="G168" s="218" t="s">
        <v>359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270</v>
      </c>
      <c r="AT168" s="226" t="s">
        <v>182</v>
      </c>
      <c r="AU168" s="226" t="s">
        <v>82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270</v>
      </c>
      <c r="BM168" s="226" t="s">
        <v>5546</v>
      </c>
    </row>
    <row r="169" s="2" customFormat="1" ht="63.45" customHeight="1">
      <c r="A169" s="40"/>
      <c r="B169" s="41"/>
      <c r="C169" s="215" t="s">
        <v>1167</v>
      </c>
      <c r="D169" s="215" t="s">
        <v>182</v>
      </c>
      <c r="E169" s="216" t="s">
        <v>5547</v>
      </c>
      <c r="F169" s="217" t="s">
        <v>5548</v>
      </c>
      <c r="G169" s="218" t="s">
        <v>5394</v>
      </c>
      <c r="H169" s="219">
        <v>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270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270</v>
      </c>
      <c r="BM169" s="226" t="s">
        <v>5549</v>
      </c>
    </row>
    <row r="170" s="2" customFormat="1" ht="16.5" customHeight="1">
      <c r="A170" s="40"/>
      <c r="B170" s="41"/>
      <c r="C170" s="215" t="s">
        <v>1172</v>
      </c>
      <c r="D170" s="215" t="s">
        <v>182</v>
      </c>
      <c r="E170" s="216" t="s">
        <v>5550</v>
      </c>
      <c r="F170" s="217" t="s">
        <v>5551</v>
      </c>
      <c r="G170" s="218" t="s">
        <v>5394</v>
      </c>
      <c r="H170" s="219">
        <v>4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270</v>
      </c>
      <c r="AT170" s="226" t="s">
        <v>182</v>
      </c>
      <c r="AU170" s="226" t="s">
        <v>82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270</v>
      </c>
      <c r="BM170" s="226" t="s">
        <v>5552</v>
      </c>
    </row>
    <row r="171" s="2" customFormat="1" ht="63.45" customHeight="1">
      <c r="A171" s="40"/>
      <c r="B171" s="41"/>
      <c r="C171" s="215" t="s">
        <v>1181</v>
      </c>
      <c r="D171" s="215" t="s">
        <v>182</v>
      </c>
      <c r="E171" s="216" t="s">
        <v>5553</v>
      </c>
      <c r="F171" s="217" t="s">
        <v>5554</v>
      </c>
      <c r="G171" s="218" t="s">
        <v>5394</v>
      </c>
      <c r="H171" s="219">
        <v>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270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270</v>
      </c>
      <c r="BM171" s="226" t="s">
        <v>5555</v>
      </c>
    </row>
    <row r="172" s="2" customFormat="1" ht="16.5" customHeight="1">
      <c r="A172" s="40"/>
      <c r="B172" s="41"/>
      <c r="C172" s="215" t="s">
        <v>1186</v>
      </c>
      <c r="D172" s="215" t="s">
        <v>182</v>
      </c>
      <c r="E172" s="216" t="s">
        <v>5556</v>
      </c>
      <c r="F172" s="217" t="s">
        <v>5557</v>
      </c>
      <c r="G172" s="218" t="s">
        <v>5394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270</v>
      </c>
      <c r="AT172" s="226" t="s">
        <v>182</v>
      </c>
      <c r="AU172" s="226" t="s">
        <v>82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270</v>
      </c>
      <c r="BM172" s="226" t="s">
        <v>5558</v>
      </c>
    </row>
    <row r="173" s="2" customFormat="1" ht="63.45" customHeight="1">
      <c r="A173" s="40"/>
      <c r="B173" s="41"/>
      <c r="C173" s="215" t="s">
        <v>1195</v>
      </c>
      <c r="D173" s="215" t="s">
        <v>182</v>
      </c>
      <c r="E173" s="216" t="s">
        <v>5559</v>
      </c>
      <c r="F173" s="217" t="s">
        <v>5560</v>
      </c>
      <c r="G173" s="218" t="s">
        <v>5394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270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270</v>
      </c>
      <c r="BM173" s="226" t="s">
        <v>5561</v>
      </c>
    </row>
    <row r="174" s="2" customFormat="1" ht="16.5" customHeight="1">
      <c r="A174" s="40"/>
      <c r="B174" s="41"/>
      <c r="C174" s="215" t="s">
        <v>1208</v>
      </c>
      <c r="D174" s="215" t="s">
        <v>182</v>
      </c>
      <c r="E174" s="216" t="s">
        <v>5556</v>
      </c>
      <c r="F174" s="217" t="s">
        <v>5557</v>
      </c>
      <c r="G174" s="218" t="s">
        <v>5394</v>
      </c>
      <c r="H174" s="219">
        <v>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270</v>
      </c>
      <c r="AT174" s="226" t="s">
        <v>182</v>
      </c>
      <c r="AU174" s="226" t="s">
        <v>82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270</v>
      </c>
      <c r="BM174" s="226" t="s">
        <v>5562</v>
      </c>
    </row>
    <row r="175" s="2" customFormat="1" ht="16.5" customHeight="1">
      <c r="A175" s="40"/>
      <c r="B175" s="41"/>
      <c r="C175" s="215" t="s">
        <v>1259</v>
      </c>
      <c r="D175" s="215" t="s">
        <v>182</v>
      </c>
      <c r="E175" s="216" t="s">
        <v>5563</v>
      </c>
      <c r="F175" s="217" t="s">
        <v>5564</v>
      </c>
      <c r="G175" s="218" t="s">
        <v>3129</v>
      </c>
      <c r="H175" s="292"/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270</v>
      </c>
      <c r="AT175" s="226" t="s">
        <v>182</v>
      </c>
      <c r="AU175" s="226" t="s">
        <v>82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270</v>
      </c>
      <c r="BM175" s="226" t="s">
        <v>5565</v>
      </c>
    </row>
    <row r="176" s="2" customFormat="1" ht="16.5" customHeight="1">
      <c r="A176" s="40"/>
      <c r="B176" s="41"/>
      <c r="C176" s="215" t="s">
        <v>1266</v>
      </c>
      <c r="D176" s="215" t="s">
        <v>182</v>
      </c>
      <c r="E176" s="216" t="s">
        <v>5566</v>
      </c>
      <c r="F176" s="217" t="s">
        <v>5567</v>
      </c>
      <c r="G176" s="218" t="s">
        <v>3129</v>
      </c>
      <c r="H176" s="292"/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270</v>
      </c>
      <c r="AT176" s="226" t="s">
        <v>182</v>
      </c>
      <c r="AU176" s="226" t="s">
        <v>82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270</v>
      </c>
      <c r="BM176" s="226" t="s">
        <v>5568</v>
      </c>
    </row>
    <row r="177" s="12" customFormat="1" ht="22.8" customHeight="1">
      <c r="A177" s="12"/>
      <c r="B177" s="199"/>
      <c r="C177" s="200"/>
      <c r="D177" s="201" t="s">
        <v>71</v>
      </c>
      <c r="E177" s="213" t="s">
        <v>5569</v>
      </c>
      <c r="F177" s="213" t="s">
        <v>5570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SUM(P178:P189)</f>
        <v>0</v>
      </c>
      <c r="Q177" s="207"/>
      <c r="R177" s="208">
        <f>SUM(R178:R189)</f>
        <v>0</v>
      </c>
      <c r="S177" s="207"/>
      <c r="T177" s="209">
        <f>SUM(T178:T189)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82</v>
      </c>
      <c r="AT177" s="211" t="s">
        <v>71</v>
      </c>
      <c r="AU177" s="211" t="s">
        <v>80</v>
      </c>
      <c r="AY177" s="210" t="s">
        <v>180</v>
      </c>
      <c r="BK177" s="212">
        <f>SUM(BK178:BK189)</f>
        <v>0</v>
      </c>
    </row>
    <row r="178" s="2" customFormat="1" ht="52.2" customHeight="1">
      <c r="A178" s="40"/>
      <c r="B178" s="41"/>
      <c r="C178" s="215" t="s">
        <v>1304</v>
      </c>
      <c r="D178" s="215" t="s">
        <v>182</v>
      </c>
      <c r="E178" s="216" t="s">
        <v>5571</v>
      </c>
      <c r="F178" s="217" t="s">
        <v>5572</v>
      </c>
      <c r="G178" s="218" t="s">
        <v>227</v>
      </c>
      <c r="H178" s="219">
        <v>72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270</v>
      </c>
      <c r="AT178" s="226" t="s">
        <v>182</v>
      </c>
      <c r="AU178" s="226" t="s">
        <v>82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270</v>
      </c>
      <c r="BM178" s="226" t="s">
        <v>5573</v>
      </c>
    </row>
    <row r="179" s="2" customFormat="1" ht="16.5" customHeight="1">
      <c r="A179" s="40"/>
      <c r="B179" s="41"/>
      <c r="C179" s="215" t="s">
        <v>1337</v>
      </c>
      <c r="D179" s="215" t="s">
        <v>182</v>
      </c>
      <c r="E179" s="216" t="s">
        <v>5574</v>
      </c>
      <c r="F179" s="217" t="s">
        <v>5575</v>
      </c>
      <c r="G179" s="218" t="s">
        <v>227</v>
      </c>
      <c r="H179" s="219">
        <v>43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270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270</v>
      </c>
      <c r="BM179" s="226" t="s">
        <v>5576</v>
      </c>
    </row>
    <row r="180" s="2" customFormat="1" ht="16.5" customHeight="1">
      <c r="A180" s="40"/>
      <c r="B180" s="41"/>
      <c r="C180" s="215" t="s">
        <v>1343</v>
      </c>
      <c r="D180" s="215" t="s">
        <v>182</v>
      </c>
      <c r="E180" s="216" t="s">
        <v>5577</v>
      </c>
      <c r="F180" s="217" t="s">
        <v>5578</v>
      </c>
      <c r="G180" s="218" t="s">
        <v>227</v>
      </c>
      <c r="H180" s="219">
        <v>97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270</v>
      </c>
      <c r="AT180" s="226" t="s">
        <v>182</v>
      </c>
      <c r="AU180" s="226" t="s">
        <v>82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270</v>
      </c>
      <c r="BM180" s="226" t="s">
        <v>5579</v>
      </c>
    </row>
    <row r="181" s="2" customFormat="1" ht="16.5" customHeight="1">
      <c r="A181" s="40"/>
      <c r="B181" s="41"/>
      <c r="C181" s="215" t="s">
        <v>1350</v>
      </c>
      <c r="D181" s="215" t="s">
        <v>182</v>
      </c>
      <c r="E181" s="216" t="s">
        <v>5580</v>
      </c>
      <c r="F181" s="217" t="s">
        <v>5581</v>
      </c>
      <c r="G181" s="218" t="s">
        <v>227</v>
      </c>
      <c r="H181" s="219">
        <v>211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270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270</v>
      </c>
      <c r="BM181" s="226" t="s">
        <v>5582</v>
      </c>
    </row>
    <row r="182" s="2" customFormat="1" ht="16.5" customHeight="1">
      <c r="A182" s="40"/>
      <c r="B182" s="41"/>
      <c r="C182" s="215" t="s">
        <v>1362</v>
      </c>
      <c r="D182" s="215" t="s">
        <v>182</v>
      </c>
      <c r="E182" s="216" t="s">
        <v>5583</v>
      </c>
      <c r="F182" s="217" t="s">
        <v>5584</v>
      </c>
      <c r="G182" s="218" t="s">
        <v>227</v>
      </c>
      <c r="H182" s="219">
        <v>139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270</v>
      </c>
      <c r="AT182" s="226" t="s">
        <v>182</v>
      </c>
      <c r="AU182" s="226" t="s">
        <v>82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270</v>
      </c>
      <c r="BM182" s="226" t="s">
        <v>5585</v>
      </c>
    </row>
    <row r="183" s="2" customFormat="1" ht="16.5" customHeight="1">
      <c r="A183" s="40"/>
      <c r="B183" s="41"/>
      <c r="C183" s="215" t="s">
        <v>1370</v>
      </c>
      <c r="D183" s="215" t="s">
        <v>182</v>
      </c>
      <c r="E183" s="216" t="s">
        <v>5586</v>
      </c>
      <c r="F183" s="217" t="s">
        <v>5587</v>
      </c>
      <c r="G183" s="218" t="s">
        <v>227</v>
      </c>
      <c r="H183" s="219">
        <v>94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270</v>
      </c>
      <c r="AT183" s="226" t="s">
        <v>182</v>
      </c>
      <c r="AU183" s="226" t="s">
        <v>82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270</v>
      </c>
      <c r="BM183" s="226" t="s">
        <v>5588</v>
      </c>
    </row>
    <row r="184" s="2" customFormat="1" ht="16.5" customHeight="1">
      <c r="A184" s="40"/>
      <c r="B184" s="41"/>
      <c r="C184" s="215" t="s">
        <v>1381</v>
      </c>
      <c r="D184" s="215" t="s">
        <v>182</v>
      </c>
      <c r="E184" s="216" t="s">
        <v>5589</v>
      </c>
      <c r="F184" s="217" t="s">
        <v>5590</v>
      </c>
      <c r="G184" s="218" t="s">
        <v>227</v>
      </c>
      <c r="H184" s="219">
        <v>40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270</v>
      </c>
      <c r="AT184" s="226" t="s">
        <v>182</v>
      </c>
      <c r="AU184" s="226" t="s">
        <v>82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270</v>
      </c>
      <c r="BM184" s="226" t="s">
        <v>5591</v>
      </c>
    </row>
    <row r="185" s="2" customFormat="1" ht="16.5" customHeight="1">
      <c r="A185" s="40"/>
      <c r="B185" s="41"/>
      <c r="C185" s="215" t="s">
        <v>1386</v>
      </c>
      <c r="D185" s="215" t="s">
        <v>182</v>
      </c>
      <c r="E185" s="216" t="s">
        <v>5592</v>
      </c>
      <c r="F185" s="217" t="s">
        <v>5593</v>
      </c>
      <c r="G185" s="218" t="s">
        <v>227</v>
      </c>
      <c r="H185" s="219">
        <v>24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270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270</v>
      </c>
      <c r="BM185" s="226" t="s">
        <v>5594</v>
      </c>
    </row>
    <row r="186" s="2" customFormat="1" ht="38.55" customHeight="1">
      <c r="A186" s="40"/>
      <c r="B186" s="41"/>
      <c r="C186" s="215" t="s">
        <v>1393</v>
      </c>
      <c r="D186" s="215" t="s">
        <v>182</v>
      </c>
      <c r="E186" s="216" t="s">
        <v>5595</v>
      </c>
      <c r="F186" s="217" t="s">
        <v>5596</v>
      </c>
      <c r="G186" s="218" t="s">
        <v>227</v>
      </c>
      <c r="H186" s="219">
        <v>624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270</v>
      </c>
      <c r="AT186" s="226" t="s">
        <v>182</v>
      </c>
      <c r="AU186" s="226" t="s">
        <v>82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270</v>
      </c>
      <c r="BM186" s="226" t="s">
        <v>5597</v>
      </c>
    </row>
    <row r="187" s="2" customFormat="1" ht="52.2" customHeight="1">
      <c r="A187" s="40"/>
      <c r="B187" s="41"/>
      <c r="C187" s="215" t="s">
        <v>1398</v>
      </c>
      <c r="D187" s="215" t="s">
        <v>182</v>
      </c>
      <c r="E187" s="216" t="s">
        <v>5598</v>
      </c>
      <c r="F187" s="217" t="s">
        <v>5599</v>
      </c>
      <c r="G187" s="218" t="s">
        <v>195</v>
      </c>
      <c r="H187" s="219">
        <v>38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270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270</v>
      </c>
      <c r="BM187" s="226" t="s">
        <v>5600</v>
      </c>
    </row>
    <row r="188" s="2" customFormat="1" ht="16.5" customHeight="1">
      <c r="A188" s="40"/>
      <c r="B188" s="41"/>
      <c r="C188" s="215" t="s">
        <v>1403</v>
      </c>
      <c r="D188" s="215" t="s">
        <v>182</v>
      </c>
      <c r="E188" s="216" t="s">
        <v>5601</v>
      </c>
      <c r="F188" s="217" t="s">
        <v>5602</v>
      </c>
      <c r="G188" s="218" t="s">
        <v>3129</v>
      </c>
      <c r="H188" s="292"/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270</v>
      </c>
      <c r="AT188" s="226" t="s">
        <v>182</v>
      </c>
      <c r="AU188" s="226" t="s">
        <v>82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270</v>
      </c>
      <c r="BM188" s="226" t="s">
        <v>5603</v>
      </c>
    </row>
    <row r="189" s="2" customFormat="1" ht="16.5" customHeight="1">
      <c r="A189" s="40"/>
      <c r="B189" s="41"/>
      <c r="C189" s="215" t="s">
        <v>1419</v>
      </c>
      <c r="D189" s="215" t="s">
        <v>182</v>
      </c>
      <c r="E189" s="216" t="s">
        <v>5604</v>
      </c>
      <c r="F189" s="217" t="s">
        <v>5605</v>
      </c>
      <c r="G189" s="218" t="s">
        <v>3129</v>
      </c>
      <c r="H189" s="292"/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270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270</v>
      </c>
      <c r="BM189" s="226" t="s">
        <v>5606</v>
      </c>
    </row>
    <row r="190" s="12" customFormat="1" ht="22.8" customHeight="1">
      <c r="A190" s="12"/>
      <c r="B190" s="199"/>
      <c r="C190" s="200"/>
      <c r="D190" s="201" t="s">
        <v>71</v>
      </c>
      <c r="E190" s="213" t="s">
        <v>5607</v>
      </c>
      <c r="F190" s="213" t="s">
        <v>5608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SUM(P191:P242)</f>
        <v>0</v>
      </c>
      <c r="Q190" s="207"/>
      <c r="R190" s="208">
        <f>SUM(R191:R242)</f>
        <v>0</v>
      </c>
      <c r="S190" s="207"/>
      <c r="T190" s="209">
        <f>SUM(T191:T242)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82</v>
      </c>
      <c r="AT190" s="211" t="s">
        <v>71</v>
      </c>
      <c r="AU190" s="211" t="s">
        <v>80</v>
      </c>
      <c r="AY190" s="210" t="s">
        <v>180</v>
      </c>
      <c r="BK190" s="212">
        <f>SUM(BK191:BK242)</f>
        <v>0</v>
      </c>
    </row>
    <row r="191" s="2" customFormat="1" ht="16.5" customHeight="1">
      <c r="A191" s="40"/>
      <c r="B191" s="41"/>
      <c r="C191" s="215" t="s">
        <v>1428</v>
      </c>
      <c r="D191" s="215" t="s">
        <v>182</v>
      </c>
      <c r="E191" s="216" t="s">
        <v>5609</v>
      </c>
      <c r="F191" s="217" t="s">
        <v>5610</v>
      </c>
      <c r="G191" s="218" t="s">
        <v>195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270</v>
      </c>
      <c r="AT191" s="226" t="s">
        <v>182</v>
      </c>
      <c r="AU191" s="226" t="s">
        <v>82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270</v>
      </c>
      <c r="BM191" s="226" t="s">
        <v>5611</v>
      </c>
    </row>
    <row r="192" s="2" customFormat="1" ht="16.5" customHeight="1">
      <c r="A192" s="40"/>
      <c r="B192" s="41"/>
      <c r="C192" s="215" t="s">
        <v>1436</v>
      </c>
      <c r="D192" s="215" t="s">
        <v>182</v>
      </c>
      <c r="E192" s="216" t="s">
        <v>5612</v>
      </c>
      <c r="F192" s="217" t="s">
        <v>5613</v>
      </c>
      <c r="G192" s="218" t="s">
        <v>195</v>
      </c>
      <c r="H192" s="219">
        <v>28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270</v>
      </c>
      <c r="AT192" s="226" t="s">
        <v>182</v>
      </c>
      <c r="AU192" s="226" t="s">
        <v>82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270</v>
      </c>
      <c r="BM192" s="226" t="s">
        <v>5614</v>
      </c>
    </row>
    <row r="193" s="2" customFormat="1" ht="16.5" customHeight="1">
      <c r="A193" s="40"/>
      <c r="B193" s="41"/>
      <c r="C193" s="215" t="s">
        <v>1442</v>
      </c>
      <c r="D193" s="215" t="s">
        <v>182</v>
      </c>
      <c r="E193" s="216" t="s">
        <v>5615</v>
      </c>
      <c r="F193" s="217" t="s">
        <v>5616</v>
      </c>
      <c r="G193" s="218" t="s">
        <v>195</v>
      </c>
      <c r="H193" s="219">
        <v>16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270</v>
      </c>
      <c r="AT193" s="226" t="s">
        <v>182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270</v>
      </c>
      <c r="BM193" s="226" t="s">
        <v>5617</v>
      </c>
    </row>
    <row r="194" s="2" customFormat="1" ht="24.9" customHeight="1">
      <c r="A194" s="40"/>
      <c r="B194" s="41"/>
      <c r="C194" s="215" t="s">
        <v>1450</v>
      </c>
      <c r="D194" s="215" t="s">
        <v>182</v>
      </c>
      <c r="E194" s="216" t="s">
        <v>5618</v>
      </c>
      <c r="F194" s="217" t="s">
        <v>5619</v>
      </c>
      <c r="G194" s="218" t="s">
        <v>195</v>
      </c>
      <c r="H194" s="219">
        <v>12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270</v>
      </c>
      <c r="AT194" s="226" t="s">
        <v>182</v>
      </c>
      <c r="AU194" s="226" t="s">
        <v>82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270</v>
      </c>
      <c r="BM194" s="226" t="s">
        <v>5620</v>
      </c>
    </row>
    <row r="195" s="2" customFormat="1" ht="38.55" customHeight="1">
      <c r="A195" s="40"/>
      <c r="B195" s="41"/>
      <c r="C195" s="215" t="s">
        <v>1460</v>
      </c>
      <c r="D195" s="215" t="s">
        <v>182</v>
      </c>
      <c r="E195" s="216" t="s">
        <v>5621</v>
      </c>
      <c r="F195" s="217" t="s">
        <v>5622</v>
      </c>
      <c r="G195" s="218" t="s">
        <v>195</v>
      </c>
      <c r="H195" s="219">
        <v>4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270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270</v>
      </c>
      <c r="BM195" s="226" t="s">
        <v>5623</v>
      </c>
    </row>
    <row r="196" s="2" customFormat="1" ht="16.5" customHeight="1">
      <c r="A196" s="40"/>
      <c r="B196" s="41"/>
      <c r="C196" s="215" t="s">
        <v>1468</v>
      </c>
      <c r="D196" s="215" t="s">
        <v>182</v>
      </c>
      <c r="E196" s="216" t="s">
        <v>5624</v>
      </c>
      <c r="F196" s="217" t="s">
        <v>5625</v>
      </c>
      <c r="G196" s="218" t="s">
        <v>195</v>
      </c>
      <c r="H196" s="219">
        <v>7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270</v>
      </c>
      <c r="AT196" s="226" t="s">
        <v>182</v>
      </c>
      <c r="AU196" s="226" t="s">
        <v>82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270</v>
      </c>
      <c r="BM196" s="226" t="s">
        <v>5626</v>
      </c>
    </row>
    <row r="197" s="2" customFormat="1" ht="16.5" customHeight="1">
      <c r="A197" s="40"/>
      <c r="B197" s="41"/>
      <c r="C197" s="215" t="s">
        <v>1477</v>
      </c>
      <c r="D197" s="215" t="s">
        <v>182</v>
      </c>
      <c r="E197" s="216" t="s">
        <v>5627</v>
      </c>
      <c r="F197" s="217" t="s">
        <v>5628</v>
      </c>
      <c r="G197" s="218" t="s">
        <v>195</v>
      </c>
      <c r="H197" s="219">
        <v>2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270</v>
      </c>
      <c r="AT197" s="226" t="s">
        <v>182</v>
      </c>
      <c r="AU197" s="226" t="s">
        <v>82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270</v>
      </c>
      <c r="BM197" s="226" t="s">
        <v>5629</v>
      </c>
    </row>
    <row r="198" s="2" customFormat="1" ht="16.5" customHeight="1">
      <c r="A198" s="40"/>
      <c r="B198" s="41"/>
      <c r="C198" s="215" t="s">
        <v>1486</v>
      </c>
      <c r="D198" s="215" t="s">
        <v>182</v>
      </c>
      <c r="E198" s="216" t="s">
        <v>5630</v>
      </c>
      <c r="F198" s="217" t="s">
        <v>5631</v>
      </c>
      <c r="G198" s="218" t="s">
        <v>195</v>
      </c>
      <c r="H198" s="219">
        <v>3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270</v>
      </c>
      <c r="AT198" s="226" t="s">
        <v>182</v>
      </c>
      <c r="AU198" s="226" t="s">
        <v>82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270</v>
      </c>
      <c r="BM198" s="226" t="s">
        <v>5632</v>
      </c>
    </row>
    <row r="199" s="2" customFormat="1" ht="16.5" customHeight="1">
      <c r="A199" s="40"/>
      <c r="B199" s="41"/>
      <c r="C199" s="215" t="s">
        <v>1492</v>
      </c>
      <c r="D199" s="215" t="s">
        <v>182</v>
      </c>
      <c r="E199" s="216" t="s">
        <v>5633</v>
      </c>
      <c r="F199" s="217" t="s">
        <v>5634</v>
      </c>
      <c r="G199" s="218" t="s">
        <v>195</v>
      </c>
      <c r="H199" s="219">
        <v>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270</v>
      </c>
      <c r="AT199" s="226" t="s">
        <v>182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270</v>
      </c>
      <c r="BM199" s="226" t="s">
        <v>5635</v>
      </c>
    </row>
    <row r="200" s="2" customFormat="1" ht="16.5" customHeight="1">
      <c r="A200" s="40"/>
      <c r="B200" s="41"/>
      <c r="C200" s="215" t="s">
        <v>1498</v>
      </c>
      <c r="D200" s="215" t="s">
        <v>182</v>
      </c>
      <c r="E200" s="216" t="s">
        <v>5636</v>
      </c>
      <c r="F200" s="217" t="s">
        <v>5637</v>
      </c>
      <c r="G200" s="218" t="s">
        <v>195</v>
      </c>
      <c r="H200" s="219">
        <v>2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270</v>
      </c>
      <c r="AT200" s="226" t="s">
        <v>182</v>
      </c>
      <c r="AU200" s="226" t="s">
        <v>82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270</v>
      </c>
      <c r="BM200" s="226" t="s">
        <v>5638</v>
      </c>
    </row>
    <row r="201" s="2" customFormat="1" ht="38.55" customHeight="1">
      <c r="A201" s="40"/>
      <c r="B201" s="41"/>
      <c r="C201" s="215" t="s">
        <v>1508</v>
      </c>
      <c r="D201" s="215" t="s">
        <v>182</v>
      </c>
      <c r="E201" s="216" t="s">
        <v>5639</v>
      </c>
      <c r="F201" s="217" t="s">
        <v>5640</v>
      </c>
      <c r="G201" s="218" t="s">
        <v>2145</v>
      </c>
      <c r="H201" s="219">
        <v>8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270</v>
      </c>
      <c r="AT201" s="226" t="s">
        <v>182</v>
      </c>
      <c r="AU201" s="226" t="s">
        <v>82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270</v>
      </c>
      <c r="BM201" s="226" t="s">
        <v>5641</v>
      </c>
    </row>
    <row r="202" s="2" customFormat="1" ht="16.5" customHeight="1">
      <c r="A202" s="40"/>
      <c r="B202" s="41"/>
      <c r="C202" s="215" t="s">
        <v>1517</v>
      </c>
      <c r="D202" s="215" t="s">
        <v>182</v>
      </c>
      <c r="E202" s="216" t="s">
        <v>5642</v>
      </c>
      <c r="F202" s="217" t="s">
        <v>5643</v>
      </c>
      <c r="G202" s="218" t="s">
        <v>195</v>
      </c>
      <c r="H202" s="219">
        <v>8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270</v>
      </c>
      <c r="AT202" s="226" t="s">
        <v>182</v>
      </c>
      <c r="AU202" s="226" t="s">
        <v>82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270</v>
      </c>
      <c r="BM202" s="226" t="s">
        <v>5644</v>
      </c>
    </row>
    <row r="203" s="2" customFormat="1" ht="16.5" customHeight="1">
      <c r="A203" s="40"/>
      <c r="B203" s="41"/>
      <c r="C203" s="215" t="s">
        <v>1522</v>
      </c>
      <c r="D203" s="215" t="s">
        <v>182</v>
      </c>
      <c r="E203" s="216" t="s">
        <v>5645</v>
      </c>
      <c r="F203" s="217" t="s">
        <v>5646</v>
      </c>
      <c r="G203" s="218" t="s">
        <v>195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270</v>
      </c>
      <c r="AT203" s="226" t="s">
        <v>182</v>
      </c>
      <c r="AU203" s="226" t="s">
        <v>82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270</v>
      </c>
      <c r="BM203" s="226" t="s">
        <v>5647</v>
      </c>
    </row>
    <row r="204" s="2" customFormat="1" ht="16.5" customHeight="1">
      <c r="A204" s="40"/>
      <c r="B204" s="41"/>
      <c r="C204" s="215" t="s">
        <v>1529</v>
      </c>
      <c r="D204" s="215" t="s">
        <v>182</v>
      </c>
      <c r="E204" s="216" t="s">
        <v>5648</v>
      </c>
      <c r="F204" s="217" t="s">
        <v>5649</v>
      </c>
      <c r="G204" s="218" t="s">
        <v>195</v>
      </c>
      <c r="H204" s="219">
        <v>7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270</v>
      </c>
      <c r="AT204" s="226" t="s">
        <v>182</v>
      </c>
      <c r="AU204" s="226" t="s">
        <v>82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270</v>
      </c>
      <c r="BM204" s="226" t="s">
        <v>5650</v>
      </c>
    </row>
    <row r="205" s="2" customFormat="1" ht="38.55" customHeight="1">
      <c r="A205" s="40"/>
      <c r="B205" s="41"/>
      <c r="C205" s="215" t="s">
        <v>1539</v>
      </c>
      <c r="D205" s="215" t="s">
        <v>182</v>
      </c>
      <c r="E205" s="216" t="s">
        <v>5651</v>
      </c>
      <c r="F205" s="217" t="s">
        <v>5652</v>
      </c>
      <c r="G205" s="218" t="s">
        <v>195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270</v>
      </c>
      <c r="AT205" s="226" t="s">
        <v>182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270</v>
      </c>
      <c r="BM205" s="226" t="s">
        <v>5653</v>
      </c>
    </row>
    <row r="206" s="2" customFormat="1" ht="16.5" customHeight="1">
      <c r="A206" s="40"/>
      <c r="B206" s="41"/>
      <c r="C206" s="215" t="s">
        <v>1548</v>
      </c>
      <c r="D206" s="215" t="s">
        <v>182</v>
      </c>
      <c r="E206" s="216" t="s">
        <v>5654</v>
      </c>
      <c r="F206" s="217" t="s">
        <v>5655</v>
      </c>
      <c r="G206" s="218" t="s">
        <v>3441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270</v>
      </c>
      <c r="AT206" s="226" t="s">
        <v>182</v>
      </c>
      <c r="AU206" s="226" t="s">
        <v>82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270</v>
      </c>
      <c r="BM206" s="226" t="s">
        <v>5656</v>
      </c>
    </row>
    <row r="207" s="2" customFormat="1" ht="38.55" customHeight="1">
      <c r="A207" s="40"/>
      <c r="B207" s="41"/>
      <c r="C207" s="215" t="s">
        <v>1563</v>
      </c>
      <c r="D207" s="215" t="s">
        <v>182</v>
      </c>
      <c r="E207" s="216" t="s">
        <v>5657</v>
      </c>
      <c r="F207" s="217" t="s">
        <v>5658</v>
      </c>
      <c r="G207" s="218" t="s">
        <v>195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270</v>
      </c>
      <c r="AT207" s="226" t="s">
        <v>182</v>
      </c>
      <c r="AU207" s="226" t="s">
        <v>82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270</v>
      </c>
      <c r="BM207" s="226" t="s">
        <v>5659</v>
      </c>
    </row>
    <row r="208" s="2" customFormat="1" ht="16.5" customHeight="1">
      <c r="A208" s="40"/>
      <c r="B208" s="41"/>
      <c r="C208" s="215" t="s">
        <v>1575</v>
      </c>
      <c r="D208" s="215" t="s">
        <v>182</v>
      </c>
      <c r="E208" s="216" t="s">
        <v>5660</v>
      </c>
      <c r="F208" s="217" t="s">
        <v>5661</v>
      </c>
      <c r="G208" s="218" t="s">
        <v>195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270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270</v>
      </c>
      <c r="BM208" s="226" t="s">
        <v>5662</v>
      </c>
    </row>
    <row r="209" s="2" customFormat="1" ht="38.55" customHeight="1">
      <c r="A209" s="40"/>
      <c r="B209" s="41"/>
      <c r="C209" s="215" t="s">
        <v>1580</v>
      </c>
      <c r="D209" s="215" t="s">
        <v>182</v>
      </c>
      <c r="E209" s="216" t="s">
        <v>5663</v>
      </c>
      <c r="F209" s="217" t="s">
        <v>5664</v>
      </c>
      <c r="G209" s="218" t="s">
        <v>195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270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270</v>
      </c>
      <c r="BM209" s="226" t="s">
        <v>5665</v>
      </c>
    </row>
    <row r="210" s="2" customFormat="1" ht="16.5" customHeight="1">
      <c r="A210" s="40"/>
      <c r="B210" s="41"/>
      <c r="C210" s="215" t="s">
        <v>1585</v>
      </c>
      <c r="D210" s="215" t="s">
        <v>182</v>
      </c>
      <c r="E210" s="216" t="s">
        <v>5666</v>
      </c>
      <c r="F210" s="217" t="s">
        <v>5667</v>
      </c>
      <c r="G210" s="218" t="s">
        <v>195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270</v>
      </c>
      <c r="AT210" s="226" t="s">
        <v>182</v>
      </c>
      <c r="AU210" s="226" t="s">
        <v>82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270</v>
      </c>
      <c r="BM210" s="226" t="s">
        <v>5668</v>
      </c>
    </row>
    <row r="211" s="2" customFormat="1" ht="38.55" customHeight="1">
      <c r="A211" s="40"/>
      <c r="B211" s="41"/>
      <c r="C211" s="215" t="s">
        <v>1592</v>
      </c>
      <c r="D211" s="215" t="s">
        <v>182</v>
      </c>
      <c r="E211" s="216" t="s">
        <v>5669</v>
      </c>
      <c r="F211" s="217" t="s">
        <v>5670</v>
      </c>
      <c r="G211" s="218" t="s">
        <v>195</v>
      </c>
      <c r="H211" s="219">
        <v>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270</v>
      </c>
      <c r="AT211" s="226" t="s">
        <v>182</v>
      </c>
      <c r="AU211" s="226" t="s">
        <v>82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270</v>
      </c>
      <c r="BM211" s="226" t="s">
        <v>5671</v>
      </c>
    </row>
    <row r="212" s="2" customFormat="1" ht="16.5" customHeight="1">
      <c r="A212" s="40"/>
      <c r="B212" s="41"/>
      <c r="C212" s="215" t="s">
        <v>1615</v>
      </c>
      <c r="D212" s="215" t="s">
        <v>182</v>
      </c>
      <c r="E212" s="216" t="s">
        <v>5672</v>
      </c>
      <c r="F212" s="217" t="s">
        <v>5673</v>
      </c>
      <c r="G212" s="218" t="s">
        <v>195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270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270</v>
      </c>
      <c r="BM212" s="226" t="s">
        <v>5674</v>
      </c>
    </row>
    <row r="213" s="2" customFormat="1" ht="16.5" customHeight="1">
      <c r="A213" s="40"/>
      <c r="B213" s="41"/>
      <c r="C213" s="215" t="s">
        <v>1661</v>
      </c>
      <c r="D213" s="215" t="s">
        <v>182</v>
      </c>
      <c r="E213" s="216" t="s">
        <v>5675</v>
      </c>
      <c r="F213" s="217" t="s">
        <v>5676</v>
      </c>
      <c r="G213" s="218" t="s">
        <v>195</v>
      </c>
      <c r="H213" s="219">
        <v>4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270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270</v>
      </c>
      <c r="BM213" s="226" t="s">
        <v>5677</v>
      </c>
    </row>
    <row r="214" s="2" customFormat="1" ht="16.5" customHeight="1">
      <c r="A214" s="40"/>
      <c r="B214" s="41"/>
      <c r="C214" s="215" t="s">
        <v>1668</v>
      </c>
      <c r="D214" s="215" t="s">
        <v>182</v>
      </c>
      <c r="E214" s="216" t="s">
        <v>5678</v>
      </c>
      <c r="F214" s="217" t="s">
        <v>5679</v>
      </c>
      <c r="G214" s="218" t="s">
        <v>195</v>
      </c>
      <c r="H214" s="219">
        <v>7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270</v>
      </c>
      <c r="AT214" s="226" t="s">
        <v>182</v>
      </c>
      <c r="AU214" s="226" t="s">
        <v>82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270</v>
      </c>
      <c r="BM214" s="226" t="s">
        <v>5680</v>
      </c>
    </row>
    <row r="215" s="2" customFormat="1" ht="16.5" customHeight="1">
      <c r="A215" s="40"/>
      <c r="B215" s="41"/>
      <c r="C215" s="215" t="s">
        <v>1680</v>
      </c>
      <c r="D215" s="215" t="s">
        <v>182</v>
      </c>
      <c r="E215" s="216" t="s">
        <v>5681</v>
      </c>
      <c r="F215" s="217" t="s">
        <v>5682</v>
      </c>
      <c r="G215" s="218" t="s">
        <v>195</v>
      </c>
      <c r="H215" s="219">
        <v>2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270</v>
      </c>
      <c r="AT215" s="226" t="s">
        <v>182</v>
      </c>
      <c r="AU215" s="226" t="s">
        <v>82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270</v>
      </c>
      <c r="BM215" s="226" t="s">
        <v>5683</v>
      </c>
    </row>
    <row r="216" s="2" customFormat="1" ht="16.5" customHeight="1">
      <c r="A216" s="40"/>
      <c r="B216" s="41"/>
      <c r="C216" s="215" t="s">
        <v>1691</v>
      </c>
      <c r="D216" s="215" t="s">
        <v>182</v>
      </c>
      <c r="E216" s="216" t="s">
        <v>5684</v>
      </c>
      <c r="F216" s="217" t="s">
        <v>5685</v>
      </c>
      <c r="G216" s="218" t="s">
        <v>195</v>
      </c>
      <c r="H216" s="219">
        <v>4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270</v>
      </c>
      <c r="AT216" s="226" t="s">
        <v>182</v>
      </c>
      <c r="AU216" s="226" t="s">
        <v>82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270</v>
      </c>
      <c r="BM216" s="226" t="s">
        <v>5686</v>
      </c>
    </row>
    <row r="217" s="2" customFormat="1" ht="16.5" customHeight="1">
      <c r="A217" s="40"/>
      <c r="B217" s="41"/>
      <c r="C217" s="215" t="s">
        <v>1702</v>
      </c>
      <c r="D217" s="215" t="s">
        <v>182</v>
      </c>
      <c r="E217" s="216" t="s">
        <v>5687</v>
      </c>
      <c r="F217" s="217" t="s">
        <v>5688</v>
      </c>
      <c r="G217" s="218" t="s">
        <v>195</v>
      </c>
      <c r="H217" s="219">
        <v>2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270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270</v>
      </c>
      <c r="BM217" s="226" t="s">
        <v>5689</v>
      </c>
    </row>
    <row r="218" s="2" customFormat="1" ht="38.55" customHeight="1">
      <c r="A218" s="40"/>
      <c r="B218" s="41"/>
      <c r="C218" s="215" t="s">
        <v>1734</v>
      </c>
      <c r="D218" s="215" t="s">
        <v>182</v>
      </c>
      <c r="E218" s="216" t="s">
        <v>5690</v>
      </c>
      <c r="F218" s="217" t="s">
        <v>5691</v>
      </c>
      <c r="G218" s="218" t="s">
        <v>195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270</v>
      </c>
      <c r="AT218" s="226" t="s">
        <v>182</v>
      </c>
      <c r="AU218" s="226" t="s">
        <v>82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270</v>
      </c>
      <c r="BM218" s="226" t="s">
        <v>5692</v>
      </c>
    </row>
    <row r="219" s="2" customFormat="1" ht="16.5" customHeight="1">
      <c r="A219" s="40"/>
      <c r="B219" s="41"/>
      <c r="C219" s="215" t="s">
        <v>1744</v>
      </c>
      <c r="D219" s="215" t="s">
        <v>182</v>
      </c>
      <c r="E219" s="216" t="s">
        <v>5693</v>
      </c>
      <c r="F219" s="217" t="s">
        <v>5694</v>
      </c>
      <c r="G219" s="218" t="s">
        <v>195</v>
      </c>
      <c r="H219" s="219">
        <v>13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270</v>
      </c>
      <c r="AT219" s="226" t="s">
        <v>182</v>
      </c>
      <c r="AU219" s="226" t="s">
        <v>82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270</v>
      </c>
      <c r="BM219" s="226" t="s">
        <v>5695</v>
      </c>
    </row>
    <row r="220" s="2" customFormat="1" ht="16.5" customHeight="1">
      <c r="A220" s="40"/>
      <c r="B220" s="41"/>
      <c r="C220" s="215" t="s">
        <v>1749</v>
      </c>
      <c r="D220" s="215" t="s">
        <v>182</v>
      </c>
      <c r="E220" s="216" t="s">
        <v>5696</v>
      </c>
      <c r="F220" s="217" t="s">
        <v>5697</v>
      </c>
      <c r="G220" s="218" t="s">
        <v>195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270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270</v>
      </c>
      <c r="BM220" s="226" t="s">
        <v>5698</v>
      </c>
    </row>
    <row r="221" s="2" customFormat="1" ht="16.5" customHeight="1">
      <c r="A221" s="40"/>
      <c r="B221" s="41"/>
      <c r="C221" s="215" t="s">
        <v>1753</v>
      </c>
      <c r="D221" s="215" t="s">
        <v>182</v>
      </c>
      <c r="E221" s="216" t="s">
        <v>5699</v>
      </c>
      <c r="F221" s="217" t="s">
        <v>5700</v>
      </c>
      <c r="G221" s="218" t="s">
        <v>195</v>
      </c>
      <c r="H221" s="219">
        <v>23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270</v>
      </c>
      <c r="AT221" s="226" t="s">
        <v>182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270</v>
      </c>
      <c r="BM221" s="226" t="s">
        <v>5701</v>
      </c>
    </row>
    <row r="222" s="2" customFormat="1" ht="16.5" customHeight="1">
      <c r="A222" s="40"/>
      <c r="B222" s="41"/>
      <c r="C222" s="215" t="s">
        <v>1757</v>
      </c>
      <c r="D222" s="215" t="s">
        <v>182</v>
      </c>
      <c r="E222" s="216" t="s">
        <v>5702</v>
      </c>
      <c r="F222" s="217" t="s">
        <v>5703</v>
      </c>
      <c r="G222" s="218" t="s">
        <v>359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270</v>
      </c>
      <c r="AT222" s="226" t="s">
        <v>182</v>
      </c>
      <c r="AU222" s="226" t="s">
        <v>82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270</v>
      </c>
      <c r="BM222" s="226" t="s">
        <v>5704</v>
      </c>
    </row>
    <row r="223" s="2" customFormat="1" ht="16.5" customHeight="1">
      <c r="A223" s="40"/>
      <c r="B223" s="41"/>
      <c r="C223" s="215" t="s">
        <v>1761</v>
      </c>
      <c r="D223" s="215" t="s">
        <v>182</v>
      </c>
      <c r="E223" s="216" t="s">
        <v>5705</v>
      </c>
      <c r="F223" s="217" t="s">
        <v>5706</v>
      </c>
      <c r="G223" s="218" t="s">
        <v>359</v>
      </c>
      <c r="H223" s="219">
        <v>4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270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270</v>
      </c>
      <c r="BM223" s="226" t="s">
        <v>5707</v>
      </c>
    </row>
    <row r="224" s="2" customFormat="1" ht="16.5" customHeight="1">
      <c r="A224" s="40"/>
      <c r="B224" s="41"/>
      <c r="C224" s="215" t="s">
        <v>1765</v>
      </c>
      <c r="D224" s="215" t="s">
        <v>182</v>
      </c>
      <c r="E224" s="216" t="s">
        <v>5708</v>
      </c>
      <c r="F224" s="217" t="s">
        <v>5709</v>
      </c>
      <c r="G224" s="218" t="s">
        <v>359</v>
      </c>
      <c r="H224" s="219">
        <v>8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270</v>
      </c>
      <c r="AT224" s="226" t="s">
        <v>182</v>
      </c>
      <c r="AU224" s="226" t="s">
        <v>82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270</v>
      </c>
      <c r="BM224" s="226" t="s">
        <v>5710</v>
      </c>
    </row>
    <row r="225" s="2" customFormat="1" ht="16.5" customHeight="1">
      <c r="A225" s="40"/>
      <c r="B225" s="41"/>
      <c r="C225" s="215" t="s">
        <v>1769</v>
      </c>
      <c r="D225" s="215" t="s">
        <v>182</v>
      </c>
      <c r="E225" s="216" t="s">
        <v>5711</v>
      </c>
      <c r="F225" s="217" t="s">
        <v>5712</v>
      </c>
      <c r="G225" s="218" t="s">
        <v>195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270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270</v>
      </c>
      <c r="BM225" s="226" t="s">
        <v>5713</v>
      </c>
    </row>
    <row r="226" s="2" customFormat="1" ht="16.5" customHeight="1">
      <c r="A226" s="40"/>
      <c r="B226" s="41"/>
      <c r="C226" s="215" t="s">
        <v>1773</v>
      </c>
      <c r="D226" s="215" t="s">
        <v>182</v>
      </c>
      <c r="E226" s="216" t="s">
        <v>5714</v>
      </c>
      <c r="F226" s="217" t="s">
        <v>5715</v>
      </c>
      <c r="G226" s="218" t="s">
        <v>195</v>
      </c>
      <c r="H226" s="219">
        <v>4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270</v>
      </c>
      <c r="AT226" s="226" t="s">
        <v>182</v>
      </c>
      <c r="AU226" s="226" t="s">
        <v>82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270</v>
      </c>
      <c r="BM226" s="226" t="s">
        <v>5716</v>
      </c>
    </row>
    <row r="227" s="2" customFormat="1" ht="16.5" customHeight="1">
      <c r="A227" s="40"/>
      <c r="B227" s="41"/>
      <c r="C227" s="215" t="s">
        <v>1777</v>
      </c>
      <c r="D227" s="215" t="s">
        <v>182</v>
      </c>
      <c r="E227" s="216" t="s">
        <v>5717</v>
      </c>
      <c r="F227" s="217" t="s">
        <v>5718</v>
      </c>
      <c r="G227" s="218" t="s">
        <v>195</v>
      </c>
      <c r="H227" s="219">
        <v>7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270</v>
      </c>
      <c r="AT227" s="226" t="s">
        <v>182</v>
      </c>
      <c r="AU227" s="226" t="s">
        <v>82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270</v>
      </c>
      <c r="BM227" s="226" t="s">
        <v>5719</v>
      </c>
    </row>
    <row r="228" s="2" customFormat="1" ht="16.5" customHeight="1">
      <c r="A228" s="40"/>
      <c r="B228" s="41"/>
      <c r="C228" s="215" t="s">
        <v>1781</v>
      </c>
      <c r="D228" s="215" t="s">
        <v>182</v>
      </c>
      <c r="E228" s="216" t="s">
        <v>5720</v>
      </c>
      <c r="F228" s="217" t="s">
        <v>5721</v>
      </c>
      <c r="G228" s="218" t="s">
        <v>195</v>
      </c>
      <c r="H228" s="219">
        <v>38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270</v>
      </c>
      <c r="AT228" s="226" t="s">
        <v>182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270</v>
      </c>
      <c r="BM228" s="226" t="s">
        <v>5722</v>
      </c>
    </row>
    <row r="229" s="2" customFormat="1" ht="16.5" customHeight="1">
      <c r="A229" s="40"/>
      <c r="B229" s="41"/>
      <c r="C229" s="215" t="s">
        <v>1785</v>
      </c>
      <c r="D229" s="215" t="s">
        <v>182</v>
      </c>
      <c r="E229" s="216" t="s">
        <v>5723</v>
      </c>
      <c r="F229" s="217" t="s">
        <v>5724</v>
      </c>
      <c r="G229" s="218" t="s">
        <v>195</v>
      </c>
      <c r="H229" s="219">
        <v>4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270</v>
      </c>
      <c r="AT229" s="226" t="s">
        <v>182</v>
      </c>
      <c r="AU229" s="226" t="s">
        <v>82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270</v>
      </c>
      <c r="BM229" s="226" t="s">
        <v>5725</v>
      </c>
    </row>
    <row r="230" s="2" customFormat="1" ht="16.5" customHeight="1">
      <c r="A230" s="40"/>
      <c r="B230" s="41"/>
      <c r="C230" s="215" t="s">
        <v>1789</v>
      </c>
      <c r="D230" s="215" t="s">
        <v>182</v>
      </c>
      <c r="E230" s="216" t="s">
        <v>5726</v>
      </c>
      <c r="F230" s="217" t="s">
        <v>5727</v>
      </c>
      <c r="G230" s="218" t="s">
        <v>195</v>
      </c>
      <c r="H230" s="219">
        <v>5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270</v>
      </c>
      <c r="AT230" s="226" t="s">
        <v>182</v>
      </c>
      <c r="AU230" s="226" t="s">
        <v>82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270</v>
      </c>
      <c r="BM230" s="226" t="s">
        <v>5728</v>
      </c>
    </row>
    <row r="231" s="2" customFormat="1" ht="16.5" customHeight="1">
      <c r="A231" s="40"/>
      <c r="B231" s="41"/>
      <c r="C231" s="215" t="s">
        <v>1793</v>
      </c>
      <c r="D231" s="215" t="s">
        <v>182</v>
      </c>
      <c r="E231" s="216" t="s">
        <v>5729</v>
      </c>
      <c r="F231" s="217" t="s">
        <v>5730</v>
      </c>
      <c r="G231" s="218" t="s">
        <v>195</v>
      </c>
      <c r="H231" s="219">
        <v>8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270</v>
      </c>
      <c r="AT231" s="226" t="s">
        <v>182</v>
      </c>
      <c r="AU231" s="226" t="s">
        <v>82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270</v>
      </c>
      <c r="BM231" s="226" t="s">
        <v>5731</v>
      </c>
    </row>
    <row r="232" s="2" customFormat="1" ht="16.5" customHeight="1">
      <c r="A232" s="40"/>
      <c r="B232" s="41"/>
      <c r="C232" s="215" t="s">
        <v>1797</v>
      </c>
      <c r="D232" s="215" t="s">
        <v>182</v>
      </c>
      <c r="E232" s="216" t="s">
        <v>5732</v>
      </c>
      <c r="F232" s="217" t="s">
        <v>5733</v>
      </c>
      <c r="G232" s="218" t="s">
        <v>195</v>
      </c>
      <c r="H232" s="219">
        <v>26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270</v>
      </c>
      <c r="AT232" s="226" t="s">
        <v>182</v>
      </c>
      <c r="AU232" s="226" t="s">
        <v>82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270</v>
      </c>
      <c r="BM232" s="226" t="s">
        <v>5734</v>
      </c>
    </row>
    <row r="233" s="2" customFormat="1" ht="16.5" customHeight="1">
      <c r="A233" s="40"/>
      <c r="B233" s="41"/>
      <c r="C233" s="215" t="s">
        <v>1801</v>
      </c>
      <c r="D233" s="215" t="s">
        <v>182</v>
      </c>
      <c r="E233" s="216" t="s">
        <v>5735</v>
      </c>
      <c r="F233" s="217" t="s">
        <v>5736</v>
      </c>
      <c r="G233" s="218" t="s">
        <v>195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270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270</v>
      </c>
      <c r="BM233" s="226" t="s">
        <v>5737</v>
      </c>
    </row>
    <row r="234" s="2" customFormat="1" ht="16.5" customHeight="1">
      <c r="A234" s="40"/>
      <c r="B234" s="41"/>
      <c r="C234" s="215" t="s">
        <v>1805</v>
      </c>
      <c r="D234" s="215" t="s">
        <v>182</v>
      </c>
      <c r="E234" s="216" t="s">
        <v>5738</v>
      </c>
      <c r="F234" s="217" t="s">
        <v>5739</v>
      </c>
      <c r="G234" s="218" t="s">
        <v>195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270</v>
      </c>
      <c r="AT234" s="226" t="s">
        <v>182</v>
      </c>
      <c r="AU234" s="226" t="s">
        <v>82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270</v>
      </c>
      <c r="BM234" s="226" t="s">
        <v>5740</v>
      </c>
    </row>
    <row r="235" s="2" customFormat="1" ht="16.5" customHeight="1">
      <c r="A235" s="40"/>
      <c r="B235" s="41"/>
      <c r="C235" s="215" t="s">
        <v>1809</v>
      </c>
      <c r="D235" s="215" t="s">
        <v>182</v>
      </c>
      <c r="E235" s="216" t="s">
        <v>5741</v>
      </c>
      <c r="F235" s="217" t="s">
        <v>5742</v>
      </c>
      <c r="G235" s="218" t="s">
        <v>195</v>
      </c>
      <c r="H235" s="219">
        <v>13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270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270</v>
      </c>
      <c r="BM235" s="226" t="s">
        <v>5743</v>
      </c>
    </row>
    <row r="236" s="2" customFormat="1" ht="16.5" customHeight="1">
      <c r="A236" s="40"/>
      <c r="B236" s="41"/>
      <c r="C236" s="215" t="s">
        <v>1813</v>
      </c>
      <c r="D236" s="215" t="s">
        <v>182</v>
      </c>
      <c r="E236" s="216" t="s">
        <v>5744</v>
      </c>
      <c r="F236" s="217" t="s">
        <v>5745</v>
      </c>
      <c r="G236" s="218" t="s">
        <v>195</v>
      </c>
      <c r="H236" s="219">
        <v>13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270</v>
      </c>
      <c r="AT236" s="226" t="s">
        <v>182</v>
      </c>
      <c r="AU236" s="226" t="s">
        <v>82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270</v>
      </c>
      <c r="BM236" s="226" t="s">
        <v>5746</v>
      </c>
    </row>
    <row r="237" s="2" customFormat="1" ht="16.5" customHeight="1">
      <c r="A237" s="40"/>
      <c r="B237" s="41"/>
      <c r="C237" s="215" t="s">
        <v>1817</v>
      </c>
      <c r="D237" s="215" t="s">
        <v>182</v>
      </c>
      <c r="E237" s="216" t="s">
        <v>5747</v>
      </c>
      <c r="F237" s="217" t="s">
        <v>5748</v>
      </c>
      <c r="G237" s="218" t="s">
        <v>195</v>
      </c>
      <c r="H237" s="219">
        <v>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270</v>
      </c>
      <c r="AT237" s="226" t="s">
        <v>182</v>
      </c>
      <c r="AU237" s="226" t="s">
        <v>82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270</v>
      </c>
      <c r="BM237" s="226" t="s">
        <v>5749</v>
      </c>
    </row>
    <row r="238" s="2" customFormat="1" ht="38.55" customHeight="1">
      <c r="A238" s="40"/>
      <c r="B238" s="41"/>
      <c r="C238" s="215" t="s">
        <v>1821</v>
      </c>
      <c r="D238" s="215" t="s">
        <v>182</v>
      </c>
      <c r="E238" s="216" t="s">
        <v>5750</v>
      </c>
      <c r="F238" s="217" t="s">
        <v>5751</v>
      </c>
      <c r="G238" s="218" t="s">
        <v>195</v>
      </c>
      <c r="H238" s="219">
        <v>28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270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270</v>
      </c>
      <c r="BM238" s="226" t="s">
        <v>5752</v>
      </c>
    </row>
    <row r="239" s="2" customFormat="1" ht="16.5" customHeight="1">
      <c r="A239" s="40"/>
      <c r="B239" s="41"/>
      <c r="C239" s="215" t="s">
        <v>1825</v>
      </c>
      <c r="D239" s="215" t="s">
        <v>182</v>
      </c>
      <c r="E239" s="216" t="s">
        <v>5753</v>
      </c>
      <c r="F239" s="217" t="s">
        <v>5754</v>
      </c>
      <c r="G239" s="218" t="s">
        <v>195</v>
      </c>
      <c r="H239" s="219">
        <v>28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270</v>
      </c>
      <c r="AT239" s="226" t="s">
        <v>182</v>
      </c>
      <c r="AU239" s="226" t="s">
        <v>82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270</v>
      </c>
      <c r="BM239" s="226" t="s">
        <v>5755</v>
      </c>
    </row>
    <row r="240" s="2" customFormat="1" ht="38.55" customHeight="1">
      <c r="A240" s="40"/>
      <c r="B240" s="41"/>
      <c r="C240" s="215" t="s">
        <v>1829</v>
      </c>
      <c r="D240" s="215" t="s">
        <v>182</v>
      </c>
      <c r="E240" s="216" t="s">
        <v>5756</v>
      </c>
      <c r="F240" s="217" t="s">
        <v>5757</v>
      </c>
      <c r="G240" s="218" t="s">
        <v>5394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270</v>
      </c>
      <c r="AT240" s="226" t="s">
        <v>182</v>
      </c>
      <c r="AU240" s="226" t="s">
        <v>82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270</v>
      </c>
      <c r="BM240" s="226" t="s">
        <v>5758</v>
      </c>
    </row>
    <row r="241" s="2" customFormat="1" ht="16.5" customHeight="1">
      <c r="A241" s="40"/>
      <c r="B241" s="41"/>
      <c r="C241" s="215" t="s">
        <v>1833</v>
      </c>
      <c r="D241" s="215" t="s">
        <v>182</v>
      </c>
      <c r="E241" s="216" t="s">
        <v>5759</v>
      </c>
      <c r="F241" s="217" t="s">
        <v>5760</v>
      </c>
      <c r="G241" s="218" t="s">
        <v>3129</v>
      </c>
      <c r="H241" s="292"/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270</v>
      </c>
      <c r="AT241" s="226" t="s">
        <v>182</v>
      </c>
      <c r="AU241" s="226" t="s">
        <v>82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270</v>
      </c>
      <c r="BM241" s="226" t="s">
        <v>5761</v>
      </c>
    </row>
    <row r="242" s="2" customFormat="1" ht="16.5" customHeight="1">
      <c r="A242" s="40"/>
      <c r="B242" s="41"/>
      <c r="C242" s="215" t="s">
        <v>1837</v>
      </c>
      <c r="D242" s="215" t="s">
        <v>182</v>
      </c>
      <c r="E242" s="216" t="s">
        <v>5762</v>
      </c>
      <c r="F242" s="217" t="s">
        <v>5763</v>
      </c>
      <c r="G242" s="218" t="s">
        <v>3129</v>
      </c>
      <c r="H242" s="292"/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270</v>
      </c>
      <c r="AT242" s="226" t="s">
        <v>182</v>
      </c>
      <c r="AU242" s="226" t="s">
        <v>82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270</v>
      </c>
      <c r="BM242" s="226" t="s">
        <v>5764</v>
      </c>
    </row>
    <row r="243" s="12" customFormat="1" ht="22.8" customHeight="1">
      <c r="A243" s="12"/>
      <c r="B243" s="199"/>
      <c r="C243" s="200"/>
      <c r="D243" s="201" t="s">
        <v>71</v>
      </c>
      <c r="E243" s="213" t="s">
        <v>5765</v>
      </c>
      <c r="F243" s="213" t="s">
        <v>5766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SUM(P244:P268)</f>
        <v>0</v>
      </c>
      <c r="Q243" s="207"/>
      <c r="R243" s="208">
        <f>SUM(R244:R268)</f>
        <v>0</v>
      </c>
      <c r="S243" s="207"/>
      <c r="T243" s="209">
        <f>SUM(T244:T268)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82</v>
      </c>
      <c r="AT243" s="211" t="s">
        <v>71</v>
      </c>
      <c r="AU243" s="211" t="s">
        <v>80</v>
      </c>
      <c r="AY243" s="210" t="s">
        <v>180</v>
      </c>
      <c r="BK243" s="212">
        <f>SUM(BK244:BK268)</f>
        <v>0</v>
      </c>
    </row>
    <row r="244" s="2" customFormat="1" ht="63.45" customHeight="1">
      <c r="A244" s="40"/>
      <c r="B244" s="41"/>
      <c r="C244" s="215" t="s">
        <v>1841</v>
      </c>
      <c r="D244" s="215" t="s">
        <v>182</v>
      </c>
      <c r="E244" s="216" t="s">
        <v>5767</v>
      </c>
      <c r="F244" s="217" t="s">
        <v>5768</v>
      </c>
      <c r="G244" s="218" t="s">
        <v>359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270</v>
      </c>
      <c r="AT244" s="226" t="s">
        <v>182</v>
      </c>
      <c r="AU244" s="226" t="s">
        <v>82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270</v>
      </c>
      <c r="BM244" s="226" t="s">
        <v>5769</v>
      </c>
    </row>
    <row r="245" s="2" customFormat="1" ht="16.5" customHeight="1">
      <c r="A245" s="40"/>
      <c r="B245" s="41"/>
      <c r="C245" s="215" t="s">
        <v>1845</v>
      </c>
      <c r="D245" s="215" t="s">
        <v>182</v>
      </c>
      <c r="E245" s="216" t="s">
        <v>5770</v>
      </c>
      <c r="F245" s="217" t="s">
        <v>5771</v>
      </c>
      <c r="G245" s="218" t="s">
        <v>359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270</v>
      </c>
      <c r="AT245" s="226" t="s">
        <v>182</v>
      </c>
      <c r="AU245" s="226" t="s">
        <v>82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270</v>
      </c>
      <c r="BM245" s="226" t="s">
        <v>5772</v>
      </c>
    </row>
    <row r="246" s="2" customFormat="1" ht="45" customHeight="1">
      <c r="A246" s="40"/>
      <c r="B246" s="41"/>
      <c r="C246" s="215" t="s">
        <v>1849</v>
      </c>
      <c r="D246" s="215" t="s">
        <v>182</v>
      </c>
      <c r="E246" s="216" t="s">
        <v>5773</v>
      </c>
      <c r="F246" s="217" t="s">
        <v>5774</v>
      </c>
      <c r="G246" s="218" t="s">
        <v>227</v>
      </c>
      <c r="H246" s="219">
        <v>3895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270</v>
      </c>
      <c r="AT246" s="226" t="s">
        <v>182</v>
      </c>
      <c r="AU246" s="226" t="s">
        <v>82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270</v>
      </c>
      <c r="BM246" s="226" t="s">
        <v>5775</v>
      </c>
    </row>
    <row r="247" s="2" customFormat="1" ht="16.5" customHeight="1">
      <c r="A247" s="40"/>
      <c r="B247" s="41"/>
      <c r="C247" s="215" t="s">
        <v>1853</v>
      </c>
      <c r="D247" s="215" t="s">
        <v>182</v>
      </c>
      <c r="E247" s="216" t="s">
        <v>5776</v>
      </c>
      <c r="F247" s="217" t="s">
        <v>5777</v>
      </c>
      <c r="G247" s="218" t="s">
        <v>185</v>
      </c>
      <c r="H247" s="219">
        <v>528.5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270</v>
      </c>
      <c r="AT247" s="226" t="s">
        <v>182</v>
      </c>
      <c r="AU247" s="226" t="s">
        <v>82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270</v>
      </c>
      <c r="BM247" s="226" t="s">
        <v>5778</v>
      </c>
    </row>
    <row r="248" s="2" customFormat="1" ht="16.5" customHeight="1">
      <c r="A248" s="40"/>
      <c r="B248" s="41"/>
      <c r="C248" s="215" t="s">
        <v>1857</v>
      </c>
      <c r="D248" s="215" t="s">
        <v>182</v>
      </c>
      <c r="E248" s="216" t="s">
        <v>5779</v>
      </c>
      <c r="F248" s="217" t="s">
        <v>5780</v>
      </c>
      <c r="G248" s="218" t="s">
        <v>185</v>
      </c>
      <c r="H248" s="219">
        <v>421.5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270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270</v>
      </c>
      <c r="BM248" s="226" t="s">
        <v>5781</v>
      </c>
    </row>
    <row r="249" s="2" customFormat="1" ht="16.5" customHeight="1">
      <c r="A249" s="40"/>
      <c r="B249" s="41"/>
      <c r="C249" s="215" t="s">
        <v>1861</v>
      </c>
      <c r="D249" s="215" t="s">
        <v>182</v>
      </c>
      <c r="E249" s="216" t="s">
        <v>5782</v>
      </c>
      <c r="F249" s="217" t="s">
        <v>5783</v>
      </c>
      <c r="G249" s="218" t="s">
        <v>227</v>
      </c>
      <c r="H249" s="219">
        <v>960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270</v>
      </c>
      <c r="AT249" s="226" t="s">
        <v>182</v>
      </c>
      <c r="AU249" s="226" t="s">
        <v>82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270</v>
      </c>
      <c r="BM249" s="226" t="s">
        <v>5784</v>
      </c>
    </row>
    <row r="250" s="2" customFormat="1" ht="16.5" customHeight="1">
      <c r="A250" s="40"/>
      <c r="B250" s="41"/>
      <c r="C250" s="215" t="s">
        <v>1865</v>
      </c>
      <c r="D250" s="215" t="s">
        <v>182</v>
      </c>
      <c r="E250" s="216" t="s">
        <v>5785</v>
      </c>
      <c r="F250" s="217" t="s">
        <v>5786</v>
      </c>
      <c r="G250" s="218" t="s">
        <v>195</v>
      </c>
      <c r="H250" s="219">
        <v>240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270</v>
      </c>
      <c r="AT250" s="226" t="s">
        <v>182</v>
      </c>
      <c r="AU250" s="226" t="s">
        <v>82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270</v>
      </c>
      <c r="BM250" s="226" t="s">
        <v>5787</v>
      </c>
    </row>
    <row r="251" s="2" customFormat="1" ht="16.5" customHeight="1">
      <c r="A251" s="40"/>
      <c r="B251" s="41"/>
      <c r="C251" s="215" t="s">
        <v>1869</v>
      </c>
      <c r="D251" s="215" t="s">
        <v>182</v>
      </c>
      <c r="E251" s="216" t="s">
        <v>5788</v>
      </c>
      <c r="F251" s="217" t="s">
        <v>5789</v>
      </c>
      <c r="G251" s="218" t="s">
        <v>195</v>
      </c>
      <c r="H251" s="219">
        <v>3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270</v>
      </c>
      <c r="AT251" s="226" t="s">
        <v>182</v>
      </c>
      <c r="AU251" s="226" t="s">
        <v>82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270</v>
      </c>
      <c r="BM251" s="226" t="s">
        <v>5790</v>
      </c>
    </row>
    <row r="252" s="2" customFormat="1" ht="16.5" customHeight="1">
      <c r="A252" s="40"/>
      <c r="B252" s="41"/>
      <c r="C252" s="215" t="s">
        <v>521</v>
      </c>
      <c r="D252" s="215" t="s">
        <v>182</v>
      </c>
      <c r="E252" s="216" t="s">
        <v>5791</v>
      </c>
      <c r="F252" s="217" t="s">
        <v>5792</v>
      </c>
      <c r="G252" s="218" t="s">
        <v>195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270</v>
      </c>
      <c r="AT252" s="226" t="s">
        <v>182</v>
      </c>
      <c r="AU252" s="226" t="s">
        <v>82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270</v>
      </c>
      <c r="BM252" s="226" t="s">
        <v>5793</v>
      </c>
    </row>
    <row r="253" s="2" customFormat="1" ht="16.5" customHeight="1">
      <c r="A253" s="40"/>
      <c r="B253" s="41"/>
      <c r="C253" s="215" t="s">
        <v>1941</v>
      </c>
      <c r="D253" s="215" t="s">
        <v>182</v>
      </c>
      <c r="E253" s="216" t="s">
        <v>5794</v>
      </c>
      <c r="F253" s="217" t="s">
        <v>5795</v>
      </c>
      <c r="G253" s="218" t="s">
        <v>195</v>
      </c>
      <c r="H253" s="219">
        <v>5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270</v>
      </c>
      <c r="AT253" s="226" t="s">
        <v>182</v>
      </c>
      <c r="AU253" s="226" t="s">
        <v>82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270</v>
      </c>
      <c r="BM253" s="226" t="s">
        <v>5796</v>
      </c>
    </row>
    <row r="254" s="2" customFormat="1" ht="16.5" customHeight="1">
      <c r="A254" s="40"/>
      <c r="B254" s="41"/>
      <c r="C254" s="215" t="s">
        <v>2013</v>
      </c>
      <c r="D254" s="215" t="s">
        <v>182</v>
      </c>
      <c r="E254" s="216" t="s">
        <v>5797</v>
      </c>
      <c r="F254" s="217" t="s">
        <v>5798</v>
      </c>
      <c r="G254" s="218" t="s">
        <v>195</v>
      </c>
      <c r="H254" s="219">
        <v>2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270</v>
      </c>
      <c r="AT254" s="226" t="s">
        <v>182</v>
      </c>
      <c r="AU254" s="226" t="s">
        <v>82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270</v>
      </c>
      <c r="BM254" s="226" t="s">
        <v>5799</v>
      </c>
    </row>
    <row r="255" s="2" customFormat="1" ht="16.5" customHeight="1">
      <c r="A255" s="40"/>
      <c r="B255" s="41"/>
      <c r="C255" s="215" t="s">
        <v>2018</v>
      </c>
      <c r="D255" s="215" t="s">
        <v>182</v>
      </c>
      <c r="E255" s="216" t="s">
        <v>5800</v>
      </c>
      <c r="F255" s="217" t="s">
        <v>5801</v>
      </c>
      <c r="G255" s="218" t="s">
        <v>195</v>
      </c>
      <c r="H255" s="219">
        <v>1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270</v>
      </c>
      <c r="AT255" s="226" t="s">
        <v>182</v>
      </c>
      <c r="AU255" s="226" t="s">
        <v>82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270</v>
      </c>
      <c r="BM255" s="226" t="s">
        <v>5802</v>
      </c>
    </row>
    <row r="256" s="2" customFormat="1" ht="16.5" customHeight="1">
      <c r="A256" s="40"/>
      <c r="B256" s="41"/>
      <c r="C256" s="215" t="s">
        <v>2028</v>
      </c>
      <c r="D256" s="215" t="s">
        <v>182</v>
      </c>
      <c r="E256" s="216" t="s">
        <v>5803</v>
      </c>
      <c r="F256" s="217" t="s">
        <v>5804</v>
      </c>
      <c r="G256" s="218" t="s">
        <v>195</v>
      </c>
      <c r="H256" s="219">
        <v>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270</v>
      </c>
      <c r="AT256" s="226" t="s">
        <v>182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270</v>
      </c>
      <c r="BM256" s="226" t="s">
        <v>5805</v>
      </c>
    </row>
    <row r="257" s="2" customFormat="1" ht="16.5" customHeight="1">
      <c r="A257" s="40"/>
      <c r="B257" s="41"/>
      <c r="C257" s="215" t="s">
        <v>2033</v>
      </c>
      <c r="D257" s="215" t="s">
        <v>182</v>
      </c>
      <c r="E257" s="216" t="s">
        <v>5806</v>
      </c>
      <c r="F257" s="217" t="s">
        <v>5807</v>
      </c>
      <c r="G257" s="218" t="s">
        <v>195</v>
      </c>
      <c r="H257" s="219">
        <v>3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270</v>
      </c>
      <c r="AT257" s="226" t="s">
        <v>182</v>
      </c>
      <c r="AU257" s="226" t="s">
        <v>82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270</v>
      </c>
      <c r="BM257" s="226" t="s">
        <v>5808</v>
      </c>
    </row>
    <row r="258" s="2" customFormat="1" ht="16.5" customHeight="1">
      <c r="A258" s="40"/>
      <c r="B258" s="41"/>
      <c r="C258" s="215" t="s">
        <v>2046</v>
      </c>
      <c r="D258" s="215" t="s">
        <v>182</v>
      </c>
      <c r="E258" s="216" t="s">
        <v>5809</v>
      </c>
      <c r="F258" s="217" t="s">
        <v>5810</v>
      </c>
      <c r="G258" s="218" t="s">
        <v>195</v>
      </c>
      <c r="H258" s="219">
        <v>1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270</v>
      </c>
      <c r="AT258" s="226" t="s">
        <v>182</v>
      </c>
      <c r="AU258" s="226" t="s">
        <v>82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270</v>
      </c>
      <c r="BM258" s="226" t="s">
        <v>5811</v>
      </c>
    </row>
    <row r="259" s="2" customFormat="1" ht="16.5" customHeight="1">
      <c r="A259" s="40"/>
      <c r="B259" s="41"/>
      <c r="C259" s="215" t="s">
        <v>2053</v>
      </c>
      <c r="D259" s="215" t="s">
        <v>182</v>
      </c>
      <c r="E259" s="216" t="s">
        <v>5812</v>
      </c>
      <c r="F259" s="217" t="s">
        <v>5813</v>
      </c>
      <c r="G259" s="218" t="s">
        <v>195</v>
      </c>
      <c r="H259" s="219">
        <v>5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270</v>
      </c>
      <c r="AT259" s="226" t="s">
        <v>182</v>
      </c>
      <c r="AU259" s="226" t="s">
        <v>82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270</v>
      </c>
      <c r="BM259" s="226" t="s">
        <v>5814</v>
      </c>
    </row>
    <row r="260" s="2" customFormat="1" ht="16.5" customHeight="1">
      <c r="A260" s="40"/>
      <c r="B260" s="41"/>
      <c r="C260" s="215" t="s">
        <v>2062</v>
      </c>
      <c r="D260" s="215" t="s">
        <v>182</v>
      </c>
      <c r="E260" s="216" t="s">
        <v>5815</v>
      </c>
      <c r="F260" s="217" t="s">
        <v>5816</v>
      </c>
      <c r="G260" s="218" t="s">
        <v>195</v>
      </c>
      <c r="H260" s="219">
        <v>2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270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270</v>
      </c>
      <c r="BM260" s="226" t="s">
        <v>5817</v>
      </c>
    </row>
    <row r="261" s="2" customFormat="1" ht="16.5" customHeight="1">
      <c r="A261" s="40"/>
      <c r="B261" s="41"/>
      <c r="C261" s="215" t="s">
        <v>2071</v>
      </c>
      <c r="D261" s="215" t="s">
        <v>182</v>
      </c>
      <c r="E261" s="216" t="s">
        <v>5818</v>
      </c>
      <c r="F261" s="217" t="s">
        <v>5819</v>
      </c>
      <c r="G261" s="218" t="s">
        <v>195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270</v>
      </c>
      <c r="AT261" s="226" t="s">
        <v>182</v>
      </c>
      <c r="AU261" s="226" t="s">
        <v>82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270</v>
      </c>
      <c r="BM261" s="226" t="s">
        <v>5820</v>
      </c>
    </row>
    <row r="262" s="2" customFormat="1" ht="16.5" customHeight="1">
      <c r="A262" s="40"/>
      <c r="B262" s="41"/>
      <c r="C262" s="215" t="s">
        <v>2076</v>
      </c>
      <c r="D262" s="215" t="s">
        <v>182</v>
      </c>
      <c r="E262" s="216" t="s">
        <v>5821</v>
      </c>
      <c r="F262" s="217" t="s">
        <v>5822</v>
      </c>
      <c r="G262" s="218" t="s">
        <v>195</v>
      </c>
      <c r="H262" s="219">
        <v>2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270</v>
      </c>
      <c r="AT262" s="226" t="s">
        <v>182</v>
      </c>
      <c r="AU262" s="226" t="s">
        <v>82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270</v>
      </c>
      <c r="BM262" s="226" t="s">
        <v>5823</v>
      </c>
    </row>
    <row r="263" s="2" customFormat="1" ht="16.5" customHeight="1">
      <c r="A263" s="40"/>
      <c r="B263" s="41"/>
      <c r="C263" s="215" t="s">
        <v>2083</v>
      </c>
      <c r="D263" s="215" t="s">
        <v>182</v>
      </c>
      <c r="E263" s="216" t="s">
        <v>5824</v>
      </c>
      <c r="F263" s="217" t="s">
        <v>5825</v>
      </c>
      <c r="G263" s="218" t="s">
        <v>195</v>
      </c>
      <c r="H263" s="219">
        <v>122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270</v>
      </c>
      <c r="AT263" s="226" t="s">
        <v>182</v>
      </c>
      <c r="AU263" s="226" t="s">
        <v>82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270</v>
      </c>
      <c r="BM263" s="226" t="s">
        <v>5826</v>
      </c>
    </row>
    <row r="264" s="2" customFormat="1" ht="16.5" customHeight="1">
      <c r="A264" s="40"/>
      <c r="B264" s="41"/>
      <c r="C264" s="215" t="s">
        <v>2093</v>
      </c>
      <c r="D264" s="215" t="s">
        <v>182</v>
      </c>
      <c r="E264" s="216" t="s">
        <v>5827</v>
      </c>
      <c r="F264" s="217" t="s">
        <v>5828</v>
      </c>
      <c r="G264" s="218" t="s">
        <v>3441</v>
      </c>
      <c r="H264" s="219">
        <v>14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270</v>
      </c>
      <c r="AT264" s="226" t="s">
        <v>182</v>
      </c>
      <c r="AU264" s="226" t="s">
        <v>82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270</v>
      </c>
      <c r="BM264" s="226" t="s">
        <v>5829</v>
      </c>
    </row>
    <row r="265" s="2" customFormat="1" ht="16.5" customHeight="1">
      <c r="A265" s="40"/>
      <c r="B265" s="41"/>
      <c r="C265" s="215" t="s">
        <v>2099</v>
      </c>
      <c r="D265" s="215" t="s">
        <v>182</v>
      </c>
      <c r="E265" s="216" t="s">
        <v>5830</v>
      </c>
      <c r="F265" s="217" t="s">
        <v>5831</v>
      </c>
      <c r="G265" s="218" t="s">
        <v>227</v>
      </c>
      <c r="H265" s="219">
        <v>3895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270</v>
      </c>
      <c r="AT265" s="226" t="s">
        <v>182</v>
      </c>
      <c r="AU265" s="226" t="s">
        <v>82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270</v>
      </c>
      <c r="BM265" s="226" t="s">
        <v>5832</v>
      </c>
    </row>
    <row r="266" s="2" customFormat="1" ht="16.5" customHeight="1">
      <c r="A266" s="40"/>
      <c r="B266" s="41"/>
      <c r="C266" s="215" t="s">
        <v>2107</v>
      </c>
      <c r="D266" s="215" t="s">
        <v>182</v>
      </c>
      <c r="E266" s="216" t="s">
        <v>5833</v>
      </c>
      <c r="F266" s="217" t="s">
        <v>5834</v>
      </c>
      <c r="G266" s="218" t="s">
        <v>5835</v>
      </c>
      <c r="H266" s="219">
        <v>25.5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270</v>
      </c>
      <c r="AT266" s="226" t="s">
        <v>182</v>
      </c>
      <c r="AU266" s="226" t="s">
        <v>82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270</v>
      </c>
      <c r="BM266" s="226" t="s">
        <v>5836</v>
      </c>
    </row>
    <row r="267" s="2" customFormat="1" ht="16.5" customHeight="1">
      <c r="A267" s="40"/>
      <c r="B267" s="41"/>
      <c r="C267" s="215" t="s">
        <v>2112</v>
      </c>
      <c r="D267" s="215" t="s">
        <v>182</v>
      </c>
      <c r="E267" s="216" t="s">
        <v>5837</v>
      </c>
      <c r="F267" s="217" t="s">
        <v>5838</v>
      </c>
      <c r="G267" s="218" t="s">
        <v>3129</v>
      </c>
      <c r="H267" s="292"/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270</v>
      </c>
      <c r="AT267" s="226" t="s">
        <v>182</v>
      </c>
      <c r="AU267" s="226" t="s">
        <v>82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270</v>
      </c>
      <c r="BM267" s="226" t="s">
        <v>5839</v>
      </c>
    </row>
    <row r="268" s="2" customFormat="1" ht="16.5" customHeight="1">
      <c r="A268" s="40"/>
      <c r="B268" s="41"/>
      <c r="C268" s="215" t="s">
        <v>2120</v>
      </c>
      <c r="D268" s="215" t="s">
        <v>182</v>
      </c>
      <c r="E268" s="216" t="s">
        <v>5840</v>
      </c>
      <c r="F268" s="217" t="s">
        <v>5841</v>
      </c>
      <c r="G268" s="218" t="s">
        <v>3129</v>
      </c>
      <c r="H268" s="292"/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43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270</v>
      </c>
      <c r="AT268" s="226" t="s">
        <v>182</v>
      </c>
      <c r="AU268" s="226" t="s">
        <v>82</v>
      </c>
      <c r="AY268" s="19" t="s">
        <v>180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270</v>
      </c>
      <c r="BM268" s="226" t="s">
        <v>5842</v>
      </c>
    </row>
    <row r="269" s="12" customFormat="1" ht="22.8" customHeight="1">
      <c r="A269" s="12"/>
      <c r="B269" s="199"/>
      <c r="C269" s="200"/>
      <c r="D269" s="201" t="s">
        <v>71</v>
      </c>
      <c r="E269" s="213" t="s">
        <v>4656</v>
      </c>
      <c r="F269" s="213" t="s">
        <v>4657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P270</f>
        <v>0</v>
      </c>
      <c r="Q269" s="207"/>
      <c r="R269" s="208">
        <f>R270</f>
        <v>0</v>
      </c>
      <c r="S269" s="207"/>
      <c r="T269" s="209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82</v>
      </c>
      <c r="AT269" s="211" t="s">
        <v>71</v>
      </c>
      <c r="AU269" s="211" t="s">
        <v>80</v>
      </c>
      <c r="AY269" s="210" t="s">
        <v>180</v>
      </c>
      <c r="BK269" s="212">
        <f>BK270</f>
        <v>0</v>
      </c>
    </row>
    <row r="270" s="2" customFormat="1" ht="16.5" customHeight="1">
      <c r="A270" s="40"/>
      <c r="B270" s="41"/>
      <c r="C270" s="215" t="s">
        <v>2126</v>
      </c>
      <c r="D270" s="215" t="s">
        <v>182</v>
      </c>
      <c r="E270" s="216" t="s">
        <v>5843</v>
      </c>
      <c r="F270" s="217" t="s">
        <v>5844</v>
      </c>
      <c r="G270" s="218" t="s">
        <v>185</v>
      </c>
      <c r="H270" s="219">
        <v>6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270</v>
      </c>
      <c r="AT270" s="226" t="s">
        <v>182</v>
      </c>
      <c r="AU270" s="226" t="s">
        <v>82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270</v>
      </c>
      <c r="BM270" s="226" t="s">
        <v>5845</v>
      </c>
    </row>
    <row r="271" s="12" customFormat="1" ht="25.92" customHeight="1">
      <c r="A271" s="12"/>
      <c r="B271" s="199"/>
      <c r="C271" s="200"/>
      <c r="D271" s="201" t="s">
        <v>71</v>
      </c>
      <c r="E271" s="202" t="s">
        <v>5835</v>
      </c>
      <c r="F271" s="202" t="s">
        <v>5846</v>
      </c>
      <c r="G271" s="200"/>
      <c r="H271" s="200"/>
      <c r="I271" s="203"/>
      <c r="J271" s="204">
        <f>BK271</f>
        <v>0</v>
      </c>
      <c r="K271" s="200"/>
      <c r="L271" s="205"/>
      <c r="M271" s="206"/>
      <c r="N271" s="207"/>
      <c r="O271" s="207"/>
      <c r="P271" s="208">
        <f>P272</f>
        <v>0</v>
      </c>
      <c r="Q271" s="207"/>
      <c r="R271" s="208">
        <f>R272</f>
        <v>0</v>
      </c>
      <c r="S271" s="207"/>
      <c r="T271" s="209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187</v>
      </c>
      <c r="AT271" s="211" t="s">
        <v>71</v>
      </c>
      <c r="AU271" s="211" t="s">
        <v>72</v>
      </c>
      <c r="AY271" s="210" t="s">
        <v>180</v>
      </c>
      <c r="BK271" s="212">
        <f>BK272</f>
        <v>0</v>
      </c>
    </row>
    <row r="272" s="2" customFormat="1" ht="16.5" customHeight="1">
      <c r="A272" s="40"/>
      <c r="B272" s="41"/>
      <c r="C272" s="215" t="s">
        <v>2131</v>
      </c>
      <c r="D272" s="215" t="s">
        <v>182</v>
      </c>
      <c r="E272" s="216" t="s">
        <v>5847</v>
      </c>
      <c r="F272" s="217" t="s">
        <v>5848</v>
      </c>
      <c r="G272" s="218" t="s">
        <v>5835</v>
      </c>
      <c r="H272" s="219">
        <v>72</v>
      </c>
      <c r="I272" s="220"/>
      <c r="J272" s="221">
        <f>ROUND(I272*H272,2)</f>
        <v>0</v>
      </c>
      <c r="K272" s="217" t="s">
        <v>19</v>
      </c>
      <c r="L272" s="46"/>
      <c r="M272" s="293" t="s">
        <v>19</v>
      </c>
      <c r="N272" s="294" t="s">
        <v>43</v>
      </c>
      <c r="O272" s="279"/>
      <c r="P272" s="295">
        <f>O272*H272</f>
        <v>0</v>
      </c>
      <c r="Q272" s="295">
        <v>0</v>
      </c>
      <c r="R272" s="295">
        <f>Q272*H272</f>
        <v>0</v>
      </c>
      <c r="S272" s="295">
        <v>0</v>
      </c>
      <c r="T272" s="29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4514</v>
      </c>
      <c r="AT272" s="226" t="s">
        <v>182</v>
      </c>
      <c r="AU272" s="226" t="s">
        <v>80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4514</v>
      </c>
      <c r="BM272" s="226" t="s">
        <v>5849</v>
      </c>
    </row>
    <row r="273" s="2" customFormat="1" ht="6.96" customHeight="1">
      <c r="A273" s="40"/>
      <c r="B273" s="61"/>
      <c r="C273" s="62"/>
      <c r="D273" s="62"/>
      <c r="E273" s="62"/>
      <c r="F273" s="62"/>
      <c r="G273" s="62"/>
      <c r="H273" s="62"/>
      <c r="I273" s="62"/>
      <c r="J273" s="62"/>
      <c r="K273" s="62"/>
      <c r="L273" s="46"/>
      <c r="M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</sheetData>
  <sheetProtection sheet="1" autoFilter="0" formatColumns="0" formatRows="0" objects="1" scenarios="1" spinCount="100000" saltValue="1MsBXLCJNl+iRA6qHc1lxTWH3XqG23CyY5I/e8X3UgH+DIQbu4JmqfupH6zj+tEtcYhO1fGj/ix+uWiDpy7XIw==" hashValue="rcg4pJF6jnbgfHa+05EoLbP3NU4XskfNX1gIMoItAQzCbHm+waOEw3poe+bcOGUwQa66JxWoklCYXL55QqbFNA==" algorithmName="SHA-512" password="CC35"/>
  <autoFilter ref="C93:K2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546</v>
      </c>
      <c r="F9" s="1"/>
      <c r="G9" s="1"/>
      <c r="H9" s="1"/>
      <c r="L9" s="22"/>
    </row>
    <row r="10" s="1" customFormat="1" ht="12" customHeight="1">
      <c r="B10" s="22"/>
      <c r="D10" s="145" t="s">
        <v>547</v>
      </c>
      <c r="L10" s="22"/>
    </row>
    <row r="11" s="2" customFormat="1" ht="16.5" customHeight="1">
      <c r="A11" s="40"/>
      <c r="B11" s="46"/>
      <c r="C11" s="40"/>
      <c r="D11" s="40"/>
      <c r="E11" s="158" t="s">
        <v>5850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5851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5852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ROUND(J112,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ROUND((SUM(BE112:BE250)),  2)</f>
        <v>0</v>
      </c>
      <c r="G37" s="40"/>
      <c r="H37" s="40"/>
      <c r="I37" s="160">
        <v>0.20999999999999999</v>
      </c>
      <c r="J37" s="159">
        <f>ROUND(((SUM(BE112:BE250))*I37),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ROUND((SUM(BF112:BF250)),  2)</f>
        <v>0</v>
      </c>
      <c r="G38" s="40"/>
      <c r="H38" s="40"/>
      <c r="I38" s="160">
        <v>0.14999999999999999</v>
      </c>
      <c r="J38" s="159">
        <f>ROUND(((SUM(BF112:BF250))*I38),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ROUND((SUM(BG112:BG250)),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ROUND((SUM(BH112:BH250)),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ROUND((SUM(BI112:BI250)),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546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547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7" t="s">
        <v>5850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5851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ROU23241 - Elektroinstalace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J112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5853</v>
      </c>
      <c r="E68" s="180"/>
      <c r="F68" s="180"/>
      <c r="G68" s="180"/>
      <c r="H68" s="180"/>
      <c r="I68" s="180"/>
      <c r="J68" s="181">
        <f>J113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5854</v>
      </c>
      <c r="E69" s="180"/>
      <c r="F69" s="180"/>
      <c r="G69" s="180"/>
      <c r="H69" s="180"/>
      <c r="I69" s="180"/>
      <c r="J69" s="181">
        <f>J122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5855</v>
      </c>
      <c r="E70" s="180"/>
      <c r="F70" s="180"/>
      <c r="G70" s="180"/>
      <c r="H70" s="180"/>
      <c r="I70" s="180"/>
      <c r="J70" s="181">
        <f>J125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5856</v>
      </c>
      <c r="E71" s="185"/>
      <c r="F71" s="185"/>
      <c r="G71" s="185"/>
      <c r="H71" s="185"/>
      <c r="I71" s="185"/>
      <c r="J71" s="186">
        <f>J126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5857</v>
      </c>
      <c r="E72" s="180"/>
      <c r="F72" s="180"/>
      <c r="G72" s="180"/>
      <c r="H72" s="180"/>
      <c r="I72" s="180"/>
      <c r="J72" s="181">
        <f>J150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5858</v>
      </c>
      <c r="E73" s="185"/>
      <c r="F73" s="185"/>
      <c r="G73" s="185"/>
      <c r="H73" s="185"/>
      <c r="I73" s="185"/>
      <c r="J73" s="186">
        <f>J151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5859</v>
      </c>
      <c r="E74" s="185"/>
      <c r="F74" s="185"/>
      <c r="G74" s="185"/>
      <c r="H74" s="185"/>
      <c r="I74" s="185"/>
      <c r="J74" s="186">
        <f>J160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5860</v>
      </c>
      <c r="E75" s="185"/>
      <c r="F75" s="185"/>
      <c r="G75" s="185"/>
      <c r="H75" s="185"/>
      <c r="I75" s="185"/>
      <c r="J75" s="186">
        <f>J162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5861</v>
      </c>
      <c r="E76" s="185"/>
      <c r="F76" s="185"/>
      <c r="G76" s="185"/>
      <c r="H76" s="185"/>
      <c r="I76" s="185"/>
      <c r="J76" s="186">
        <f>J168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5862</v>
      </c>
      <c r="E77" s="180"/>
      <c r="F77" s="180"/>
      <c r="G77" s="180"/>
      <c r="H77" s="180"/>
      <c r="I77" s="180"/>
      <c r="J77" s="181">
        <f>J173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5863</v>
      </c>
      <c r="E78" s="180"/>
      <c r="F78" s="180"/>
      <c r="G78" s="180"/>
      <c r="H78" s="180"/>
      <c r="I78" s="180"/>
      <c r="J78" s="181">
        <f>J185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5864</v>
      </c>
      <c r="E79" s="180"/>
      <c r="F79" s="180"/>
      <c r="G79" s="180"/>
      <c r="H79" s="180"/>
      <c r="I79" s="180"/>
      <c r="J79" s="181">
        <f>J193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5865</v>
      </c>
      <c r="E80" s="180"/>
      <c r="F80" s="180"/>
      <c r="G80" s="180"/>
      <c r="H80" s="180"/>
      <c r="I80" s="180"/>
      <c r="J80" s="181">
        <f>J198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5866</v>
      </c>
      <c r="E81" s="180"/>
      <c r="F81" s="180"/>
      <c r="G81" s="180"/>
      <c r="H81" s="180"/>
      <c r="I81" s="180"/>
      <c r="J81" s="181">
        <f>J204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5867</v>
      </c>
      <c r="E82" s="180"/>
      <c r="F82" s="180"/>
      <c r="G82" s="180"/>
      <c r="H82" s="180"/>
      <c r="I82" s="180"/>
      <c r="J82" s="181">
        <f>J211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5868</v>
      </c>
      <c r="E83" s="180"/>
      <c r="F83" s="180"/>
      <c r="G83" s="180"/>
      <c r="H83" s="180"/>
      <c r="I83" s="180"/>
      <c r="J83" s="181">
        <f>J213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5869</v>
      </c>
      <c r="E84" s="180"/>
      <c r="F84" s="180"/>
      <c r="G84" s="180"/>
      <c r="H84" s="180"/>
      <c r="I84" s="180"/>
      <c r="J84" s="181">
        <f>J218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5870</v>
      </c>
      <c r="E85" s="180"/>
      <c r="F85" s="180"/>
      <c r="G85" s="180"/>
      <c r="H85" s="180"/>
      <c r="I85" s="180"/>
      <c r="J85" s="181">
        <f>J230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5871</v>
      </c>
      <c r="E86" s="180"/>
      <c r="F86" s="180"/>
      <c r="G86" s="180"/>
      <c r="H86" s="180"/>
      <c r="I86" s="180"/>
      <c r="J86" s="181">
        <f>J236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3"/>
      <c r="C87" s="127"/>
      <c r="D87" s="184" t="s">
        <v>5872</v>
      </c>
      <c r="E87" s="185"/>
      <c r="F87" s="185"/>
      <c r="G87" s="185"/>
      <c r="H87" s="185"/>
      <c r="I87" s="185"/>
      <c r="J87" s="186">
        <f>J237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5873</v>
      </c>
      <c r="E88" s="185"/>
      <c r="F88" s="185"/>
      <c r="G88" s="185"/>
      <c r="H88" s="185"/>
      <c r="I88" s="185"/>
      <c r="J88" s="186">
        <f>J249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165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2" t="str">
        <f>E7</f>
        <v>Projekt budovy v Čechově ulici ve Šlapanicích</v>
      </c>
      <c r="F98" s="34"/>
      <c r="G98" s="34"/>
      <c r="H98" s="34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154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1" customFormat="1" ht="16.5" customHeight="1">
      <c r="B100" s="23"/>
      <c r="C100" s="24"/>
      <c r="D100" s="24"/>
      <c r="E100" s="172" t="s">
        <v>546</v>
      </c>
      <c r="F100" s="24"/>
      <c r="G100" s="24"/>
      <c r="H100" s="24"/>
      <c r="I100" s="24"/>
      <c r="J100" s="24"/>
      <c r="K100" s="24"/>
      <c r="L100" s="22"/>
    </row>
    <row r="101" s="1" customFormat="1" ht="12" customHeight="1">
      <c r="B101" s="23"/>
      <c r="C101" s="34" t="s">
        <v>547</v>
      </c>
      <c r="D101" s="24"/>
      <c r="E101" s="24"/>
      <c r="F101" s="24"/>
      <c r="G101" s="24"/>
      <c r="H101" s="24"/>
      <c r="I101" s="24"/>
      <c r="J101" s="24"/>
      <c r="K101" s="24"/>
      <c r="L101" s="22"/>
    </row>
    <row r="102" s="2" customFormat="1" ht="16.5" customHeight="1">
      <c r="A102" s="40"/>
      <c r="B102" s="41"/>
      <c r="C102" s="42"/>
      <c r="D102" s="42"/>
      <c r="E102" s="297" t="s">
        <v>5850</v>
      </c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5851</v>
      </c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71" t="str">
        <f>E13</f>
        <v>ROU23241 - Elektroinstalace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21</v>
      </c>
      <c r="D106" s="42"/>
      <c r="E106" s="42"/>
      <c r="F106" s="29" t="str">
        <f>F16</f>
        <v>Šlapanice</v>
      </c>
      <c r="G106" s="42"/>
      <c r="H106" s="42"/>
      <c r="I106" s="34" t="s">
        <v>23</v>
      </c>
      <c r="J106" s="74" t="str">
        <f>IF(J16="","",J16)</f>
        <v>3. 9. 2023</v>
      </c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25</v>
      </c>
      <c r="D108" s="42"/>
      <c r="E108" s="42"/>
      <c r="F108" s="29" t="str">
        <f>E19</f>
        <v>Město Šlapanice</v>
      </c>
      <c r="G108" s="42"/>
      <c r="H108" s="42"/>
      <c r="I108" s="34" t="s">
        <v>31</v>
      </c>
      <c r="J108" s="38" t="str">
        <f>E25</f>
        <v>Studio Zlamal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29</v>
      </c>
      <c r="D109" s="42"/>
      <c r="E109" s="42"/>
      <c r="F109" s="29" t="str">
        <f>IF(E22="","",E22)</f>
        <v>Vyplň údaj</v>
      </c>
      <c r="G109" s="42"/>
      <c r="H109" s="42"/>
      <c r="I109" s="34" t="s">
        <v>34</v>
      </c>
      <c r="J109" s="38" t="str">
        <f>E28</f>
        <v xml:space="preserve"> </v>
      </c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0.32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1" customFormat="1" ht="29.28" customHeight="1">
      <c r="A111" s="188"/>
      <c r="B111" s="189"/>
      <c r="C111" s="190" t="s">
        <v>166</v>
      </c>
      <c r="D111" s="191" t="s">
        <v>57</v>
      </c>
      <c r="E111" s="191" t="s">
        <v>53</v>
      </c>
      <c r="F111" s="191" t="s">
        <v>54</v>
      </c>
      <c r="G111" s="191" t="s">
        <v>167</v>
      </c>
      <c r="H111" s="191" t="s">
        <v>168</v>
      </c>
      <c r="I111" s="191" t="s">
        <v>169</v>
      </c>
      <c r="J111" s="191" t="s">
        <v>158</v>
      </c>
      <c r="K111" s="192" t="s">
        <v>170</v>
      </c>
      <c r="L111" s="193"/>
      <c r="M111" s="94" t="s">
        <v>19</v>
      </c>
      <c r="N111" s="95" t="s">
        <v>42</v>
      </c>
      <c r="O111" s="95" t="s">
        <v>171</v>
      </c>
      <c r="P111" s="95" t="s">
        <v>172</v>
      </c>
      <c r="Q111" s="95" t="s">
        <v>173</v>
      </c>
      <c r="R111" s="95" t="s">
        <v>174</v>
      </c>
      <c r="S111" s="95" t="s">
        <v>175</v>
      </c>
      <c r="T111" s="96" t="s">
        <v>176</v>
      </c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</row>
    <row r="112" s="2" customFormat="1" ht="22.8" customHeight="1">
      <c r="A112" s="40"/>
      <c r="B112" s="41"/>
      <c r="C112" s="101" t="s">
        <v>177</v>
      </c>
      <c r="D112" s="42"/>
      <c r="E112" s="42"/>
      <c r="F112" s="42"/>
      <c r="G112" s="42"/>
      <c r="H112" s="42"/>
      <c r="I112" s="42"/>
      <c r="J112" s="194">
        <f>BK112</f>
        <v>0</v>
      </c>
      <c r="K112" s="42"/>
      <c r="L112" s="46"/>
      <c r="M112" s="97"/>
      <c r="N112" s="195"/>
      <c r="O112" s="98"/>
      <c r="P112" s="196">
        <f>P113+P122+P125+P150+P173+P185+P193+P198+P204+P211+P213+P218+P230+P236</f>
        <v>0</v>
      </c>
      <c r="Q112" s="98"/>
      <c r="R112" s="196">
        <f>R113+R122+R125+R150+R173+R185+R193+R198+R204+R211+R213+R218+R230+R236</f>
        <v>0</v>
      </c>
      <c r="S112" s="98"/>
      <c r="T112" s="197">
        <f>T113+T122+T125+T150+T173+T185+T193+T198+T204+T211+T213+T218+T230+T236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71</v>
      </c>
      <c r="AU112" s="19" t="s">
        <v>159</v>
      </c>
      <c r="BK112" s="198">
        <f>BK113+BK122+BK125+BK150+BK173+BK185+BK193+BK198+BK204+BK211+BK213+BK218+BK230+BK236</f>
        <v>0</v>
      </c>
    </row>
    <row r="113" s="12" customFormat="1" ht="25.92" customHeight="1">
      <c r="A113" s="12"/>
      <c r="B113" s="199"/>
      <c r="C113" s="200"/>
      <c r="D113" s="201" t="s">
        <v>71</v>
      </c>
      <c r="E113" s="202" t="s">
        <v>5874</v>
      </c>
      <c r="F113" s="202" t="s">
        <v>5875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SUM(P114:P121)</f>
        <v>0</v>
      </c>
      <c r="Q113" s="207"/>
      <c r="R113" s="208">
        <f>SUM(R114:R121)</f>
        <v>0</v>
      </c>
      <c r="S113" s="207"/>
      <c r="T113" s="209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80</v>
      </c>
      <c r="AT113" s="211" t="s">
        <v>71</v>
      </c>
      <c r="AU113" s="211" t="s">
        <v>72</v>
      </c>
      <c r="AY113" s="210" t="s">
        <v>180</v>
      </c>
      <c r="BK113" s="212">
        <f>SUM(BK114:BK121)</f>
        <v>0</v>
      </c>
    </row>
    <row r="114" s="2" customFormat="1" ht="16.5" customHeight="1">
      <c r="A114" s="40"/>
      <c r="B114" s="41"/>
      <c r="C114" s="215" t="s">
        <v>80</v>
      </c>
      <c r="D114" s="215" t="s">
        <v>182</v>
      </c>
      <c r="E114" s="216" t="s">
        <v>5876</v>
      </c>
      <c r="F114" s="217" t="s">
        <v>5877</v>
      </c>
      <c r="G114" s="218" t="s">
        <v>5878</v>
      </c>
      <c r="H114" s="219">
        <v>95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1105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1105</v>
      </c>
      <c r="BM114" s="226" t="s">
        <v>5879</v>
      </c>
    </row>
    <row r="115" s="2" customFormat="1" ht="16.5" customHeight="1">
      <c r="A115" s="40"/>
      <c r="B115" s="41"/>
      <c r="C115" s="215" t="s">
        <v>82</v>
      </c>
      <c r="D115" s="215" t="s">
        <v>182</v>
      </c>
      <c r="E115" s="216" t="s">
        <v>5880</v>
      </c>
      <c r="F115" s="217" t="s">
        <v>5881</v>
      </c>
      <c r="G115" s="218" t="s">
        <v>5878</v>
      </c>
      <c r="H115" s="219">
        <v>25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1105</v>
      </c>
      <c r="AT115" s="226" t="s">
        <v>182</v>
      </c>
      <c r="AU115" s="226" t="s">
        <v>80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1105</v>
      </c>
      <c r="BM115" s="226" t="s">
        <v>5882</v>
      </c>
    </row>
    <row r="116" s="2" customFormat="1" ht="16.5" customHeight="1">
      <c r="A116" s="40"/>
      <c r="B116" s="41"/>
      <c r="C116" s="215" t="s">
        <v>100</v>
      </c>
      <c r="D116" s="215" t="s">
        <v>182</v>
      </c>
      <c r="E116" s="216" t="s">
        <v>5883</v>
      </c>
      <c r="F116" s="217" t="s">
        <v>5884</v>
      </c>
      <c r="G116" s="218" t="s">
        <v>5878</v>
      </c>
      <c r="H116" s="219">
        <v>218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1105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1105</v>
      </c>
      <c r="BM116" s="226" t="s">
        <v>5885</v>
      </c>
    </row>
    <row r="117" s="2" customFormat="1" ht="16.5" customHeight="1">
      <c r="A117" s="40"/>
      <c r="B117" s="41"/>
      <c r="C117" s="215" t="s">
        <v>187</v>
      </c>
      <c r="D117" s="215" t="s">
        <v>182</v>
      </c>
      <c r="E117" s="216" t="s">
        <v>5886</v>
      </c>
      <c r="F117" s="217" t="s">
        <v>5887</v>
      </c>
      <c r="G117" s="218" t="s">
        <v>5878</v>
      </c>
      <c r="H117" s="219">
        <v>5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1105</v>
      </c>
      <c r="AT117" s="226" t="s">
        <v>182</v>
      </c>
      <c r="AU117" s="226" t="s">
        <v>80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1105</v>
      </c>
      <c r="BM117" s="226" t="s">
        <v>5888</v>
      </c>
    </row>
    <row r="118" s="2" customFormat="1" ht="16.5" customHeight="1">
      <c r="A118" s="40"/>
      <c r="B118" s="41"/>
      <c r="C118" s="215" t="s">
        <v>206</v>
      </c>
      <c r="D118" s="215" t="s">
        <v>182</v>
      </c>
      <c r="E118" s="216" t="s">
        <v>5889</v>
      </c>
      <c r="F118" s="217" t="s">
        <v>5890</v>
      </c>
      <c r="G118" s="218" t="s">
        <v>5878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1105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1105</v>
      </c>
      <c r="BM118" s="226" t="s">
        <v>5891</v>
      </c>
    </row>
    <row r="119" s="2" customFormat="1" ht="16.5" customHeight="1">
      <c r="A119" s="40"/>
      <c r="B119" s="41"/>
      <c r="C119" s="215" t="s">
        <v>211</v>
      </c>
      <c r="D119" s="215" t="s">
        <v>182</v>
      </c>
      <c r="E119" s="216" t="s">
        <v>5892</v>
      </c>
      <c r="F119" s="217" t="s">
        <v>5893</v>
      </c>
      <c r="G119" s="218" t="s">
        <v>5878</v>
      </c>
      <c r="H119" s="219">
        <v>4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1105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1105</v>
      </c>
      <c r="BM119" s="226" t="s">
        <v>5894</v>
      </c>
    </row>
    <row r="120" s="2" customFormat="1" ht="16.5" customHeight="1">
      <c r="A120" s="40"/>
      <c r="B120" s="41"/>
      <c r="C120" s="215" t="s">
        <v>217</v>
      </c>
      <c r="D120" s="215" t="s">
        <v>182</v>
      </c>
      <c r="E120" s="216" t="s">
        <v>5895</v>
      </c>
      <c r="F120" s="217" t="s">
        <v>5896</v>
      </c>
      <c r="G120" s="218" t="s">
        <v>5878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1105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1105</v>
      </c>
      <c r="BM120" s="226" t="s">
        <v>5897</v>
      </c>
    </row>
    <row r="121" s="2" customFormat="1" ht="16.5" customHeight="1">
      <c r="A121" s="40"/>
      <c r="B121" s="41"/>
      <c r="C121" s="215" t="s">
        <v>224</v>
      </c>
      <c r="D121" s="215" t="s">
        <v>182</v>
      </c>
      <c r="E121" s="216" t="s">
        <v>5898</v>
      </c>
      <c r="F121" s="217" t="s">
        <v>5899</v>
      </c>
      <c r="G121" s="218" t="s">
        <v>5878</v>
      </c>
      <c r="H121" s="219">
        <v>12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1105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1105</v>
      </c>
      <c r="BM121" s="226" t="s">
        <v>5900</v>
      </c>
    </row>
    <row r="122" s="12" customFormat="1" ht="25.92" customHeight="1">
      <c r="A122" s="12"/>
      <c r="B122" s="199"/>
      <c r="C122" s="200"/>
      <c r="D122" s="201" t="s">
        <v>71</v>
      </c>
      <c r="E122" s="202" t="s">
        <v>5901</v>
      </c>
      <c r="F122" s="202" t="s">
        <v>5902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SUM(P123:P124)</f>
        <v>0</v>
      </c>
      <c r="Q122" s="207"/>
      <c r="R122" s="208">
        <f>SUM(R123:R124)</f>
        <v>0</v>
      </c>
      <c r="S122" s="207"/>
      <c r="T122" s="209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80</v>
      </c>
      <c r="AT122" s="211" t="s">
        <v>71</v>
      </c>
      <c r="AU122" s="211" t="s">
        <v>72</v>
      </c>
      <c r="AY122" s="210" t="s">
        <v>180</v>
      </c>
      <c r="BK122" s="212">
        <f>SUM(BK123:BK124)</f>
        <v>0</v>
      </c>
    </row>
    <row r="123" s="2" customFormat="1" ht="16.5" customHeight="1">
      <c r="A123" s="40"/>
      <c r="B123" s="41"/>
      <c r="C123" s="215" t="s">
        <v>479</v>
      </c>
      <c r="D123" s="215" t="s">
        <v>182</v>
      </c>
      <c r="E123" s="216" t="s">
        <v>5903</v>
      </c>
      <c r="F123" s="217" t="s">
        <v>5904</v>
      </c>
      <c r="G123" s="218" t="s">
        <v>5905</v>
      </c>
      <c r="H123" s="219">
        <v>7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1105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1105</v>
      </c>
      <c r="BM123" s="226" t="s">
        <v>5906</v>
      </c>
    </row>
    <row r="124" s="2" customFormat="1" ht="16.5" customHeight="1">
      <c r="A124" s="40"/>
      <c r="B124" s="41"/>
      <c r="C124" s="215" t="s">
        <v>503</v>
      </c>
      <c r="D124" s="215" t="s">
        <v>182</v>
      </c>
      <c r="E124" s="216" t="s">
        <v>5907</v>
      </c>
      <c r="F124" s="217" t="s">
        <v>5908</v>
      </c>
      <c r="G124" s="218" t="s">
        <v>5878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1105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1105</v>
      </c>
      <c r="BM124" s="226" t="s">
        <v>5909</v>
      </c>
    </row>
    <row r="125" s="12" customFormat="1" ht="25.92" customHeight="1">
      <c r="A125" s="12"/>
      <c r="B125" s="199"/>
      <c r="C125" s="200"/>
      <c r="D125" s="201" t="s">
        <v>71</v>
      </c>
      <c r="E125" s="202" t="s">
        <v>5910</v>
      </c>
      <c r="F125" s="202" t="s">
        <v>5911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P126</f>
        <v>0</v>
      </c>
      <c r="Q125" s="207"/>
      <c r="R125" s="208">
        <f>R126</f>
        <v>0</v>
      </c>
      <c r="S125" s="207"/>
      <c r="T125" s="209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80</v>
      </c>
      <c r="AT125" s="211" t="s">
        <v>71</v>
      </c>
      <c r="AU125" s="211" t="s">
        <v>72</v>
      </c>
      <c r="AY125" s="210" t="s">
        <v>180</v>
      </c>
      <c r="BK125" s="212">
        <f>BK126</f>
        <v>0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5912</v>
      </c>
      <c r="F126" s="213" t="s">
        <v>5913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SUM(P127:P149)</f>
        <v>0</v>
      </c>
      <c r="Q126" s="207"/>
      <c r="R126" s="208">
        <f>SUM(R127:R149)</f>
        <v>0</v>
      </c>
      <c r="S126" s="207"/>
      <c r="T126" s="209">
        <f>SUM(T127:T149)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80</v>
      </c>
      <c r="AT126" s="211" t="s">
        <v>71</v>
      </c>
      <c r="AU126" s="211" t="s">
        <v>80</v>
      </c>
      <c r="AY126" s="210" t="s">
        <v>180</v>
      </c>
      <c r="BK126" s="212">
        <f>SUM(BK127:BK149)</f>
        <v>0</v>
      </c>
    </row>
    <row r="127" s="2" customFormat="1" ht="16.5" customHeight="1">
      <c r="A127" s="40"/>
      <c r="B127" s="41"/>
      <c r="C127" s="215" t="s">
        <v>512</v>
      </c>
      <c r="D127" s="215" t="s">
        <v>182</v>
      </c>
      <c r="E127" s="216" t="s">
        <v>5914</v>
      </c>
      <c r="F127" s="217" t="s">
        <v>5915</v>
      </c>
      <c r="G127" s="218" t="s">
        <v>5878</v>
      </c>
      <c r="H127" s="219">
        <v>11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1105</v>
      </c>
      <c r="AT127" s="226" t="s">
        <v>182</v>
      </c>
      <c r="AU127" s="226" t="s">
        <v>82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1105</v>
      </c>
      <c r="BM127" s="226" t="s">
        <v>5916</v>
      </c>
    </row>
    <row r="128" s="2" customFormat="1" ht="16.5" customHeight="1">
      <c r="A128" s="40"/>
      <c r="B128" s="41"/>
      <c r="C128" s="215" t="s">
        <v>516</v>
      </c>
      <c r="D128" s="215" t="s">
        <v>182</v>
      </c>
      <c r="E128" s="216" t="s">
        <v>5917</v>
      </c>
      <c r="F128" s="217" t="s">
        <v>5918</v>
      </c>
      <c r="G128" s="218" t="s">
        <v>5878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1105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1105</v>
      </c>
      <c r="BM128" s="226" t="s">
        <v>5919</v>
      </c>
    </row>
    <row r="129" s="2" customFormat="1" ht="16.5" customHeight="1">
      <c r="A129" s="40"/>
      <c r="B129" s="41"/>
      <c r="C129" s="215" t="s">
        <v>522</v>
      </c>
      <c r="D129" s="215" t="s">
        <v>182</v>
      </c>
      <c r="E129" s="216" t="s">
        <v>5920</v>
      </c>
      <c r="F129" s="217" t="s">
        <v>5921</v>
      </c>
      <c r="G129" s="218" t="s">
        <v>5878</v>
      </c>
      <c r="H129" s="219">
        <v>5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1105</v>
      </c>
      <c r="AT129" s="226" t="s">
        <v>182</v>
      </c>
      <c r="AU129" s="226" t="s">
        <v>82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1105</v>
      </c>
      <c r="BM129" s="226" t="s">
        <v>5922</v>
      </c>
    </row>
    <row r="130" s="2" customFormat="1" ht="16.5" customHeight="1">
      <c r="A130" s="40"/>
      <c r="B130" s="41"/>
      <c r="C130" s="215" t="s">
        <v>528</v>
      </c>
      <c r="D130" s="215" t="s">
        <v>182</v>
      </c>
      <c r="E130" s="216" t="s">
        <v>5923</v>
      </c>
      <c r="F130" s="217" t="s">
        <v>5924</v>
      </c>
      <c r="G130" s="218" t="s">
        <v>5878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1105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1105</v>
      </c>
      <c r="BM130" s="226" t="s">
        <v>5925</v>
      </c>
    </row>
    <row r="131" s="2" customFormat="1" ht="16.5" customHeight="1">
      <c r="A131" s="40"/>
      <c r="B131" s="41"/>
      <c r="C131" s="215" t="s">
        <v>1003</v>
      </c>
      <c r="D131" s="215" t="s">
        <v>182</v>
      </c>
      <c r="E131" s="216" t="s">
        <v>5926</v>
      </c>
      <c r="F131" s="217" t="s">
        <v>5927</v>
      </c>
      <c r="G131" s="218" t="s">
        <v>5878</v>
      </c>
      <c r="H131" s="219">
        <v>5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1105</v>
      </c>
      <c r="AT131" s="226" t="s">
        <v>182</v>
      </c>
      <c r="AU131" s="226" t="s">
        <v>82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1105</v>
      </c>
      <c r="BM131" s="226" t="s">
        <v>5928</v>
      </c>
    </row>
    <row r="132" s="2" customFormat="1" ht="16.5" customHeight="1">
      <c r="A132" s="40"/>
      <c r="B132" s="41"/>
      <c r="C132" s="215" t="s">
        <v>541</v>
      </c>
      <c r="D132" s="215" t="s">
        <v>182</v>
      </c>
      <c r="E132" s="216" t="s">
        <v>5929</v>
      </c>
      <c r="F132" s="217" t="s">
        <v>5930</v>
      </c>
      <c r="G132" s="218" t="s">
        <v>5878</v>
      </c>
      <c r="H132" s="219">
        <v>4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1105</v>
      </c>
      <c r="AT132" s="226" t="s">
        <v>182</v>
      </c>
      <c r="AU132" s="226" t="s">
        <v>82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1105</v>
      </c>
      <c r="BM132" s="226" t="s">
        <v>5931</v>
      </c>
    </row>
    <row r="133" s="2" customFormat="1" ht="16.5" customHeight="1">
      <c r="A133" s="40"/>
      <c r="B133" s="41"/>
      <c r="C133" s="215" t="s">
        <v>533</v>
      </c>
      <c r="D133" s="215" t="s">
        <v>182</v>
      </c>
      <c r="E133" s="216" t="s">
        <v>5932</v>
      </c>
      <c r="F133" s="217" t="s">
        <v>5933</v>
      </c>
      <c r="G133" s="218" t="s">
        <v>5878</v>
      </c>
      <c r="H133" s="219">
        <v>161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1105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1105</v>
      </c>
      <c r="BM133" s="226" t="s">
        <v>5934</v>
      </c>
    </row>
    <row r="134" s="2" customFormat="1" ht="16.5" customHeight="1">
      <c r="A134" s="40"/>
      <c r="B134" s="41"/>
      <c r="C134" s="215" t="s">
        <v>1037</v>
      </c>
      <c r="D134" s="215" t="s">
        <v>182</v>
      </c>
      <c r="E134" s="216" t="s">
        <v>5935</v>
      </c>
      <c r="F134" s="217" t="s">
        <v>5936</v>
      </c>
      <c r="G134" s="218" t="s">
        <v>5878</v>
      </c>
      <c r="H134" s="219">
        <v>34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1105</v>
      </c>
      <c r="AT134" s="226" t="s">
        <v>182</v>
      </c>
      <c r="AU134" s="226" t="s">
        <v>82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1105</v>
      </c>
      <c r="BM134" s="226" t="s">
        <v>5937</v>
      </c>
    </row>
    <row r="135" s="2" customFormat="1" ht="16.5" customHeight="1">
      <c r="A135" s="40"/>
      <c r="B135" s="41"/>
      <c r="C135" s="215" t="s">
        <v>1042</v>
      </c>
      <c r="D135" s="215" t="s">
        <v>182</v>
      </c>
      <c r="E135" s="216" t="s">
        <v>5938</v>
      </c>
      <c r="F135" s="217" t="s">
        <v>5939</v>
      </c>
      <c r="G135" s="218" t="s">
        <v>5878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1105</v>
      </c>
      <c r="AT135" s="226" t="s">
        <v>182</v>
      </c>
      <c r="AU135" s="226" t="s">
        <v>82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1105</v>
      </c>
      <c r="BM135" s="226" t="s">
        <v>5940</v>
      </c>
    </row>
    <row r="136" s="2" customFormat="1" ht="16.5" customHeight="1">
      <c r="A136" s="40"/>
      <c r="B136" s="41"/>
      <c r="C136" s="215" t="s">
        <v>1049</v>
      </c>
      <c r="D136" s="215" t="s">
        <v>182</v>
      </c>
      <c r="E136" s="216" t="s">
        <v>5941</v>
      </c>
      <c r="F136" s="217" t="s">
        <v>5942</v>
      </c>
      <c r="G136" s="218" t="s">
        <v>5878</v>
      </c>
      <c r="H136" s="219">
        <v>8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1105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1105</v>
      </c>
      <c r="BM136" s="226" t="s">
        <v>5943</v>
      </c>
    </row>
    <row r="137" s="2" customFormat="1" ht="16.5" customHeight="1">
      <c r="A137" s="40"/>
      <c r="B137" s="41"/>
      <c r="C137" s="215" t="s">
        <v>1059</v>
      </c>
      <c r="D137" s="215" t="s">
        <v>182</v>
      </c>
      <c r="E137" s="216" t="s">
        <v>5944</v>
      </c>
      <c r="F137" s="217" t="s">
        <v>5945</v>
      </c>
      <c r="G137" s="218" t="s">
        <v>5878</v>
      </c>
      <c r="H137" s="219">
        <v>4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1105</v>
      </c>
      <c r="AT137" s="226" t="s">
        <v>182</v>
      </c>
      <c r="AU137" s="226" t="s">
        <v>82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1105</v>
      </c>
      <c r="BM137" s="226" t="s">
        <v>5946</v>
      </c>
    </row>
    <row r="138" s="2" customFormat="1" ht="16.5" customHeight="1">
      <c r="A138" s="40"/>
      <c r="B138" s="41"/>
      <c r="C138" s="215" t="s">
        <v>1070</v>
      </c>
      <c r="D138" s="215" t="s">
        <v>182</v>
      </c>
      <c r="E138" s="216" t="s">
        <v>5947</v>
      </c>
      <c r="F138" s="217" t="s">
        <v>5948</v>
      </c>
      <c r="G138" s="218" t="s">
        <v>5878</v>
      </c>
      <c r="H138" s="219">
        <v>6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1105</v>
      </c>
      <c r="AT138" s="226" t="s">
        <v>182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1105</v>
      </c>
      <c r="BM138" s="226" t="s">
        <v>5949</v>
      </c>
    </row>
    <row r="139" s="2" customFormat="1" ht="16.5" customHeight="1">
      <c r="A139" s="40"/>
      <c r="B139" s="41"/>
      <c r="C139" s="215" t="s">
        <v>1079</v>
      </c>
      <c r="D139" s="215" t="s">
        <v>182</v>
      </c>
      <c r="E139" s="216" t="s">
        <v>5950</v>
      </c>
      <c r="F139" s="217" t="s">
        <v>5951</v>
      </c>
      <c r="G139" s="218" t="s">
        <v>5878</v>
      </c>
      <c r="H139" s="219">
        <v>6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1105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1105</v>
      </c>
      <c r="BM139" s="226" t="s">
        <v>5952</v>
      </c>
    </row>
    <row r="140" s="2" customFormat="1" ht="16.5" customHeight="1">
      <c r="A140" s="40"/>
      <c r="B140" s="41"/>
      <c r="C140" s="215" t="s">
        <v>1084</v>
      </c>
      <c r="D140" s="215" t="s">
        <v>182</v>
      </c>
      <c r="E140" s="216" t="s">
        <v>5953</v>
      </c>
      <c r="F140" s="217" t="s">
        <v>5954</v>
      </c>
      <c r="G140" s="218" t="s">
        <v>5878</v>
      </c>
      <c r="H140" s="219">
        <v>33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1105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1105</v>
      </c>
      <c r="BM140" s="226" t="s">
        <v>5955</v>
      </c>
    </row>
    <row r="141" s="2" customFormat="1" ht="16.5" customHeight="1">
      <c r="A141" s="40"/>
      <c r="B141" s="41"/>
      <c r="C141" s="215" t="s">
        <v>1090</v>
      </c>
      <c r="D141" s="215" t="s">
        <v>182</v>
      </c>
      <c r="E141" s="216" t="s">
        <v>5956</v>
      </c>
      <c r="F141" s="217" t="s">
        <v>5957</v>
      </c>
      <c r="G141" s="218" t="s">
        <v>5878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1105</v>
      </c>
      <c r="AT141" s="226" t="s">
        <v>182</v>
      </c>
      <c r="AU141" s="226" t="s">
        <v>82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1105</v>
      </c>
      <c r="BM141" s="226" t="s">
        <v>5958</v>
      </c>
    </row>
    <row r="142" s="2" customFormat="1" ht="16.5" customHeight="1">
      <c r="A142" s="40"/>
      <c r="B142" s="41"/>
      <c r="C142" s="215" t="s">
        <v>1097</v>
      </c>
      <c r="D142" s="215" t="s">
        <v>182</v>
      </c>
      <c r="E142" s="216" t="s">
        <v>5959</v>
      </c>
      <c r="F142" s="217" t="s">
        <v>5960</v>
      </c>
      <c r="G142" s="218" t="s">
        <v>5878</v>
      </c>
      <c r="H142" s="219">
        <v>9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1105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1105</v>
      </c>
      <c r="BM142" s="226" t="s">
        <v>5961</v>
      </c>
    </row>
    <row r="143" s="2" customFormat="1" ht="16.5" customHeight="1">
      <c r="A143" s="40"/>
      <c r="B143" s="41"/>
      <c r="C143" s="215" t="s">
        <v>1105</v>
      </c>
      <c r="D143" s="215" t="s">
        <v>182</v>
      </c>
      <c r="E143" s="216" t="s">
        <v>5962</v>
      </c>
      <c r="F143" s="217" t="s">
        <v>5963</v>
      </c>
      <c r="G143" s="218" t="s">
        <v>5878</v>
      </c>
      <c r="H143" s="219">
        <v>12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1105</v>
      </c>
      <c r="AT143" s="226" t="s">
        <v>182</v>
      </c>
      <c r="AU143" s="226" t="s">
        <v>82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1105</v>
      </c>
      <c r="BM143" s="226" t="s">
        <v>5964</v>
      </c>
    </row>
    <row r="144" s="2" customFormat="1" ht="16.5" customHeight="1">
      <c r="A144" s="40"/>
      <c r="B144" s="41"/>
      <c r="C144" s="215" t="s">
        <v>1111</v>
      </c>
      <c r="D144" s="215" t="s">
        <v>182</v>
      </c>
      <c r="E144" s="216" t="s">
        <v>5965</v>
      </c>
      <c r="F144" s="217" t="s">
        <v>5966</v>
      </c>
      <c r="G144" s="218" t="s">
        <v>5878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1105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1105</v>
      </c>
      <c r="BM144" s="226" t="s">
        <v>5967</v>
      </c>
    </row>
    <row r="145" s="2" customFormat="1" ht="16.5" customHeight="1">
      <c r="A145" s="40"/>
      <c r="B145" s="41"/>
      <c r="C145" s="215" t="s">
        <v>1122</v>
      </c>
      <c r="D145" s="215" t="s">
        <v>182</v>
      </c>
      <c r="E145" s="216" t="s">
        <v>5968</v>
      </c>
      <c r="F145" s="217" t="s">
        <v>5969</v>
      </c>
      <c r="G145" s="218" t="s">
        <v>5878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1105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1105</v>
      </c>
      <c r="BM145" s="226" t="s">
        <v>5970</v>
      </c>
    </row>
    <row r="146" s="2" customFormat="1" ht="16.5" customHeight="1">
      <c r="A146" s="40"/>
      <c r="B146" s="41"/>
      <c r="C146" s="215" t="s">
        <v>1142</v>
      </c>
      <c r="D146" s="215" t="s">
        <v>182</v>
      </c>
      <c r="E146" s="216" t="s">
        <v>5971</v>
      </c>
      <c r="F146" s="217" t="s">
        <v>5972</v>
      </c>
      <c r="G146" s="218" t="s">
        <v>5878</v>
      </c>
      <c r="H146" s="219">
        <v>16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1105</v>
      </c>
      <c r="AT146" s="226" t="s">
        <v>182</v>
      </c>
      <c r="AU146" s="226" t="s">
        <v>82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1105</v>
      </c>
      <c r="BM146" s="226" t="s">
        <v>5973</v>
      </c>
    </row>
    <row r="147" s="2" customFormat="1" ht="16.5" customHeight="1">
      <c r="A147" s="40"/>
      <c r="B147" s="41"/>
      <c r="C147" s="215" t="s">
        <v>1156</v>
      </c>
      <c r="D147" s="215" t="s">
        <v>182</v>
      </c>
      <c r="E147" s="216" t="s">
        <v>5974</v>
      </c>
      <c r="F147" s="217" t="s">
        <v>5975</v>
      </c>
      <c r="G147" s="218" t="s">
        <v>5878</v>
      </c>
      <c r="H147" s="219">
        <v>18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1105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1105</v>
      </c>
      <c r="BM147" s="226" t="s">
        <v>5976</v>
      </c>
    </row>
    <row r="148" s="2" customFormat="1" ht="16.5" customHeight="1">
      <c r="A148" s="40"/>
      <c r="B148" s="41"/>
      <c r="C148" s="215" t="s">
        <v>1160</v>
      </c>
      <c r="D148" s="215" t="s">
        <v>182</v>
      </c>
      <c r="E148" s="216" t="s">
        <v>5977</v>
      </c>
      <c r="F148" s="217" t="s">
        <v>5978</v>
      </c>
      <c r="G148" s="218" t="s">
        <v>5878</v>
      </c>
      <c r="H148" s="219">
        <v>5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1105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1105</v>
      </c>
      <c r="BM148" s="226" t="s">
        <v>5979</v>
      </c>
    </row>
    <row r="149" s="2" customFormat="1" ht="16.5" customHeight="1">
      <c r="A149" s="40"/>
      <c r="B149" s="41"/>
      <c r="C149" s="215" t="s">
        <v>1167</v>
      </c>
      <c r="D149" s="215" t="s">
        <v>182</v>
      </c>
      <c r="E149" s="216" t="s">
        <v>5980</v>
      </c>
      <c r="F149" s="217" t="s">
        <v>5981</v>
      </c>
      <c r="G149" s="218" t="s">
        <v>5878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1105</v>
      </c>
      <c r="AT149" s="226" t="s">
        <v>182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1105</v>
      </c>
      <c r="BM149" s="226" t="s">
        <v>5982</v>
      </c>
    </row>
    <row r="150" s="12" customFormat="1" ht="25.92" customHeight="1">
      <c r="A150" s="12"/>
      <c r="B150" s="199"/>
      <c r="C150" s="200"/>
      <c r="D150" s="201" t="s">
        <v>71</v>
      </c>
      <c r="E150" s="202" t="s">
        <v>5983</v>
      </c>
      <c r="F150" s="202" t="s">
        <v>5984</v>
      </c>
      <c r="G150" s="200"/>
      <c r="H150" s="200"/>
      <c r="I150" s="203"/>
      <c r="J150" s="204">
        <f>BK150</f>
        <v>0</v>
      </c>
      <c r="K150" s="200"/>
      <c r="L150" s="205"/>
      <c r="M150" s="206"/>
      <c r="N150" s="207"/>
      <c r="O150" s="207"/>
      <c r="P150" s="208">
        <f>P151+P160+P162+P168</f>
        <v>0</v>
      </c>
      <c r="Q150" s="207"/>
      <c r="R150" s="208">
        <f>R151+R160+R162+R168</f>
        <v>0</v>
      </c>
      <c r="S150" s="207"/>
      <c r="T150" s="209">
        <f>T151+T160+T162+T168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80</v>
      </c>
      <c r="AT150" s="211" t="s">
        <v>71</v>
      </c>
      <c r="AU150" s="211" t="s">
        <v>72</v>
      </c>
      <c r="AY150" s="210" t="s">
        <v>180</v>
      </c>
      <c r="BK150" s="212">
        <f>BK151+BK160+BK162+BK168</f>
        <v>0</v>
      </c>
    </row>
    <row r="151" s="12" customFormat="1" ht="22.8" customHeight="1">
      <c r="A151" s="12"/>
      <c r="B151" s="199"/>
      <c r="C151" s="200"/>
      <c r="D151" s="201" t="s">
        <v>71</v>
      </c>
      <c r="E151" s="213" t="s">
        <v>5985</v>
      </c>
      <c r="F151" s="213" t="s">
        <v>5986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SUM(P152:P159)</f>
        <v>0</v>
      </c>
      <c r="Q151" s="207"/>
      <c r="R151" s="208">
        <f>SUM(R152:R159)</f>
        <v>0</v>
      </c>
      <c r="S151" s="207"/>
      <c r="T151" s="209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80</v>
      </c>
      <c r="AT151" s="211" t="s">
        <v>71</v>
      </c>
      <c r="AU151" s="211" t="s">
        <v>80</v>
      </c>
      <c r="AY151" s="210" t="s">
        <v>180</v>
      </c>
      <c r="BK151" s="212">
        <f>SUM(BK152:BK159)</f>
        <v>0</v>
      </c>
    </row>
    <row r="152" s="2" customFormat="1" ht="16.5" customHeight="1">
      <c r="A152" s="40"/>
      <c r="B152" s="41"/>
      <c r="C152" s="215" t="s">
        <v>1172</v>
      </c>
      <c r="D152" s="215" t="s">
        <v>182</v>
      </c>
      <c r="E152" s="216" t="s">
        <v>5987</v>
      </c>
      <c r="F152" s="217" t="s">
        <v>5988</v>
      </c>
      <c r="G152" s="218" t="s">
        <v>5878</v>
      </c>
      <c r="H152" s="219">
        <v>30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1105</v>
      </c>
      <c r="AT152" s="226" t="s">
        <v>182</v>
      </c>
      <c r="AU152" s="226" t="s">
        <v>82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1105</v>
      </c>
      <c r="BM152" s="226" t="s">
        <v>5989</v>
      </c>
    </row>
    <row r="153" s="2" customFormat="1" ht="16.5" customHeight="1">
      <c r="A153" s="40"/>
      <c r="B153" s="41"/>
      <c r="C153" s="215" t="s">
        <v>1181</v>
      </c>
      <c r="D153" s="215" t="s">
        <v>182</v>
      </c>
      <c r="E153" s="216" t="s">
        <v>5990</v>
      </c>
      <c r="F153" s="217" t="s">
        <v>5991</v>
      </c>
      <c r="G153" s="218" t="s">
        <v>5878</v>
      </c>
      <c r="H153" s="219">
        <v>16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1105</v>
      </c>
      <c r="AT153" s="226" t="s">
        <v>182</v>
      </c>
      <c r="AU153" s="226" t="s">
        <v>82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1105</v>
      </c>
      <c r="BM153" s="226" t="s">
        <v>5992</v>
      </c>
    </row>
    <row r="154" s="2" customFormat="1" ht="16.5" customHeight="1">
      <c r="A154" s="40"/>
      <c r="B154" s="41"/>
      <c r="C154" s="215" t="s">
        <v>1186</v>
      </c>
      <c r="D154" s="215" t="s">
        <v>182</v>
      </c>
      <c r="E154" s="216" t="s">
        <v>5993</v>
      </c>
      <c r="F154" s="217" t="s">
        <v>5994</v>
      </c>
      <c r="G154" s="218" t="s">
        <v>5878</v>
      </c>
      <c r="H154" s="219">
        <v>6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1105</v>
      </c>
      <c r="AT154" s="226" t="s">
        <v>182</v>
      </c>
      <c r="AU154" s="226" t="s">
        <v>82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1105</v>
      </c>
      <c r="BM154" s="226" t="s">
        <v>5995</v>
      </c>
    </row>
    <row r="155" s="2" customFormat="1" ht="16.5" customHeight="1">
      <c r="A155" s="40"/>
      <c r="B155" s="41"/>
      <c r="C155" s="215" t="s">
        <v>1195</v>
      </c>
      <c r="D155" s="215" t="s">
        <v>182</v>
      </c>
      <c r="E155" s="216" t="s">
        <v>5996</v>
      </c>
      <c r="F155" s="217" t="s">
        <v>5997</v>
      </c>
      <c r="G155" s="218" t="s">
        <v>5878</v>
      </c>
      <c r="H155" s="219">
        <v>10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1105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1105</v>
      </c>
      <c r="BM155" s="226" t="s">
        <v>5998</v>
      </c>
    </row>
    <row r="156" s="2" customFormat="1" ht="16.5" customHeight="1">
      <c r="A156" s="40"/>
      <c r="B156" s="41"/>
      <c r="C156" s="215" t="s">
        <v>1208</v>
      </c>
      <c r="D156" s="215" t="s">
        <v>182</v>
      </c>
      <c r="E156" s="216" t="s">
        <v>5999</v>
      </c>
      <c r="F156" s="217" t="s">
        <v>6000</v>
      </c>
      <c r="G156" s="218" t="s">
        <v>5878</v>
      </c>
      <c r="H156" s="219">
        <v>29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1105</v>
      </c>
      <c r="AT156" s="226" t="s">
        <v>182</v>
      </c>
      <c r="AU156" s="226" t="s">
        <v>82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1105</v>
      </c>
      <c r="BM156" s="226" t="s">
        <v>6001</v>
      </c>
    </row>
    <row r="157" s="2" customFormat="1" ht="16.5" customHeight="1">
      <c r="A157" s="40"/>
      <c r="B157" s="41"/>
      <c r="C157" s="215" t="s">
        <v>1259</v>
      </c>
      <c r="D157" s="215" t="s">
        <v>182</v>
      </c>
      <c r="E157" s="216" t="s">
        <v>6002</v>
      </c>
      <c r="F157" s="217" t="s">
        <v>6003</v>
      </c>
      <c r="G157" s="218" t="s">
        <v>5878</v>
      </c>
      <c r="H157" s="219">
        <v>55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1105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1105</v>
      </c>
      <c r="BM157" s="226" t="s">
        <v>6004</v>
      </c>
    </row>
    <row r="158" s="2" customFormat="1" ht="16.5" customHeight="1">
      <c r="A158" s="40"/>
      <c r="B158" s="41"/>
      <c r="C158" s="215" t="s">
        <v>1266</v>
      </c>
      <c r="D158" s="215" t="s">
        <v>182</v>
      </c>
      <c r="E158" s="216" t="s">
        <v>6005</v>
      </c>
      <c r="F158" s="217" t="s">
        <v>6006</v>
      </c>
      <c r="G158" s="218" t="s">
        <v>5878</v>
      </c>
      <c r="H158" s="219">
        <v>106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1105</v>
      </c>
      <c r="AT158" s="226" t="s">
        <v>182</v>
      </c>
      <c r="AU158" s="226" t="s">
        <v>82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1105</v>
      </c>
      <c r="BM158" s="226" t="s">
        <v>6007</v>
      </c>
    </row>
    <row r="159" s="2" customFormat="1" ht="24.15" customHeight="1">
      <c r="A159" s="40"/>
      <c r="B159" s="41"/>
      <c r="C159" s="215" t="s">
        <v>1304</v>
      </c>
      <c r="D159" s="215" t="s">
        <v>182</v>
      </c>
      <c r="E159" s="216" t="s">
        <v>6008</v>
      </c>
      <c r="F159" s="217" t="s">
        <v>6009</v>
      </c>
      <c r="G159" s="218" t="s">
        <v>5878</v>
      </c>
      <c r="H159" s="219">
        <v>25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1105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1105</v>
      </c>
      <c r="BM159" s="226" t="s">
        <v>6010</v>
      </c>
    </row>
    <row r="160" s="12" customFormat="1" ht="22.8" customHeight="1">
      <c r="A160" s="12"/>
      <c r="B160" s="199"/>
      <c r="C160" s="200"/>
      <c r="D160" s="201" t="s">
        <v>71</v>
      </c>
      <c r="E160" s="213" t="s">
        <v>6011</v>
      </c>
      <c r="F160" s="213" t="s">
        <v>6012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P161</f>
        <v>0</v>
      </c>
      <c r="Q160" s="207"/>
      <c r="R160" s="208">
        <f>R161</f>
        <v>0</v>
      </c>
      <c r="S160" s="207"/>
      <c r="T160" s="20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80</v>
      </c>
      <c r="AT160" s="211" t="s">
        <v>71</v>
      </c>
      <c r="AU160" s="211" t="s">
        <v>80</v>
      </c>
      <c r="AY160" s="210" t="s">
        <v>180</v>
      </c>
      <c r="BK160" s="212">
        <f>BK161</f>
        <v>0</v>
      </c>
    </row>
    <row r="161" s="2" customFormat="1" ht="16.5" customHeight="1">
      <c r="A161" s="40"/>
      <c r="B161" s="41"/>
      <c r="C161" s="215" t="s">
        <v>1337</v>
      </c>
      <c r="D161" s="215" t="s">
        <v>182</v>
      </c>
      <c r="E161" s="216" t="s">
        <v>6013</v>
      </c>
      <c r="F161" s="217" t="s">
        <v>6014</v>
      </c>
      <c r="G161" s="218" t="s">
        <v>5878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1105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1105</v>
      </c>
      <c r="BM161" s="226" t="s">
        <v>6015</v>
      </c>
    </row>
    <row r="162" s="12" customFormat="1" ht="22.8" customHeight="1">
      <c r="A162" s="12"/>
      <c r="B162" s="199"/>
      <c r="C162" s="200"/>
      <c r="D162" s="201" t="s">
        <v>71</v>
      </c>
      <c r="E162" s="213" t="s">
        <v>6016</v>
      </c>
      <c r="F162" s="213" t="s">
        <v>6017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SUM(P163:P167)</f>
        <v>0</v>
      </c>
      <c r="Q162" s="207"/>
      <c r="R162" s="208">
        <f>SUM(R163:R167)</f>
        <v>0</v>
      </c>
      <c r="S162" s="207"/>
      <c r="T162" s="209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80</v>
      </c>
      <c r="AT162" s="211" t="s">
        <v>71</v>
      </c>
      <c r="AU162" s="211" t="s">
        <v>80</v>
      </c>
      <c r="AY162" s="210" t="s">
        <v>180</v>
      </c>
      <c r="BK162" s="212">
        <f>SUM(BK163:BK167)</f>
        <v>0</v>
      </c>
    </row>
    <row r="163" s="2" customFormat="1" ht="16.5" customHeight="1">
      <c r="A163" s="40"/>
      <c r="B163" s="41"/>
      <c r="C163" s="215" t="s">
        <v>1343</v>
      </c>
      <c r="D163" s="215" t="s">
        <v>182</v>
      </c>
      <c r="E163" s="216" t="s">
        <v>6018</v>
      </c>
      <c r="F163" s="217" t="s">
        <v>5988</v>
      </c>
      <c r="G163" s="218" t="s">
        <v>5878</v>
      </c>
      <c r="H163" s="219">
        <v>4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1105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1105</v>
      </c>
      <c r="BM163" s="226" t="s">
        <v>6019</v>
      </c>
    </row>
    <row r="164" s="2" customFormat="1" ht="16.5" customHeight="1">
      <c r="A164" s="40"/>
      <c r="B164" s="41"/>
      <c r="C164" s="215" t="s">
        <v>1350</v>
      </c>
      <c r="D164" s="215" t="s">
        <v>182</v>
      </c>
      <c r="E164" s="216" t="s">
        <v>6020</v>
      </c>
      <c r="F164" s="217" t="s">
        <v>5991</v>
      </c>
      <c r="G164" s="218" t="s">
        <v>5878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1105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1105</v>
      </c>
      <c r="BM164" s="226" t="s">
        <v>6021</v>
      </c>
    </row>
    <row r="165" s="2" customFormat="1" ht="16.5" customHeight="1">
      <c r="A165" s="40"/>
      <c r="B165" s="41"/>
      <c r="C165" s="215" t="s">
        <v>1362</v>
      </c>
      <c r="D165" s="215" t="s">
        <v>182</v>
      </c>
      <c r="E165" s="216" t="s">
        <v>6022</v>
      </c>
      <c r="F165" s="217" t="s">
        <v>6003</v>
      </c>
      <c r="G165" s="218" t="s">
        <v>5878</v>
      </c>
      <c r="H165" s="219">
        <v>36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1105</v>
      </c>
      <c r="AT165" s="226" t="s">
        <v>182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1105</v>
      </c>
      <c r="BM165" s="226" t="s">
        <v>6023</v>
      </c>
    </row>
    <row r="166" s="2" customFormat="1" ht="24.15" customHeight="1">
      <c r="A166" s="40"/>
      <c r="B166" s="41"/>
      <c r="C166" s="215" t="s">
        <v>1370</v>
      </c>
      <c r="D166" s="215" t="s">
        <v>182</v>
      </c>
      <c r="E166" s="216" t="s">
        <v>6024</v>
      </c>
      <c r="F166" s="217" t="s">
        <v>6025</v>
      </c>
      <c r="G166" s="218" t="s">
        <v>5878</v>
      </c>
      <c r="H166" s="219">
        <v>12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1105</v>
      </c>
      <c r="AT166" s="226" t="s">
        <v>182</v>
      </c>
      <c r="AU166" s="226" t="s">
        <v>82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1105</v>
      </c>
      <c r="BM166" s="226" t="s">
        <v>6026</v>
      </c>
    </row>
    <row r="167" s="2" customFormat="1" ht="16.5" customHeight="1">
      <c r="A167" s="40"/>
      <c r="B167" s="41"/>
      <c r="C167" s="215" t="s">
        <v>1381</v>
      </c>
      <c r="D167" s="215" t="s">
        <v>182</v>
      </c>
      <c r="E167" s="216" t="s">
        <v>6027</v>
      </c>
      <c r="F167" s="217" t="s">
        <v>6028</v>
      </c>
      <c r="G167" s="218" t="s">
        <v>5878</v>
      </c>
      <c r="H167" s="219">
        <v>8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1105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1105</v>
      </c>
      <c r="BM167" s="226" t="s">
        <v>6029</v>
      </c>
    </row>
    <row r="168" s="12" customFormat="1" ht="22.8" customHeight="1">
      <c r="A168" s="12"/>
      <c r="B168" s="199"/>
      <c r="C168" s="200"/>
      <c r="D168" s="201" t="s">
        <v>71</v>
      </c>
      <c r="E168" s="213" t="s">
        <v>6030</v>
      </c>
      <c r="F168" s="213" t="s">
        <v>6031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SUM(P169:P172)</f>
        <v>0</v>
      </c>
      <c r="Q168" s="207"/>
      <c r="R168" s="208">
        <f>SUM(R169:R172)</f>
        <v>0</v>
      </c>
      <c r="S168" s="207"/>
      <c r="T168" s="209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80</v>
      </c>
      <c r="AT168" s="211" t="s">
        <v>71</v>
      </c>
      <c r="AU168" s="211" t="s">
        <v>80</v>
      </c>
      <c r="AY168" s="210" t="s">
        <v>180</v>
      </c>
      <c r="BK168" s="212">
        <f>SUM(BK169:BK172)</f>
        <v>0</v>
      </c>
    </row>
    <row r="169" s="2" customFormat="1" ht="16.5" customHeight="1">
      <c r="A169" s="40"/>
      <c r="B169" s="41"/>
      <c r="C169" s="215" t="s">
        <v>1386</v>
      </c>
      <c r="D169" s="215" t="s">
        <v>182</v>
      </c>
      <c r="E169" s="216" t="s">
        <v>6032</v>
      </c>
      <c r="F169" s="217" t="s">
        <v>6033</v>
      </c>
      <c r="G169" s="218" t="s">
        <v>5878</v>
      </c>
      <c r="H169" s="219">
        <v>9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1105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1105</v>
      </c>
      <c r="BM169" s="226" t="s">
        <v>6034</v>
      </c>
    </row>
    <row r="170" s="2" customFormat="1" ht="16.5" customHeight="1">
      <c r="A170" s="40"/>
      <c r="B170" s="41"/>
      <c r="C170" s="215" t="s">
        <v>1393</v>
      </c>
      <c r="D170" s="215" t="s">
        <v>182</v>
      </c>
      <c r="E170" s="216" t="s">
        <v>6035</v>
      </c>
      <c r="F170" s="217" t="s">
        <v>6036</v>
      </c>
      <c r="G170" s="218" t="s">
        <v>5878</v>
      </c>
      <c r="H170" s="219">
        <v>4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1105</v>
      </c>
      <c r="AT170" s="226" t="s">
        <v>182</v>
      </c>
      <c r="AU170" s="226" t="s">
        <v>82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1105</v>
      </c>
      <c r="BM170" s="226" t="s">
        <v>6037</v>
      </c>
    </row>
    <row r="171" s="2" customFormat="1" ht="24.15" customHeight="1">
      <c r="A171" s="40"/>
      <c r="B171" s="41"/>
      <c r="C171" s="215" t="s">
        <v>1398</v>
      </c>
      <c r="D171" s="215" t="s">
        <v>182</v>
      </c>
      <c r="E171" s="216" t="s">
        <v>6038</v>
      </c>
      <c r="F171" s="217" t="s">
        <v>6039</v>
      </c>
      <c r="G171" s="218" t="s">
        <v>5878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1105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1105</v>
      </c>
      <c r="BM171" s="226" t="s">
        <v>6040</v>
      </c>
    </row>
    <row r="172" s="2" customFormat="1" ht="24.15" customHeight="1">
      <c r="A172" s="40"/>
      <c r="B172" s="41"/>
      <c r="C172" s="215" t="s">
        <v>1403</v>
      </c>
      <c r="D172" s="215" t="s">
        <v>182</v>
      </c>
      <c r="E172" s="216" t="s">
        <v>6041</v>
      </c>
      <c r="F172" s="217" t="s">
        <v>6042</v>
      </c>
      <c r="G172" s="218" t="s">
        <v>5878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1105</v>
      </c>
      <c r="AT172" s="226" t="s">
        <v>182</v>
      </c>
      <c r="AU172" s="226" t="s">
        <v>82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1105</v>
      </c>
      <c r="BM172" s="226" t="s">
        <v>6043</v>
      </c>
    </row>
    <row r="173" s="12" customFormat="1" ht="25.92" customHeight="1">
      <c r="A173" s="12"/>
      <c r="B173" s="199"/>
      <c r="C173" s="200"/>
      <c r="D173" s="201" t="s">
        <v>71</v>
      </c>
      <c r="E173" s="202" t="s">
        <v>6044</v>
      </c>
      <c r="F173" s="202" t="s">
        <v>6045</v>
      </c>
      <c r="G173" s="200"/>
      <c r="H173" s="200"/>
      <c r="I173" s="203"/>
      <c r="J173" s="204">
        <f>BK173</f>
        <v>0</v>
      </c>
      <c r="K173" s="200"/>
      <c r="L173" s="205"/>
      <c r="M173" s="206"/>
      <c r="N173" s="207"/>
      <c r="O173" s="207"/>
      <c r="P173" s="208">
        <f>SUM(P174:P184)</f>
        <v>0</v>
      </c>
      <c r="Q173" s="207"/>
      <c r="R173" s="208">
        <f>SUM(R174:R184)</f>
        <v>0</v>
      </c>
      <c r="S173" s="207"/>
      <c r="T173" s="209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80</v>
      </c>
      <c r="AT173" s="211" t="s">
        <v>71</v>
      </c>
      <c r="AU173" s="211" t="s">
        <v>72</v>
      </c>
      <c r="AY173" s="210" t="s">
        <v>180</v>
      </c>
      <c r="BK173" s="212">
        <f>SUM(BK174:BK184)</f>
        <v>0</v>
      </c>
    </row>
    <row r="174" s="2" customFormat="1" ht="24.15" customHeight="1">
      <c r="A174" s="40"/>
      <c r="B174" s="41"/>
      <c r="C174" s="215" t="s">
        <v>1419</v>
      </c>
      <c r="D174" s="215" t="s">
        <v>182</v>
      </c>
      <c r="E174" s="216" t="s">
        <v>6046</v>
      </c>
      <c r="F174" s="217" t="s">
        <v>6047</v>
      </c>
      <c r="G174" s="218" t="s">
        <v>5878</v>
      </c>
      <c r="H174" s="219">
        <v>5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1105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1105</v>
      </c>
      <c r="BM174" s="226" t="s">
        <v>6048</v>
      </c>
    </row>
    <row r="175" s="2" customFormat="1" ht="21.75" customHeight="1">
      <c r="A175" s="40"/>
      <c r="B175" s="41"/>
      <c r="C175" s="215" t="s">
        <v>1428</v>
      </c>
      <c r="D175" s="215" t="s">
        <v>182</v>
      </c>
      <c r="E175" s="216" t="s">
        <v>6049</v>
      </c>
      <c r="F175" s="217" t="s">
        <v>6050</v>
      </c>
      <c r="G175" s="218" t="s">
        <v>5878</v>
      </c>
      <c r="H175" s="219">
        <v>16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1105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1105</v>
      </c>
      <c r="BM175" s="226" t="s">
        <v>6051</v>
      </c>
    </row>
    <row r="176" s="2" customFormat="1" ht="90" customHeight="1">
      <c r="A176" s="40"/>
      <c r="B176" s="41"/>
      <c r="C176" s="215" t="s">
        <v>1436</v>
      </c>
      <c r="D176" s="215" t="s">
        <v>182</v>
      </c>
      <c r="E176" s="216" t="s">
        <v>6052</v>
      </c>
      <c r="F176" s="217" t="s">
        <v>6053</v>
      </c>
      <c r="G176" s="218" t="s">
        <v>5878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1105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1105</v>
      </c>
      <c r="BM176" s="226" t="s">
        <v>6054</v>
      </c>
    </row>
    <row r="177" s="2" customFormat="1" ht="16.5" customHeight="1">
      <c r="A177" s="40"/>
      <c r="B177" s="41"/>
      <c r="C177" s="215" t="s">
        <v>1442</v>
      </c>
      <c r="D177" s="215" t="s">
        <v>182</v>
      </c>
      <c r="E177" s="216" t="s">
        <v>6055</v>
      </c>
      <c r="F177" s="217" t="s">
        <v>6056</v>
      </c>
      <c r="G177" s="218" t="s">
        <v>5878</v>
      </c>
      <c r="H177" s="219">
        <v>3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1105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1105</v>
      </c>
      <c r="BM177" s="226" t="s">
        <v>6057</v>
      </c>
    </row>
    <row r="178" s="2" customFormat="1" ht="16.5" customHeight="1">
      <c r="A178" s="40"/>
      <c r="B178" s="41"/>
      <c r="C178" s="215" t="s">
        <v>1450</v>
      </c>
      <c r="D178" s="215" t="s">
        <v>182</v>
      </c>
      <c r="E178" s="216" t="s">
        <v>6058</v>
      </c>
      <c r="F178" s="217" t="s">
        <v>6059</v>
      </c>
      <c r="G178" s="218" t="s">
        <v>5878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1105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1105</v>
      </c>
      <c r="BM178" s="226" t="s">
        <v>6060</v>
      </c>
    </row>
    <row r="179" s="2" customFormat="1" ht="16.5" customHeight="1">
      <c r="A179" s="40"/>
      <c r="B179" s="41"/>
      <c r="C179" s="215" t="s">
        <v>1460</v>
      </c>
      <c r="D179" s="215" t="s">
        <v>182</v>
      </c>
      <c r="E179" s="216" t="s">
        <v>6061</v>
      </c>
      <c r="F179" s="217" t="s">
        <v>6062</v>
      </c>
      <c r="G179" s="218" t="s">
        <v>5878</v>
      </c>
      <c r="H179" s="219">
        <v>1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1105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1105</v>
      </c>
      <c r="BM179" s="226" t="s">
        <v>6063</v>
      </c>
    </row>
    <row r="180" s="2" customFormat="1" ht="16.5" customHeight="1">
      <c r="A180" s="40"/>
      <c r="B180" s="41"/>
      <c r="C180" s="215" t="s">
        <v>1468</v>
      </c>
      <c r="D180" s="215" t="s">
        <v>182</v>
      </c>
      <c r="E180" s="216" t="s">
        <v>6064</v>
      </c>
      <c r="F180" s="217" t="s">
        <v>6065</v>
      </c>
      <c r="G180" s="218" t="s">
        <v>5878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1105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1105</v>
      </c>
      <c r="BM180" s="226" t="s">
        <v>6066</v>
      </c>
    </row>
    <row r="181" s="2" customFormat="1" ht="16.5" customHeight="1">
      <c r="A181" s="40"/>
      <c r="B181" s="41"/>
      <c r="C181" s="215" t="s">
        <v>1477</v>
      </c>
      <c r="D181" s="215" t="s">
        <v>182</v>
      </c>
      <c r="E181" s="216" t="s">
        <v>6067</v>
      </c>
      <c r="F181" s="217" t="s">
        <v>6068</v>
      </c>
      <c r="G181" s="218" t="s">
        <v>5878</v>
      </c>
      <c r="H181" s="219">
        <v>5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1105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1105</v>
      </c>
      <c r="BM181" s="226" t="s">
        <v>6069</v>
      </c>
    </row>
    <row r="182" s="2" customFormat="1" ht="16.5" customHeight="1">
      <c r="A182" s="40"/>
      <c r="B182" s="41"/>
      <c r="C182" s="215" t="s">
        <v>1486</v>
      </c>
      <c r="D182" s="215" t="s">
        <v>182</v>
      </c>
      <c r="E182" s="216" t="s">
        <v>6070</v>
      </c>
      <c r="F182" s="217" t="s">
        <v>6071</v>
      </c>
      <c r="G182" s="218" t="s">
        <v>5878</v>
      </c>
      <c r="H182" s="219">
        <v>49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1105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1105</v>
      </c>
      <c r="BM182" s="226" t="s">
        <v>6072</v>
      </c>
    </row>
    <row r="183" s="2" customFormat="1" ht="16.5" customHeight="1">
      <c r="A183" s="40"/>
      <c r="B183" s="41"/>
      <c r="C183" s="215" t="s">
        <v>1492</v>
      </c>
      <c r="D183" s="215" t="s">
        <v>182</v>
      </c>
      <c r="E183" s="216" t="s">
        <v>6073</v>
      </c>
      <c r="F183" s="217" t="s">
        <v>6074</v>
      </c>
      <c r="G183" s="218" t="s">
        <v>5878</v>
      </c>
      <c r="H183" s="219">
        <v>7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1105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1105</v>
      </c>
      <c r="BM183" s="226" t="s">
        <v>6075</v>
      </c>
    </row>
    <row r="184" s="2" customFormat="1" ht="16.5" customHeight="1">
      <c r="A184" s="40"/>
      <c r="B184" s="41"/>
      <c r="C184" s="215" t="s">
        <v>1498</v>
      </c>
      <c r="D184" s="215" t="s">
        <v>182</v>
      </c>
      <c r="E184" s="216" t="s">
        <v>6076</v>
      </c>
      <c r="F184" s="217" t="s">
        <v>6077</v>
      </c>
      <c r="G184" s="218" t="s">
        <v>702</v>
      </c>
      <c r="H184" s="219">
        <v>35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1105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1105</v>
      </c>
      <c r="BM184" s="226" t="s">
        <v>6078</v>
      </c>
    </row>
    <row r="185" s="12" customFormat="1" ht="25.92" customHeight="1">
      <c r="A185" s="12"/>
      <c r="B185" s="199"/>
      <c r="C185" s="200"/>
      <c r="D185" s="201" t="s">
        <v>71</v>
      </c>
      <c r="E185" s="202" t="s">
        <v>6079</v>
      </c>
      <c r="F185" s="202" t="s">
        <v>6080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SUM(P186:P192)</f>
        <v>0</v>
      </c>
      <c r="Q185" s="207"/>
      <c r="R185" s="208">
        <f>SUM(R186:R192)</f>
        <v>0</v>
      </c>
      <c r="S185" s="207"/>
      <c r="T185" s="209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80</v>
      </c>
      <c r="AT185" s="211" t="s">
        <v>71</v>
      </c>
      <c r="AU185" s="211" t="s">
        <v>72</v>
      </c>
      <c r="AY185" s="210" t="s">
        <v>180</v>
      </c>
      <c r="BK185" s="212">
        <f>SUM(BK186:BK192)</f>
        <v>0</v>
      </c>
    </row>
    <row r="186" s="2" customFormat="1" ht="16.5" customHeight="1">
      <c r="A186" s="40"/>
      <c r="B186" s="41"/>
      <c r="C186" s="215" t="s">
        <v>1508</v>
      </c>
      <c r="D186" s="215" t="s">
        <v>182</v>
      </c>
      <c r="E186" s="216" t="s">
        <v>6081</v>
      </c>
      <c r="F186" s="217" t="s">
        <v>6082</v>
      </c>
      <c r="G186" s="218" t="s">
        <v>702</v>
      </c>
      <c r="H186" s="219">
        <v>1450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187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187</v>
      </c>
      <c r="BM186" s="226" t="s">
        <v>6083</v>
      </c>
    </row>
    <row r="187" s="2" customFormat="1" ht="16.5" customHeight="1">
      <c r="A187" s="40"/>
      <c r="B187" s="41"/>
      <c r="C187" s="215" t="s">
        <v>1517</v>
      </c>
      <c r="D187" s="215" t="s">
        <v>182</v>
      </c>
      <c r="E187" s="216" t="s">
        <v>6084</v>
      </c>
      <c r="F187" s="217" t="s">
        <v>6085</v>
      </c>
      <c r="G187" s="218" t="s">
        <v>702</v>
      </c>
      <c r="H187" s="219">
        <v>280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187</v>
      </c>
      <c r="AT187" s="226" t="s">
        <v>182</v>
      </c>
      <c r="AU187" s="226" t="s">
        <v>80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187</v>
      </c>
      <c r="BM187" s="226" t="s">
        <v>6086</v>
      </c>
    </row>
    <row r="188" s="2" customFormat="1" ht="16.5" customHeight="1">
      <c r="A188" s="40"/>
      <c r="B188" s="41"/>
      <c r="C188" s="215" t="s">
        <v>1522</v>
      </c>
      <c r="D188" s="215" t="s">
        <v>182</v>
      </c>
      <c r="E188" s="216" t="s">
        <v>6087</v>
      </c>
      <c r="F188" s="217" t="s">
        <v>6088</v>
      </c>
      <c r="G188" s="218" t="s">
        <v>5878</v>
      </c>
      <c r="H188" s="219">
        <v>338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187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187</v>
      </c>
      <c r="BM188" s="226" t="s">
        <v>6089</v>
      </c>
    </row>
    <row r="189" s="2" customFormat="1" ht="16.5" customHeight="1">
      <c r="A189" s="40"/>
      <c r="B189" s="41"/>
      <c r="C189" s="215" t="s">
        <v>1529</v>
      </c>
      <c r="D189" s="215" t="s">
        <v>182</v>
      </c>
      <c r="E189" s="216" t="s">
        <v>6090</v>
      </c>
      <c r="F189" s="217" t="s">
        <v>6091</v>
      </c>
      <c r="G189" s="218" t="s">
        <v>5878</v>
      </c>
      <c r="H189" s="219">
        <v>5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80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6092</v>
      </c>
    </row>
    <row r="190" s="2" customFormat="1" ht="16.5" customHeight="1">
      <c r="A190" s="40"/>
      <c r="B190" s="41"/>
      <c r="C190" s="215" t="s">
        <v>1539</v>
      </c>
      <c r="D190" s="215" t="s">
        <v>182</v>
      </c>
      <c r="E190" s="216" t="s">
        <v>6093</v>
      </c>
      <c r="F190" s="217" t="s">
        <v>6094</v>
      </c>
      <c r="G190" s="218" t="s">
        <v>5878</v>
      </c>
      <c r="H190" s="219">
        <v>25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187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187</v>
      </c>
      <c r="BM190" s="226" t="s">
        <v>6095</v>
      </c>
    </row>
    <row r="191" s="2" customFormat="1" ht="16.5" customHeight="1">
      <c r="A191" s="40"/>
      <c r="B191" s="41"/>
      <c r="C191" s="215" t="s">
        <v>1548</v>
      </c>
      <c r="D191" s="215" t="s">
        <v>182</v>
      </c>
      <c r="E191" s="216" t="s">
        <v>6096</v>
      </c>
      <c r="F191" s="217" t="s">
        <v>6097</v>
      </c>
      <c r="G191" s="218" t="s">
        <v>5878</v>
      </c>
      <c r="H191" s="219">
        <v>74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187</v>
      </c>
      <c r="AT191" s="226" t="s">
        <v>182</v>
      </c>
      <c r="AU191" s="226" t="s">
        <v>80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187</v>
      </c>
      <c r="BM191" s="226" t="s">
        <v>6098</v>
      </c>
    </row>
    <row r="192" s="2" customFormat="1" ht="16.5" customHeight="1">
      <c r="A192" s="40"/>
      <c r="B192" s="41"/>
      <c r="C192" s="215" t="s">
        <v>1563</v>
      </c>
      <c r="D192" s="215" t="s">
        <v>182</v>
      </c>
      <c r="E192" s="216" t="s">
        <v>6099</v>
      </c>
      <c r="F192" s="217" t="s">
        <v>6100</v>
      </c>
      <c r="G192" s="218" t="s">
        <v>5878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187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6101</v>
      </c>
    </row>
    <row r="193" s="12" customFormat="1" ht="25.92" customHeight="1">
      <c r="A193" s="12"/>
      <c r="B193" s="199"/>
      <c r="C193" s="200"/>
      <c r="D193" s="201" t="s">
        <v>71</v>
      </c>
      <c r="E193" s="202" t="s">
        <v>6102</v>
      </c>
      <c r="F193" s="202" t="s">
        <v>6103</v>
      </c>
      <c r="G193" s="200"/>
      <c r="H193" s="200"/>
      <c r="I193" s="203"/>
      <c r="J193" s="204">
        <f>BK193</f>
        <v>0</v>
      </c>
      <c r="K193" s="200"/>
      <c r="L193" s="205"/>
      <c r="M193" s="206"/>
      <c r="N193" s="207"/>
      <c r="O193" s="207"/>
      <c r="P193" s="208">
        <f>SUM(P194:P197)</f>
        <v>0</v>
      </c>
      <c r="Q193" s="207"/>
      <c r="R193" s="208">
        <f>SUM(R194:R197)</f>
        <v>0</v>
      </c>
      <c r="S193" s="207"/>
      <c r="T193" s="209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80</v>
      </c>
      <c r="AT193" s="211" t="s">
        <v>71</v>
      </c>
      <c r="AU193" s="211" t="s">
        <v>72</v>
      </c>
      <c r="AY193" s="210" t="s">
        <v>180</v>
      </c>
      <c r="BK193" s="212">
        <f>SUM(BK194:BK197)</f>
        <v>0</v>
      </c>
    </row>
    <row r="194" s="2" customFormat="1" ht="16.5" customHeight="1">
      <c r="A194" s="40"/>
      <c r="B194" s="41"/>
      <c r="C194" s="215" t="s">
        <v>231</v>
      </c>
      <c r="D194" s="215" t="s">
        <v>182</v>
      </c>
      <c r="E194" s="216" t="s">
        <v>6104</v>
      </c>
      <c r="F194" s="217" t="s">
        <v>6105</v>
      </c>
      <c r="G194" s="218" t="s">
        <v>702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1105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1105</v>
      </c>
      <c r="BM194" s="226" t="s">
        <v>6106</v>
      </c>
    </row>
    <row r="195" s="2" customFormat="1" ht="16.5" customHeight="1">
      <c r="A195" s="40"/>
      <c r="B195" s="41"/>
      <c r="C195" s="215" t="s">
        <v>237</v>
      </c>
      <c r="D195" s="215" t="s">
        <v>182</v>
      </c>
      <c r="E195" s="216" t="s">
        <v>6107</v>
      </c>
      <c r="F195" s="217" t="s">
        <v>6108</v>
      </c>
      <c r="G195" s="218" t="s">
        <v>702</v>
      </c>
      <c r="H195" s="219">
        <v>70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1105</v>
      </c>
      <c r="AT195" s="226" t="s">
        <v>182</v>
      </c>
      <c r="AU195" s="226" t="s">
        <v>80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1105</v>
      </c>
      <c r="BM195" s="226" t="s">
        <v>6109</v>
      </c>
    </row>
    <row r="196" s="2" customFormat="1" ht="16.5" customHeight="1">
      <c r="A196" s="40"/>
      <c r="B196" s="41"/>
      <c r="C196" s="215" t="s">
        <v>246</v>
      </c>
      <c r="D196" s="215" t="s">
        <v>182</v>
      </c>
      <c r="E196" s="216" t="s">
        <v>6110</v>
      </c>
      <c r="F196" s="217" t="s">
        <v>6111</v>
      </c>
      <c r="G196" s="218" t="s">
        <v>702</v>
      </c>
      <c r="H196" s="219">
        <v>140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1105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1105</v>
      </c>
      <c r="BM196" s="226" t="s">
        <v>6112</v>
      </c>
    </row>
    <row r="197" s="2" customFormat="1" ht="16.5" customHeight="1">
      <c r="A197" s="40"/>
      <c r="B197" s="41"/>
      <c r="C197" s="215" t="s">
        <v>251</v>
      </c>
      <c r="D197" s="215" t="s">
        <v>182</v>
      </c>
      <c r="E197" s="216" t="s">
        <v>6113</v>
      </c>
      <c r="F197" s="217" t="s">
        <v>6114</v>
      </c>
      <c r="G197" s="218" t="s">
        <v>702</v>
      </c>
      <c r="H197" s="219">
        <v>40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1105</v>
      </c>
      <c r="AT197" s="226" t="s">
        <v>182</v>
      </c>
      <c r="AU197" s="226" t="s">
        <v>80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1105</v>
      </c>
      <c r="BM197" s="226" t="s">
        <v>6115</v>
      </c>
    </row>
    <row r="198" s="12" customFormat="1" ht="25.92" customHeight="1">
      <c r="A198" s="12"/>
      <c r="B198" s="199"/>
      <c r="C198" s="200"/>
      <c r="D198" s="201" t="s">
        <v>71</v>
      </c>
      <c r="E198" s="202" t="s">
        <v>6116</v>
      </c>
      <c r="F198" s="202" t="s">
        <v>6117</v>
      </c>
      <c r="G198" s="200"/>
      <c r="H198" s="200"/>
      <c r="I198" s="203"/>
      <c r="J198" s="204">
        <f>BK198</f>
        <v>0</v>
      </c>
      <c r="K198" s="200"/>
      <c r="L198" s="205"/>
      <c r="M198" s="206"/>
      <c r="N198" s="207"/>
      <c r="O198" s="207"/>
      <c r="P198" s="208">
        <f>SUM(P199:P203)</f>
        <v>0</v>
      </c>
      <c r="Q198" s="207"/>
      <c r="R198" s="208">
        <f>SUM(R199:R203)</f>
        <v>0</v>
      </c>
      <c r="S198" s="207"/>
      <c r="T198" s="209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80</v>
      </c>
      <c r="AT198" s="211" t="s">
        <v>71</v>
      </c>
      <c r="AU198" s="211" t="s">
        <v>72</v>
      </c>
      <c r="AY198" s="210" t="s">
        <v>180</v>
      </c>
      <c r="BK198" s="212">
        <f>SUM(BK199:BK203)</f>
        <v>0</v>
      </c>
    </row>
    <row r="199" s="2" customFormat="1" ht="16.5" customHeight="1">
      <c r="A199" s="40"/>
      <c r="B199" s="41"/>
      <c r="C199" s="215" t="s">
        <v>1575</v>
      </c>
      <c r="D199" s="215" t="s">
        <v>182</v>
      </c>
      <c r="E199" s="216" t="s">
        <v>6118</v>
      </c>
      <c r="F199" s="217" t="s">
        <v>6119</v>
      </c>
      <c r="G199" s="218" t="s">
        <v>702</v>
      </c>
      <c r="H199" s="219">
        <v>35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187</v>
      </c>
      <c r="AT199" s="226" t="s">
        <v>182</v>
      </c>
      <c r="AU199" s="226" t="s">
        <v>80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187</v>
      </c>
      <c r="BM199" s="226" t="s">
        <v>6120</v>
      </c>
    </row>
    <row r="200" s="2" customFormat="1" ht="16.5" customHeight="1">
      <c r="A200" s="40"/>
      <c r="B200" s="41"/>
      <c r="C200" s="215" t="s">
        <v>1580</v>
      </c>
      <c r="D200" s="215" t="s">
        <v>182</v>
      </c>
      <c r="E200" s="216" t="s">
        <v>6121</v>
      </c>
      <c r="F200" s="217" t="s">
        <v>6122</v>
      </c>
      <c r="G200" s="218" t="s">
        <v>702</v>
      </c>
      <c r="H200" s="219">
        <v>35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187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187</v>
      </c>
      <c r="BM200" s="226" t="s">
        <v>6123</v>
      </c>
    </row>
    <row r="201" s="2" customFormat="1" ht="16.5" customHeight="1">
      <c r="A201" s="40"/>
      <c r="B201" s="41"/>
      <c r="C201" s="215" t="s">
        <v>1585</v>
      </c>
      <c r="D201" s="215" t="s">
        <v>182</v>
      </c>
      <c r="E201" s="216" t="s">
        <v>6124</v>
      </c>
      <c r="F201" s="217" t="s">
        <v>6125</v>
      </c>
      <c r="G201" s="218" t="s">
        <v>5905</v>
      </c>
      <c r="H201" s="219">
        <v>35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187</v>
      </c>
      <c r="AT201" s="226" t="s">
        <v>182</v>
      </c>
      <c r="AU201" s="226" t="s">
        <v>80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187</v>
      </c>
      <c r="BM201" s="226" t="s">
        <v>6126</v>
      </c>
    </row>
    <row r="202" s="2" customFormat="1" ht="16.5" customHeight="1">
      <c r="A202" s="40"/>
      <c r="B202" s="41"/>
      <c r="C202" s="215" t="s">
        <v>1592</v>
      </c>
      <c r="D202" s="215" t="s">
        <v>182</v>
      </c>
      <c r="E202" s="216" t="s">
        <v>6127</v>
      </c>
      <c r="F202" s="217" t="s">
        <v>6128</v>
      </c>
      <c r="G202" s="218" t="s">
        <v>702</v>
      </c>
      <c r="H202" s="219">
        <v>30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187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187</v>
      </c>
      <c r="BM202" s="226" t="s">
        <v>6129</v>
      </c>
    </row>
    <row r="203" s="2" customFormat="1" ht="16.5" customHeight="1">
      <c r="A203" s="40"/>
      <c r="B203" s="41"/>
      <c r="C203" s="215" t="s">
        <v>1615</v>
      </c>
      <c r="D203" s="215" t="s">
        <v>182</v>
      </c>
      <c r="E203" s="216" t="s">
        <v>6130</v>
      </c>
      <c r="F203" s="217" t="s">
        <v>6131</v>
      </c>
      <c r="G203" s="218" t="s">
        <v>702</v>
      </c>
      <c r="H203" s="219">
        <v>35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187</v>
      </c>
      <c r="AT203" s="226" t="s">
        <v>182</v>
      </c>
      <c r="AU203" s="226" t="s">
        <v>80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187</v>
      </c>
      <c r="BM203" s="226" t="s">
        <v>6132</v>
      </c>
    </row>
    <row r="204" s="12" customFormat="1" ht="25.92" customHeight="1">
      <c r="A204" s="12"/>
      <c r="B204" s="199"/>
      <c r="C204" s="200"/>
      <c r="D204" s="201" t="s">
        <v>71</v>
      </c>
      <c r="E204" s="202" t="s">
        <v>6133</v>
      </c>
      <c r="F204" s="202" t="s">
        <v>6134</v>
      </c>
      <c r="G204" s="200"/>
      <c r="H204" s="200"/>
      <c r="I204" s="203"/>
      <c r="J204" s="204">
        <f>BK204</f>
        <v>0</v>
      </c>
      <c r="K204" s="200"/>
      <c r="L204" s="205"/>
      <c r="M204" s="206"/>
      <c r="N204" s="207"/>
      <c r="O204" s="207"/>
      <c r="P204" s="208">
        <f>SUM(P205:P210)</f>
        <v>0</v>
      </c>
      <c r="Q204" s="207"/>
      <c r="R204" s="208">
        <f>SUM(R205:R210)</f>
        <v>0</v>
      </c>
      <c r="S204" s="207"/>
      <c r="T204" s="209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80</v>
      </c>
      <c r="AT204" s="211" t="s">
        <v>71</v>
      </c>
      <c r="AU204" s="211" t="s">
        <v>72</v>
      </c>
      <c r="AY204" s="210" t="s">
        <v>180</v>
      </c>
      <c r="BK204" s="212">
        <f>SUM(BK205:BK210)</f>
        <v>0</v>
      </c>
    </row>
    <row r="205" s="2" customFormat="1" ht="16.5" customHeight="1">
      <c r="A205" s="40"/>
      <c r="B205" s="41"/>
      <c r="C205" s="215" t="s">
        <v>1661</v>
      </c>
      <c r="D205" s="215" t="s">
        <v>182</v>
      </c>
      <c r="E205" s="216" t="s">
        <v>6135</v>
      </c>
      <c r="F205" s="217" t="s">
        <v>6136</v>
      </c>
      <c r="G205" s="218" t="s">
        <v>6137</v>
      </c>
      <c r="H205" s="219">
        <v>38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4514</v>
      </c>
      <c r="AT205" s="226" t="s">
        <v>182</v>
      </c>
      <c r="AU205" s="226" t="s">
        <v>80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4514</v>
      </c>
      <c r="BM205" s="226" t="s">
        <v>6138</v>
      </c>
    </row>
    <row r="206" s="2" customFormat="1" ht="16.5" customHeight="1">
      <c r="A206" s="40"/>
      <c r="B206" s="41"/>
      <c r="C206" s="215" t="s">
        <v>1680</v>
      </c>
      <c r="D206" s="215" t="s">
        <v>182</v>
      </c>
      <c r="E206" s="216" t="s">
        <v>6139</v>
      </c>
      <c r="F206" s="217" t="s">
        <v>6140</v>
      </c>
      <c r="G206" s="218" t="s">
        <v>6137</v>
      </c>
      <c r="H206" s="219">
        <v>8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4514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4514</v>
      </c>
      <c r="BM206" s="226" t="s">
        <v>6141</v>
      </c>
    </row>
    <row r="207" s="2" customFormat="1" ht="16.5" customHeight="1">
      <c r="A207" s="40"/>
      <c r="B207" s="41"/>
      <c r="C207" s="215" t="s">
        <v>1691</v>
      </c>
      <c r="D207" s="215" t="s">
        <v>182</v>
      </c>
      <c r="E207" s="216" t="s">
        <v>6142</v>
      </c>
      <c r="F207" s="217" t="s">
        <v>6143</v>
      </c>
      <c r="G207" s="218" t="s">
        <v>6137</v>
      </c>
      <c r="H207" s="219">
        <v>24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4514</v>
      </c>
      <c r="AT207" s="226" t="s">
        <v>182</v>
      </c>
      <c r="AU207" s="226" t="s">
        <v>80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4514</v>
      </c>
      <c r="BM207" s="226" t="s">
        <v>6144</v>
      </c>
    </row>
    <row r="208" s="2" customFormat="1" ht="16.5" customHeight="1">
      <c r="A208" s="40"/>
      <c r="B208" s="41"/>
      <c r="C208" s="215" t="s">
        <v>1734</v>
      </c>
      <c r="D208" s="215" t="s">
        <v>182</v>
      </c>
      <c r="E208" s="216" t="s">
        <v>6145</v>
      </c>
      <c r="F208" s="217" t="s">
        <v>6146</v>
      </c>
      <c r="G208" s="218" t="s">
        <v>6137</v>
      </c>
      <c r="H208" s="219">
        <v>8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4514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4514</v>
      </c>
      <c r="BM208" s="226" t="s">
        <v>6147</v>
      </c>
    </row>
    <row r="209" s="2" customFormat="1" ht="16.5" customHeight="1">
      <c r="A209" s="40"/>
      <c r="B209" s="41"/>
      <c r="C209" s="215" t="s">
        <v>1744</v>
      </c>
      <c r="D209" s="215" t="s">
        <v>182</v>
      </c>
      <c r="E209" s="216" t="s">
        <v>6148</v>
      </c>
      <c r="F209" s="217" t="s">
        <v>6149</v>
      </c>
      <c r="G209" s="218" t="s">
        <v>3129</v>
      </c>
      <c r="H209" s="292"/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1105</v>
      </c>
      <c r="AT209" s="226" t="s">
        <v>182</v>
      </c>
      <c r="AU209" s="226" t="s">
        <v>80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1105</v>
      </c>
      <c r="BM209" s="226" t="s">
        <v>6150</v>
      </c>
    </row>
    <row r="210" s="2" customFormat="1" ht="16.5" customHeight="1">
      <c r="A210" s="40"/>
      <c r="B210" s="41"/>
      <c r="C210" s="215" t="s">
        <v>1749</v>
      </c>
      <c r="D210" s="215" t="s">
        <v>182</v>
      </c>
      <c r="E210" s="216" t="s">
        <v>6151</v>
      </c>
      <c r="F210" s="217" t="s">
        <v>6152</v>
      </c>
      <c r="G210" s="218" t="s">
        <v>3129</v>
      </c>
      <c r="H210" s="292"/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1105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1105</v>
      </c>
      <c r="BM210" s="226" t="s">
        <v>6153</v>
      </c>
    </row>
    <row r="211" s="12" customFormat="1" ht="25.92" customHeight="1">
      <c r="A211" s="12"/>
      <c r="B211" s="199"/>
      <c r="C211" s="200"/>
      <c r="D211" s="201" t="s">
        <v>71</v>
      </c>
      <c r="E211" s="202" t="s">
        <v>6154</v>
      </c>
      <c r="F211" s="202" t="s">
        <v>6155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80</v>
      </c>
      <c r="AT211" s="211" t="s">
        <v>71</v>
      </c>
      <c r="AU211" s="211" t="s">
        <v>72</v>
      </c>
      <c r="AY211" s="210" t="s">
        <v>180</v>
      </c>
      <c r="BK211" s="212">
        <f>BK212</f>
        <v>0</v>
      </c>
    </row>
    <row r="212" s="2" customFormat="1" ht="16.5" customHeight="1">
      <c r="A212" s="40"/>
      <c r="B212" s="41"/>
      <c r="C212" s="215" t="s">
        <v>256</v>
      </c>
      <c r="D212" s="215" t="s">
        <v>182</v>
      </c>
      <c r="E212" s="216" t="s">
        <v>6156</v>
      </c>
      <c r="F212" s="217" t="s">
        <v>6157</v>
      </c>
      <c r="G212" s="218" t="s">
        <v>5878</v>
      </c>
      <c r="H212" s="219">
        <v>270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1105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1105</v>
      </c>
      <c r="BM212" s="226" t="s">
        <v>6158</v>
      </c>
    </row>
    <row r="213" s="12" customFormat="1" ht="25.92" customHeight="1">
      <c r="A213" s="12"/>
      <c r="B213" s="199"/>
      <c r="C213" s="200"/>
      <c r="D213" s="201" t="s">
        <v>71</v>
      </c>
      <c r="E213" s="202" t="s">
        <v>6159</v>
      </c>
      <c r="F213" s="202" t="s">
        <v>6160</v>
      </c>
      <c r="G213" s="200"/>
      <c r="H213" s="200"/>
      <c r="I213" s="203"/>
      <c r="J213" s="204">
        <f>BK213</f>
        <v>0</v>
      </c>
      <c r="K213" s="200"/>
      <c r="L213" s="205"/>
      <c r="M213" s="206"/>
      <c r="N213" s="207"/>
      <c r="O213" s="207"/>
      <c r="P213" s="208">
        <f>SUM(P214:P217)</f>
        <v>0</v>
      </c>
      <c r="Q213" s="207"/>
      <c r="R213" s="208">
        <f>SUM(R214:R217)</f>
        <v>0</v>
      </c>
      <c r="S213" s="207"/>
      <c r="T213" s="209">
        <f>SUM(T214:T217)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0" t="s">
        <v>80</v>
      </c>
      <c r="AT213" s="211" t="s">
        <v>71</v>
      </c>
      <c r="AU213" s="211" t="s">
        <v>72</v>
      </c>
      <c r="AY213" s="210" t="s">
        <v>180</v>
      </c>
      <c r="BK213" s="212">
        <f>SUM(BK214:BK217)</f>
        <v>0</v>
      </c>
    </row>
    <row r="214" s="2" customFormat="1" ht="16.5" customHeight="1">
      <c r="A214" s="40"/>
      <c r="B214" s="41"/>
      <c r="C214" s="215" t="s">
        <v>261</v>
      </c>
      <c r="D214" s="215" t="s">
        <v>182</v>
      </c>
      <c r="E214" s="216" t="s">
        <v>6161</v>
      </c>
      <c r="F214" s="217" t="s">
        <v>6162</v>
      </c>
      <c r="G214" s="218" t="s">
        <v>5878</v>
      </c>
      <c r="H214" s="219">
        <v>1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1105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1105</v>
      </c>
      <c r="BM214" s="226" t="s">
        <v>6163</v>
      </c>
    </row>
    <row r="215" s="2" customFormat="1" ht="16.5" customHeight="1">
      <c r="A215" s="40"/>
      <c r="B215" s="41"/>
      <c r="C215" s="215" t="s">
        <v>8</v>
      </c>
      <c r="D215" s="215" t="s">
        <v>182</v>
      </c>
      <c r="E215" s="216" t="s">
        <v>6164</v>
      </c>
      <c r="F215" s="217" t="s">
        <v>6165</v>
      </c>
      <c r="G215" s="218" t="s">
        <v>5878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1105</v>
      </c>
      <c r="AT215" s="226" t="s">
        <v>182</v>
      </c>
      <c r="AU215" s="226" t="s">
        <v>80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1105</v>
      </c>
      <c r="BM215" s="226" t="s">
        <v>6166</v>
      </c>
    </row>
    <row r="216" s="2" customFormat="1" ht="16.5" customHeight="1">
      <c r="A216" s="40"/>
      <c r="B216" s="41"/>
      <c r="C216" s="215" t="s">
        <v>270</v>
      </c>
      <c r="D216" s="215" t="s">
        <v>182</v>
      </c>
      <c r="E216" s="216" t="s">
        <v>6167</v>
      </c>
      <c r="F216" s="217" t="s">
        <v>6168</v>
      </c>
      <c r="G216" s="218" t="s">
        <v>5878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1105</v>
      </c>
      <c r="AT216" s="226" t="s">
        <v>182</v>
      </c>
      <c r="AU216" s="226" t="s">
        <v>80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1105</v>
      </c>
      <c r="BM216" s="226" t="s">
        <v>6169</v>
      </c>
    </row>
    <row r="217" s="2" customFormat="1" ht="16.5" customHeight="1">
      <c r="A217" s="40"/>
      <c r="B217" s="41"/>
      <c r="C217" s="215" t="s">
        <v>275</v>
      </c>
      <c r="D217" s="215" t="s">
        <v>182</v>
      </c>
      <c r="E217" s="216" t="s">
        <v>6170</v>
      </c>
      <c r="F217" s="217" t="s">
        <v>6171</v>
      </c>
      <c r="G217" s="218" t="s">
        <v>5878</v>
      </c>
      <c r="H217" s="219">
        <v>28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1105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1105</v>
      </c>
      <c r="BM217" s="226" t="s">
        <v>6172</v>
      </c>
    </row>
    <row r="218" s="12" customFormat="1" ht="25.92" customHeight="1">
      <c r="A218" s="12"/>
      <c r="B218" s="199"/>
      <c r="C218" s="200"/>
      <c r="D218" s="201" t="s">
        <v>71</v>
      </c>
      <c r="E218" s="202" t="s">
        <v>6173</v>
      </c>
      <c r="F218" s="202" t="s">
        <v>6174</v>
      </c>
      <c r="G218" s="200"/>
      <c r="H218" s="200"/>
      <c r="I218" s="203"/>
      <c r="J218" s="204">
        <f>BK218</f>
        <v>0</v>
      </c>
      <c r="K218" s="200"/>
      <c r="L218" s="205"/>
      <c r="M218" s="206"/>
      <c r="N218" s="207"/>
      <c r="O218" s="207"/>
      <c r="P218" s="208">
        <f>SUM(P219:P229)</f>
        <v>0</v>
      </c>
      <c r="Q218" s="207"/>
      <c r="R218" s="208">
        <f>SUM(R219:R229)</f>
        <v>0</v>
      </c>
      <c r="S218" s="207"/>
      <c r="T218" s="209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80</v>
      </c>
      <c r="AT218" s="211" t="s">
        <v>71</v>
      </c>
      <c r="AU218" s="211" t="s">
        <v>72</v>
      </c>
      <c r="AY218" s="210" t="s">
        <v>180</v>
      </c>
      <c r="BK218" s="212">
        <f>SUM(BK219:BK229)</f>
        <v>0</v>
      </c>
    </row>
    <row r="219" s="2" customFormat="1" ht="16.5" customHeight="1">
      <c r="A219" s="40"/>
      <c r="B219" s="41"/>
      <c r="C219" s="215" t="s">
        <v>280</v>
      </c>
      <c r="D219" s="215" t="s">
        <v>182</v>
      </c>
      <c r="E219" s="216" t="s">
        <v>6175</v>
      </c>
      <c r="F219" s="217" t="s">
        <v>6176</v>
      </c>
      <c r="G219" s="218" t="s">
        <v>5878</v>
      </c>
      <c r="H219" s="219">
        <v>524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1105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1105</v>
      </c>
      <c r="BM219" s="226" t="s">
        <v>6177</v>
      </c>
    </row>
    <row r="220" s="2" customFormat="1" ht="16.5" customHeight="1">
      <c r="A220" s="40"/>
      <c r="B220" s="41"/>
      <c r="C220" s="215" t="s">
        <v>286</v>
      </c>
      <c r="D220" s="215" t="s">
        <v>182</v>
      </c>
      <c r="E220" s="216" t="s">
        <v>6178</v>
      </c>
      <c r="F220" s="217" t="s">
        <v>6179</v>
      </c>
      <c r="G220" s="218" t="s">
        <v>5878</v>
      </c>
      <c r="H220" s="219">
        <v>250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1105</v>
      </c>
      <c r="AT220" s="226" t="s">
        <v>182</v>
      </c>
      <c r="AU220" s="226" t="s">
        <v>80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1105</v>
      </c>
      <c r="BM220" s="226" t="s">
        <v>6180</v>
      </c>
    </row>
    <row r="221" s="2" customFormat="1" ht="16.5" customHeight="1">
      <c r="A221" s="40"/>
      <c r="B221" s="41"/>
      <c r="C221" s="215" t="s">
        <v>291</v>
      </c>
      <c r="D221" s="215" t="s">
        <v>182</v>
      </c>
      <c r="E221" s="216" t="s">
        <v>6181</v>
      </c>
      <c r="F221" s="217" t="s">
        <v>6182</v>
      </c>
      <c r="G221" s="218" t="s">
        <v>5878</v>
      </c>
      <c r="H221" s="219">
        <v>20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1105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1105</v>
      </c>
      <c r="BM221" s="226" t="s">
        <v>6183</v>
      </c>
    </row>
    <row r="222" s="2" customFormat="1" ht="16.5" customHeight="1">
      <c r="A222" s="40"/>
      <c r="B222" s="41"/>
      <c r="C222" s="215" t="s">
        <v>7</v>
      </c>
      <c r="D222" s="215" t="s">
        <v>182</v>
      </c>
      <c r="E222" s="216" t="s">
        <v>6184</v>
      </c>
      <c r="F222" s="217" t="s">
        <v>6185</v>
      </c>
      <c r="G222" s="218" t="s">
        <v>5878</v>
      </c>
      <c r="H222" s="219">
        <v>20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1105</v>
      </c>
      <c r="AT222" s="226" t="s">
        <v>182</v>
      </c>
      <c r="AU222" s="226" t="s">
        <v>80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1105</v>
      </c>
      <c r="BM222" s="226" t="s">
        <v>6186</v>
      </c>
    </row>
    <row r="223" s="2" customFormat="1" ht="16.5" customHeight="1">
      <c r="A223" s="40"/>
      <c r="B223" s="41"/>
      <c r="C223" s="215" t="s">
        <v>300</v>
      </c>
      <c r="D223" s="215" t="s">
        <v>182</v>
      </c>
      <c r="E223" s="216" t="s">
        <v>6187</v>
      </c>
      <c r="F223" s="217" t="s">
        <v>6188</v>
      </c>
      <c r="G223" s="218" t="s">
        <v>5878</v>
      </c>
      <c r="H223" s="219">
        <v>143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1105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1105</v>
      </c>
      <c r="BM223" s="226" t="s">
        <v>6189</v>
      </c>
    </row>
    <row r="224" s="2" customFormat="1" ht="16.5" customHeight="1">
      <c r="A224" s="40"/>
      <c r="B224" s="41"/>
      <c r="C224" s="215" t="s">
        <v>305</v>
      </c>
      <c r="D224" s="215" t="s">
        <v>182</v>
      </c>
      <c r="E224" s="216" t="s">
        <v>6190</v>
      </c>
      <c r="F224" s="217" t="s">
        <v>6191</v>
      </c>
      <c r="G224" s="218" t="s">
        <v>5878</v>
      </c>
      <c r="H224" s="219">
        <v>19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1105</v>
      </c>
      <c r="AT224" s="226" t="s">
        <v>182</v>
      </c>
      <c r="AU224" s="226" t="s">
        <v>80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1105</v>
      </c>
      <c r="BM224" s="226" t="s">
        <v>6192</v>
      </c>
    </row>
    <row r="225" s="2" customFormat="1" ht="16.5" customHeight="1">
      <c r="A225" s="40"/>
      <c r="B225" s="41"/>
      <c r="C225" s="215" t="s">
        <v>310</v>
      </c>
      <c r="D225" s="215" t="s">
        <v>182</v>
      </c>
      <c r="E225" s="216" t="s">
        <v>6193</v>
      </c>
      <c r="F225" s="217" t="s">
        <v>6194</v>
      </c>
      <c r="G225" s="218" t="s">
        <v>5878</v>
      </c>
      <c r="H225" s="219">
        <v>50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1105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1105</v>
      </c>
      <c r="BM225" s="226" t="s">
        <v>6195</v>
      </c>
    </row>
    <row r="226" s="2" customFormat="1" ht="16.5" customHeight="1">
      <c r="A226" s="40"/>
      <c r="B226" s="41"/>
      <c r="C226" s="215" t="s">
        <v>316</v>
      </c>
      <c r="D226" s="215" t="s">
        <v>182</v>
      </c>
      <c r="E226" s="216" t="s">
        <v>6196</v>
      </c>
      <c r="F226" s="217" t="s">
        <v>6197</v>
      </c>
      <c r="G226" s="218" t="s">
        <v>5878</v>
      </c>
      <c r="H226" s="219">
        <v>4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1105</v>
      </c>
      <c r="AT226" s="226" t="s">
        <v>182</v>
      </c>
      <c r="AU226" s="226" t="s">
        <v>80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1105</v>
      </c>
      <c r="BM226" s="226" t="s">
        <v>6198</v>
      </c>
    </row>
    <row r="227" s="2" customFormat="1" ht="16.5" customHeight="1">
      <c r="A227" s="40"/>
      <c r="B227" s="41"/>
      <c r="C227" s="215" t="s">
        <v>328</v>
      </c>
      <c r="D227" s="215" t="s">
        <v>182</v>
      </c>
      <c r="E227" s="216" t="s">
        <v>6199</v>
      </c>
      <c r="F227" s="217" t="s">
        <v>6200</v>
      </c>
      <c r="G227" s="218" t="s">
        <v>5878</v>
      </c>
      <c r="H227" s="219">
        <v>4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1105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1105</v>
      </c>
      <c r="BM227" s="226" t="s">
        <v>6201</v>
      </c>
    </row>
    <row r="228" s="2" customFormat="1" ht="16.5" customHeight="1">
      <c r="A228" s="40"/>
      <c r="B228" s="41"/>
      <c r="C228" s="215" t="s">
        <v>337</v>
      </c>
      <c r="D228" s="215" t="s">
        <v>182</v>
      </c>
      <c r="E228" s="216" t="s">
        <v>6202</v>
      </c>
      <c r="F228" s="217" t="s">
        <v>6203</v>
      </c>
      <c r="G228" s="218" t="s">
        <v>5878</v>
      </c>
      <c r="H228" s="219">
        <v>250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1105</v>
      </c>
      <c r="AT228" s="226" t="s">
        <v>182</v>
      </c>
      <c r="AU228" s="226" t="s">
        <v>80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1105</v>
      </c>
      <c r="BM228" s="226" t="s">
        <v>6204</v>
      </c>
    </row>
    <row r="229" s="2" customFormat="1" ht="16.5" customHeight="1">
      <c r="A229" s="40"/>
      <c r="B229" s="41"/>
      <c r="C229" s="215" t="s">
        <v>343</v>
      </c>
      <c r="D229" s="215" t="s">
        <v>182</v>
      </c>
      <c r="E229" s="216" t="s">
        <v>6205</v>
      </c>
      <c r="F229" s="217" t="s">
        <v>6206</v>
      </c>
      <c r="G229" s="218" t="s">
        <v>5878</v>
      </c>
      <c r="H229" s="219">
        <v>30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1105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1105</v>
      </c>
      <c r="BM229" s="226" t="s">
        <v>6207</v>
      </c>
    </row>
    <row r="230" s="12" customFormat="1" ht="25.92" customHeight="1">
      <c r="A230" s="12"/>
      <c r="B230" s="199"/>
      <c r="C230" s="200"/>
      <c r="D230" s="201" t="s">
        <v>71</v>
      </c>
      <c r="E230" s="202" t="s">
        <v>6208</v>
      </c>
      <c r="F230" s="202" t="s">
        <v>6209</v>
      </c>
      <c r="G230" s="200"/>
      <c r="H230" s="200"/>
      <c r="I230" s="203"/>
      <c r="J230" s="204">
        <f>BK230</f>
        <v>0</v>
      </c>
      <c r="K230" s="200"/>
      <c r="L230" s="205"/>
      <c r="M230" s="206"/>
      <c r="N230" s="207"/>
      <c r="O230" s="207"/>
      <c r="P230" s="208">
        <f>SUM(P231:P235)</f>
        <v>0</v>
      </c>
      <c r="Q230" s="207"/>
      <c r="R230" s="208">
        <f>SUM(R231:R235)</f>
        <v>0</v>
      </c>
      <c r="S230" s="207"/>
      <c r="T230" s="209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0" t="s">
        <v>80</v>
      </c>
      <c r="AT230" s="211" t="s">
        <v>71</v>
      </c>
      <c r="AU230" s="211" t="s">
        <v>72</v>
      </c>
      <c r="AY230" s="210" t="s">
        <v>180</v>
      </c>
      <c r="BK230" s="212">
        <f>SUM(BK231:BK235)</f>
        <v>0</v>
      </c>
    </row>
    <row r="231" s="2" customFormat="1" ht="16.5" customHeight="1">
      <c r="A231" s="40"/>
      <c r="B231" s="41"/>
      <c r="C231" s="215" t="s">
        <v>356</v>
      </c>
      <c r="D231" s="215" t="s">
        <v>182</v>
      </c>
      <c r="E231" s="216" t="s">
        <v>6210</v>
      </c>
      <c r="F231" s="217" t="s">
        <v>6211</v>
      </c>
      <c r="G231" s="218" t="s">
        <v>5878</v>
      </c>
      <c r="H231" s="219">
        <v>30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1105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1105</v>
      </c>
      <c r="BM231" s="226" t="s">
        <v>6212</v>
      </c>
    </row>
    <row r="232" s="2" customFormat="1" ht="16.5" customHeight="1">
      <c r="A232" s="40"/>
      <c r="B232" s="41"/>
      <c r="C232" s="215" t="s">
        <v>361</v>
      </c>
      <c r="D232" s="215" t="s">
        <v>182</v>
      </c>
      <c r="E232" s="216" t="s">
        <v>6213</v>
      </c>
      <c r="F232" s="217" t="s">
        <v>6214</v>
      </c>
      <c r="G232" s="218" t="s">
        <v>702</v>
      </c>
      <c r="H232" s="219">
        <v>480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1105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1105</v>
      </c>
      <c r="BM232" s="226" t="s">
        <v>6215</v>
      </c>
    </row>
    <row r="233" s="2" customFormat="1" ht="16.5" customHeight="1">
      <c r="A233" s="40"/>
      <c r="B233" s="41"/>
      <c r="C233" s="215" t="s">
        <v>365</v>
      </c>
      <c r="D233" s="215" t="s">
        <v>182</v>
      </c>
      <c r="E233" s="216" t="s">
        <v>6216</v>
      </c>
      <c r="F233" s="217" t="s">
        <v>6217</v>
      </c>
      <c r="G233" s="218" t="s">
        <v>702</v>
      </c>
      <c r="H233" s="219">
        <v>330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1105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1105</v>
      </c>
      <c r="BM233" s="226" t="s">
        <v>6218</v>
      </c>
    </row>
    <row r="234" s="2" customFormat="1" ht="16.5" customHeight="1">
      <c r="A234" s="40"/>
      <c r="B234" s="41"/>
      <c r="C234" s="215" t="s">
        <v>369</v>
      </c>
      <c r="D234" s="215" t="s">
        <v>182</v>
      </c>
      <c r="E234" s="216" t="s">
        <v>6219</v>
      </c>
      <c r="F234" s="217" t="s">
        <v>6220</v>
      </c>
      <c r="G234" s="218" t="s">
        <v>702</v>
      </c>
      <c r="H234" s="219">
        <v>150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1105</v>
      </c>
      <c r="AT234" s="226" t="s">
        <v>182</v>
      </c>
      <c r="AU234" s="226" t="s">
        <v>80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1105</v>
      </c>
      <c r="BM234" s="226" t="s">
        <v>6221</v>
      </c>
    </row>
    <row r="235" s="2" customFormat="1" ht="16.5" customHeight="1">
      <c r="A235" s="40"/>
      <c r="B235" s="41"/>
      <c r="C235" s="215" t="s">
        <v>373</v>
      </c>
      <c r="D235" s="215" t="s">
        <v>182</v>
      </c>
      <c r="E235" s="216" t="s">
        <v>6222</v>
      </c>
      <c r="F235" s="217" t="s">
        <v>6223</v>
      </c>
      <c r="G235" s="218" t="s">
        <v>702</v>
      </c>
      <c r="H235" s="219">
        <v>30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1105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1105</v>
      </c>
      <c r="BM235" s="226" t="s">
        <v>6224</v>
      </c>
    </row>
    <row r="236" s="12" customFormat="1" ht="25.92" customHeight="1">
      <c r="A236" s="12"/>
      <c r="B236" s="199"/>
      <c r="C236" s="200"/>
      <c r="D236" s="201" t="s">
        <v>71</v>
      </c>
      <c r="E236" s="202" t="s">
        <v>6225</v>
      </c>
      <c r="F236" s="202" t="s">
        <v>6226</v>
      </c>
      <c r="G236" s="200"/>
      <c r="H236" s="200"/>
      <c r="I236" s="203"/>
      <c r="J236" s="204">
        <f>BK236</f>
        <v>0</v>
      </c>
      <c r="K236" s="200"/>
      <c r="L236" s="205"/>
      <c r="M236" s="206"/>
      <c r="N236" s="207"/>
      <c r="O236" s="207"/>
      <c r="P236" s="208">
        <f>P237+P249</f>
        <v>0</v>
      </c>
      <c r="Q236" s="207"/>
      <c r="R236" s="208">
        <f>R237+R249</f>
        <v>0</v>
      </c>
      <c r="S236" s="207"/>
      <c r="T236" s="209">
        <f>T237+T249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0" t="s">
        <v>80</v>
      </c>
      <c r="AT236" s="211" t="s">
        <v>71</v>
      </c>
      <c r="AU236" s="211" t="s">
        <v>72</v>
      </c>
      <c r="AY236" s="210" t="s">
        <v>180</v>
      </c>
      <c r="BK236" s="212">
        <f>BK237+BK249</f>
        <v>0</v>
      </c>
    </row>
    <row r="237" s="12" customFormat="1" ht="22.8" customHeight="1">
      <c r="A237" s="12"/>
      <c r="B237" s="199"/>
      <c r="C237" s="200"/>
      <c r="D237" s="201" t="s">
        <v>71</v>
      </c>
      <c r="E237" s="213" t="s">
        <v>6227</v>
      </c>
      <c r="F237" s="213" t="s">
        <v>6228</v>
      </c>
      <c r="G237" s="200"/>
      <c r="H237" s="200"/>
      <c r="I237" s="203"/>
      <c r="J237" s="214">
        <f>BK237</f>
        <v>0</v>
      </c>
      <c r="K237" s="200"/>
      <c r="L237" s="205"/>
      <c r="M237" s="206"/>
      <c r="N237" s="207"/>
      <c r="O237" s="207"/>
      <c r="P237" s="208">
        <f>SUM(P238:P248)</f>
        <v>0</v>
      </c>
      <c r="Q237" s="207"/>
      <c r="R237" s="208">
        <f>SUM(R238:R248)</f>
        <v>0</v>
      </c>
      <c r="S237" s="207"/>
      <c r="T237" s="209">
        <f>SUM(T238:T248)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0" t="s">
        <v>80</v>
      </c>
      <c r="AT237" s="211" t="s">
        <v>71</v>
      </c>
      <c r="AU237" s="211" t="s">
        <v>80</v>
      </c>
      <c r="AY237" s="210" t="s">
        <v>180</v>
      </c>
      <c r="BK237" s="212">
        <f>SUM(BK238:BK248)</f>
        <v>0</v>
      </c>
    </row>
    <row r="238" s="2" customFormat="1" ht="16.5" customHeight="1">
      <c r="A238" s="40"/>
      <c r="B238" s="41"/>
      <c r="C238" s="215" t="s">
        <v>377</v>
      </c>
      <c r="D238" s="215" t="s">
        <v>182</v>
      </c>
      <c r="E238" s="216" t="s">
        <v>6229</v>
      </c>
      <c r="F238" s="217" t="s">
        <v>6230</v>
      </c>
      <c r="G238" s="218" t="s">
        <v>702</v>
      </c>
      <c r="H238" s="219">
        <v>2980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1105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1105</v>
      </c>
      <c r="BM238" s="226" t="s">
        <v>6231</v>
      </c>
    </row>
    <row r="239" s="2" customFormat="1" ht="16.5" customHeight="1">
      <c r="A239" s="40"/>
      <c r="B239" s="41"/>
      <c r="C239" s="215" t="s">
        <v>382</v>
      </c>
      <c r="D239" s="215" t="s">
        <v>182</v>
      </c>
      <c r="E239" s="216" t="s">
        <v>6232</v>
      </c>
      <c r="F239" s="217" t="s">
        <v>6233</v>
      </c>
      <c r="G239" s="218" t="s">
        <v>702</v>
      </c>
      <c r="H239" s="219">
        <v>2260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1105</v>
      </c>
      <c r="AT239" s="226" t="s">
        <v>182</v>
      </c>
      <c r="AU239" s="226" t="s">
        <v>82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1105</v>
      </c>
      <c r="BM239" s="226" t="s">
        <v>6234</v>
      </c>
    </row>
    <row r="240" s="2" customFormat="1" ht="16.5" customHeight="1">
      <c r="A240" s="40"/>
      <c r="B240" s="41"/>
      <c r="C240" s="215" t="s">
        <v>387</v>
      </c>
      <c r="D240" s="215" t="s">
        <v>182</v>
      </c>
      <c r="E240" s="216" t="s">
        <v>6235</v>
      </c>
      <c r="F240" s="217" t="s">
        <v>6236</v>
      </c>
      <c r="G240" s="218" t="s">
        <v>702</v>
      </c>
      <c r="H240" s="219">
        <v>280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1105</v>
      </c>
      <c r="AT240" s="226" t="s">
        <v>182</v>
      </c>
      <c r="AU240" s="226" t="s">
        <v>82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1105</v>
      </c>
      <c r="BM240" s="226" t="s">
        <v>6237</v>
      </c>
    </row>
    <row r="241" s="2" customFormat="1" ht="16.5" customHeight="1">
      <c r="A241" s="40"/>
      <c r="B241" s="41"/>
      <c r="C241" s="215" t="s">
        <v>394</v>
      </c>
      <c r="D241" s="215" t="s">
        <v>182</v>
      </c>
      <c r="E241" s="216" t="s">
        <v>6238</v>
      </c>
      <c r="F241" s="217" t="s">
        <v>6239</v>
      </c>
      <c r="G241" s="218" t="s">
        <v>702</v>
      </c>
      <c r="H241" s="219">
        <v>70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1105</v>
      </c>
      <c r="AT241" s="226" t="s">
        <v>182</v>
      </c>
      <c r="AU241" s="226" t="s">
        <v>82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1105</v>
      </c>
      <c r="BM241" s="226" t="s">
        <v>6240</v>
      </c>
    </row>
    <row r="242" s="2" customFormat="1" ht="16.5" customHeight="1">
      <c r="A242" s="40"/>
      <c r="B242" s="41"/>
      <c r="C242" s="215" t="s">
        <v>400</v>
      </c>
      <c r="D242" s="215" t="s">
        <v>182</v>
      </c>
      <c r="E242" s="216" t="s">
        <v>6241</v>
      </c>
      <c r="F242" s="217" t="s">
        <v>6242</v>
      </c>
      <c r="G242" s="218" t="s">
        <v>702</v>
      </c>
      <c r="H242" s="219">
        <v>335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1105</v>
      </c>
      <c r="AT242" s="226" t="s">
        <v>182</v>
      </c>
      <c r="AU242" s="226" t="s">
        <v>82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1105</v>
      </c>
      <c r="BM242" s="226" t="s">
        <v>6243</v>
      </c>
    </row>
    <row r="243" s="2" customFormat="1" ht="16.5" customHeight="1">
      <c r="A243" s="40"/>
      <c r="B243" s="41"/>
      <c r="C243" s="215" t="s">
        <v>405</v>
      </c>
      <c r="D243" s="215" t="s">
        <v>182</v>
      </c>
      <c r="E243" s="216" t="s">
        <v>6244</v>
      </c>
      <c r="F243" s="217" t="s">
        <v>6245</v>
      </c>
      <c r="G243" s="218" t="s">
        <v>702</v>
      </c>
      <c r="H243" s="219">
        <v>230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1105</v>
      </c>
      <c r="AT243" s="226" t="s">
        <v>182</v>
      </c>
      <c r="AU243" s="226" t="s">
        <v>82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1105</v>
      </c>
      <c r="BM243" s="226" t="s">
        <v>6246</v>
      </c>
    </row>
    <row r="244" s="2" customFormat="1" ht="16.5" customHeight="1">
      <c r="A244" s="40"/>
      <c r="B244" s="41"/>
      <c r="C244" s="215" t="s">
        <v>412</v>
      </c>
      <c r="D244" s="215" t="s">
        <v>182</v>
      </c>
      <c r="E244" s="216" t="s">
        <v>6247</v>
      </c>
      <c r="F244" s="217" t="s">
        <v>6248</v>
      </c>
      <c r="G244" s="218" t="s">
        <v>702</v>
      </c>
      <c r="H244" s="219">
        <v>105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1105</v>
      </c>
      <c r="AT244" s="226" t="s">
        <v>182</v>
      </c>
      <c r="AU244" s="226" t="s">
        <v>82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1105</v>
      </c>
      <c r="BM244" s="226" t="s">
        <v>6249</v>
      </c>
    </row>
    <row r="245" s="2" customFormat="1" ht="16.5" customHeight="1">
      <c r="A245" s="40"/>
      <c r="B245" s="41"/>
      <c r="C245" s="215" t="s">
        <v>423</v>
      </c>
      <c r="D245" s="215" t="s">
        <v>182</v>
      </c>
      <c r="E245" s="216" t="s">
        <v>6250</v>
      </c>
      <c r="F245" s="217" t="s">
        <v>6251</v>
      </c>
      <c r="G245" s="218" t="s">
        <v>702</v>
      </c>
      <c r="H245" s="219">
        <v>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1105</v>
      </c>
      <c r="AT245" s="226" t="s">
        <v>182</v>
      </c>
      <c r="AU245" s="226" t="s">
        <v>82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1105</v>
      </c>
      <c r="BM245" s="226" t="s">
        <v>6252</v>
      </c>
    </row>
    <row r="246" s="2" customFormat="1" ht="16.5" customHeight="1">
      <c r="A246" s="40"/>
      <c r="B246" s="41"/>
      <c r="C246" s="215" t="s">
        <v>439</v>
      </c>
      <c r="D246" s="215" t="s">
        <v>182</v>
      </c>
      <c r="E246" s="216" t="s">
        <v>6253</v>
      </c>
      <c r="F246" s="217" t="s">
        <v>6254</v>
      </c>
      <c r="G246" s="218" t="s">
        <v>702</v>
      </c>
      <c r="H246" s="219">
        <v>10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1105</v>
      </c>
      <c r="AT246" s="226" t="s">
        <v>182</v>
      </c>
      <c r="AU246" s="226" t="s">
        <v>82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1105</v>
      </c>
      <c r="BM246" s="226" t="s">
        <v>6255</v>
      </c>
    </row>
    <row r="247" s="2" customFormat="1" ht="16.5" customHeight="1">
      <c r="A247" s="40"/>
      <c r="B247" s="41"/>
      <c r="C247" s="215" t="s">
        <v>462</v>
      </c>
      <c r="D247" s="215" t="s">
        <v>182</v>
      </c>
      <c r="E247" s="216" t="s">
        <v>6256</v>
      </c>
      <c r="F247" s="217" t="s">
        <v>6257</v>
      </c>
      <c r="G247" s="218" t="s">
        <v>702</v>
      </c>
      <c r="H247" s="219">
        <v>15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1105</v>
      </c>
      <c r="AT247" s="226" t="s">
        <v>182</v>
      </c>
      <c r="AU247" s="226" t="s">
        <v>82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1105</v>
      </c>
      <c r="BM247" s="226" t="s">
        <v>6258</v>
      </c>
    </row>
    <row r="248" s="2" customFormat="1" ht="16.5" customHeight="1">
      <c r="A248" s="40"/>
      <c r="B248" s="41"/>
      <c r="C248" s="215" t="s">
        <v>469</v>
      </c>
      <c r="D248" s="215" t="s">
        <v>182</v>
      </c>
      <c r="E248" s="216" t="s">
        <v>6259</v>
      </c>
      <c r="F248" s="217" t="s">
        <v>6260</v>
      </c>
      <c r="G248" s="218" t="s">
        <v>702</v>
      </c>
      <c r="H248" s="219">
        <v>10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1105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1105</v>
      </c>
      <c r="BM248" s="226" t="s">
        <v>6261</v>
      </c>
    </row>
    <row r="249" s="12" customFormat="1" ht="22.8" customHeight="1">
      <c r="A249" s="12"/>
      <c r="B249" s="199"/>
      <c r="C249" s="200"/>
      <c r="D249" s="201" t="s">
        <v>71</v>
      </c>
      <c r="E249" s="213" t="s">
        <v>6262</v>
      </c>
      <c r="F249" s="213" t="s">
        <v>6263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P250</f>
        <v>0</v>
      </c>
      <c r="Q249" s="207"/>
      <c r="R249" s="208">
        <f>R250</f>
        <v>0</v>
      </c>
      <c r="S249" s="207"/>
      <c r="T249" s="209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80</v>
      </c>
      <c r="AT249" s="211" t="s">
        <v>71</v>
      </c>
      <c r="AU249" s="211" t="s">
        <v>80</v>
      </c>
      <c r="AY249" s="210" t="s">
        <v>180</v>
      </c>
      <c r="BK249" s="212">
        <f>BK250</f>
        <v>0</v>
      </c>
    </row>
    <row r="250" s="2" customFormat="1" ht="16.5" customHeight="1">
      <c r="A250" s="40"/>
      <c r="B250" s="41"/>
      <c r="C250" s="215" t="s">
        <v>474</v>
      </c>
      <c r="D250" s="215" t="s">
        <v>182</v>
      </c>
      <c r="E250" s="216" t="s">
        <v>6264</v>
      </c>
      <c r="F250" s="217" t="s">
        <v>6265</v>
      </c>
      <c r="G250" s="218" t="s">
        <v>702</v>
      </c>
      <c r="H250" s="219">
        <v>130</v>
      </c>
      <c r="I250" s="220"/>
      <c r="J250" s="221">
        <f>ROUND(I250*H250,2)</f>
        <v>0</v>
      </c>
      <c r="K250" s="217" t="s">
        <v>19</v>
      </c>
      <c r="L250" s="46"/>
      <c r="M250" s="293" t="s">
        <v>19</v>
      </c>
      <c r="N250" s="294" t="s">
        <v>43</v>
      </c>
      <c r="O250" s="279"/>
      <c r="P250" s="295">
        <f>O250*H250</f>
        <v>0</v>
      </c>
      <c r="Q250" s="295">
        <v>0</v>
      </c>
      <c r="R250" s="295">
        <f>Q250*H250</f>
        <v>0</v>
      </c>
      <c r="S250" s="295">
        <v>0</v>
      </c>
      <c r="T250" s="29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1105</v>
      </c>
      <c r="AT250" s="226" t="s">
        <v>182</v>
      </c>
      <c r="AU250" s="226" t="s">
        <v>82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1105</v>
      </c>
      <c r="BM250" s="226" t="s">
        <v>6266</v>
      </c>
    </row>
    <row r="251" s="2" customFormat="1" ht="6.96" customHeight="1">
      <c r="A251" s="40"/>
      <c r="B251" s="61"/>
      <c r="C251" s="62"/>
      <c r="D251" s="62"/>
      <c r="E251" s="62"/>
      <c r="F251" s="62"/>
      <c r="G251" s="62"/>
      <c r="H251" s="62"/>
      <c r="I251" s="62"/>
      <c r="J251" s="62"/>
      <c r="K251" s="62"/>
      <c r="L251" s="46"/>
      <c r="M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</sheetData>
  <sheetProtection sheet="1" autoFilter="0" formatColumns="0" formatRows="0" objects="1" scenarios="1" spinCount="100000" saltValue="EVhnd9pC9vrF5bP6vNkP3HRYfkYelxAlGz9kcW/vvSOsJCMS1xXhNWiByuj51hhyDHiGCHSUUu+8Wy5inzu2qQ==" hashValue="LVC53tkRH3Y6xGN9G9pD3v5o+B7hsrEkwNU1XT7XqcKRcHNal8wFY8R+BZuzU7ZTxsv7On9DV9JzaDPLUbvkAg==" algorithmName="SHA-512" password="CC35"/>
  <autoFilter ref="C111:K2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8:H98"/>
    <mergeCell ref="E102:H102"/>
    <mergeCell ref="E100:H100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546</v>
      </c>
      <c r="F9" s="1"/>
      <c r="G9" s="1"/>
      <c r="H9" s="1"/>
      <c r="L9" s="22"/>
    </row>
    <row r="10" s="1" customFormat="1" ht="12" customHeight="1">
      <c r="B10" s="22"/>
      <c r="D10" s="145" t="s">
        <v>547</v>
      </c>
      <c r="L10" s="22"/>
    </row>
    <row r="11" s="2" customFormat="1" ht="16.5" customHeight="1">
      <c r="A11" s="40"/>
      <c r="B11" s="46"/>
      <c r="C11" s="40"/>
      <c r="D11" s="40"/>
      <c r="E11" s="158" t="s">
        <v>5850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5851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6267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ROUND(J119,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ROUND((SUM(BE119:BE454)),  2)</f>
        <v>0</v>
      </c>
      <c r="G37" s="40"/>
      <c r="H37" s="40"/>
      <c r="I37" s="160">
        <v>0.20999999999999999</v>
      </c>
      <c r="J37" s="159">
        <f>ROUND(((SUM(BE119:BE454))*I37),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ROUND((SUM(BF119:BF454)),  2)</f>
        <v>0</v>
      </c>
      <c r="G38" s="40"/>
      <c r="H38" s="40"/>
      <c r="I38" s="160">
        <v>0.14999999999999999</v>
      </c>
      <c r="J38" s="159">
        <f>ROUND(((SUM(BF119:BF454))*I38),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ROUND((SUM(BG119:BG454)),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ROUND((SUM(BH119:BH454)),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ROUND((SUM(BI119:BI454)),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546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547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7" t="s">
        <v>5850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5851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ROU23242 - Rozvodnice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J119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6268</v>
      </c>
      <c r="E68" s="180"/>
      <c r="F68" s="180"/>
      <c r="G68" s="180"/>
      <c r="H68" s="180"/>
      <c r="I68" s="180"/>
      <c r="J68" s="181">
        <f>J120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6269</v>
      </c>
      <c r="E69" s="180"/>
      <c r="F69" s="180"/>
      <c r="G69" s="180"/>
      <c r="H69" s="180"/>
      <c r="I69" s="180"/>
      <c r="J69" s="181">
        <f>J133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6270</v>
      </c>
      <c r="E70" s="180"/>
      <c r="F70" s="180"/>
      <c r="G70" s="180"/>
      <c r="H70" s="180"/>
      <c r="I70" s="180"/>
      <c r="J70" s="181">
        <f>J144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6271</v>
      </c>
      <c r="E71" s="180"/>
      <c r="F71" s="180"/>
      <c r="G71" s="180"/>
      <c r="H71" s="180"/>
      <c r="I71" s="180"/>
      <c r="J71" s="181">
        <f>J155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6272</v>
      </c>
      <c r="E72" s="180"/>
      <c r="F72" s="180"/>
      <c r="G72" s="180"/>
      <c r="H72" s="180"/>
      <c r="I72" s="180"/>
      <c r="J72" s="181">
        <f>J170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6273</v>
      </c>
      <c r="E73" s="180"/>
      <c r="F73" s="180"/>
      <c r="G73" s="180"/>
      <c r="H73" s="180"/>
      <c r="I73" s="180"/>
      <c r="J73" s="181">
        <f>J178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6274</v>
      </c>
      <c r="E74" s="180"/>
      <c r="F74" s="180"/>
      <c r="G74" s="180"/>
      <c r="H74" s="180"/>
      <c r="I74" s="180"/>
      <c r="J74" s="181">
        <f>J186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6275</v>
      </c>
      <c r="E75" s="180"/>
      <c r="F75" s="180"/>
      <c r="G75" s="180"/>
      <c r="H75" s="180"/>
      <c r="I75" s="180"/>
      <c r="J75" s="181">
        <f>J200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6276</v>
      </c>
      <c r="E76" s="180"/>
      <c r="F76" s="180"/>
      <c r="G76" s="180"/>
      <c r="H76" s="180"/>
      <c r="I76" s="180"/>
      <c r="J76" s="181">
        <f>J208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6277</v>
      </c>
      <c r="E77" s="180"/>
      <c r="F77" s="180"/>
      <c r="G77" s="180"/>
      <c r="H77" s="180"/>
      <c r="I77" s="180"/>
      <c r="J77" s="181">
        <f>J216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6278</v>
      </c>
      <c r="E78" s="180"/>
      <c r="F78" s="180"/>
      <c r="G78" s="180"/>
      <c r="H78" s="180"/>
      <c r="I78" s="180"/>
      <c r="J78" s="181">
        <f>J229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6279</v>
      </c>
      <c r="E79" s="180"/>
      <c r="F79" s="180"/>
      <c r="G79" s="180"/>
      <c r="H79" s="180"/>
      <c r="I79" s="180"/>
      <c r="J79" s="181">
        <f>J243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6280</v>
      </c>
      <c r="E80" s="180"/>
      <c r="F80" s="180"/>
      <c r="G80" s="180"/>
      <c r="H80" s="180"/>
      <c r="I80" s="180"/>
      <c r="J80" s="181">
        <f>J259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6281</v>
      </c>
      <c r="E81" s="180"/>
      <c r="F81" s="180"/>
      <c r="G81" s="180"/>
      <c r="H81" s="180"/>
      <c r="I81" s="180"/>
      <c r="J81" s="181">
        <f>J273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6282</v>
      </c>
      <c r="E82" s="180"/>
      <c r="F82" s="180"/>
      <c r="G82" s="180"/>
      <c r="H82" s="180"/>
      <c r="I82" s="180"/>
      <c r="J82" s="181">
        <f>J289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6283</v>
      </c>
      <c r="E83" s="180"/>
      <c r="F83" s="180"/>
      <c r="G83" s="180"/>
      <c r="H83" s="180"/>
      <c r="I83" s="180"/>
      <c r="J83" s="181">
        <f>J302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6284</v>
      </c>
      <c r="E84" s="180"/>
      <c r="F84" s="180"/>
      <c r="G84" s="180"/>
      <c r="H84" s="180"/>
      <c r="I84" s="180"/>
      <c r="J84" s="181">
        <f>J318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6285</v>
      </c>
      <c r="E85" s="180"/>
      <c r="F85" s="180"/>
      <c r="G85" s="180"/>
      <c r="H85" s="180"/>
      <c r="I85" s="180"/>
      <c r="J85" s="181">
        <f>J329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6286</v>
      </c>
      <c r="E86" s="180"/>
      <c r="F86" s="180"/>
      <c r="G86" s="180"/>
      <c r="H86" s="180"/>
      <c r="I86" s="180"/>
      <c r="J86" s="181">
        <f>J340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6287</v>
      </c>
      <c r="E87" s="180"/>
      <c r="F87" s="180"/>
      <c r="G87" s="180"/>
      <c r="H87" s="180"/>
      <c r="I87" s="180"/>
      <c r="J87" s="181">
        <f>J351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7"/>
      <c r="C88" s="178"/>
      <c r="D88" s="179" t="s">
        <v>6288</v>
      </c>
      <c r="E88" s="180"/>
      <c r="F88" s="180"/>
      <c r="G88" s="180"/>
      <c r="H88" s="180"/>
      <c r="I88" s="180"/>
      <c r="J88" s="181">
        <f>J364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6289</v>
      </c>
      <c r="E89" s="180"/>
      <c r="F89" s="180"/>
      <c r="G89" s="180"/>
      <c r="H89" s="180"/>
      <c r="I89" s="180"/>
      <c r="J89" s="181">
        <f>J378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6290</v>
      </c>
      <c r="E90" s="180"/>
      <c r="F90" s="180"/>
      <c r="G90" s="180"/>
      <c r="H90" s="180"/>
      <c r="I90" s="180"/>
      <c r="J90" s="181">
        <f>J387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6291</v>
      </c>
      <c r="E91" s="180"/>
      <c r="F91" s="180"/>
      <c r="G91" s="180"/>
      <c r="H91" s="180"/>
      <c r="I91" s="180"/>
      <c r="J91" s="181">
        <f>J395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6292</v>
      </c>
      <c r="E92" s="180"/>
      <c r="F92" s="180"/>
      <c r="G92" s="180"/>
      <c r="H92" s="180"/>
      <c r="I92" s="180"/>
      <c r="J92" s="181">
        <f>J408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6293</v>
      </c>
      <c r="E93" s="180"/>
      <c r="F93" s="180"/>
      <c r="G93" s="180"/>
      <c r="H93" s="180"/>
      <c r="I93" s="180"/>
      <c r="J93" s="181">
        <f>J422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9" customFormat="1" ht="24.96" customHeight="1">
      <c r="A94" s="9"/>
      <c r="B94" s="177"/>
      <c r="C94" s="178"/>
      <c r="D94" s="179" t="s">
        <v>6294</v>
      </c>
      <c r="E94" s="180"/>
      <c r="F94" s="180"/>
      <c r="G94" s="180"/>
      <c r="H94" s="180"/>
      <c r="I94" s="180"/>
      <c r="J94" s="181">
        <f>J433</f>
        <v>0</v>
      </c>
      <c r="K94" s="178"/>
      <c r="L94" s="182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9" customFormat="1" ht="24.96" customHeight="1">
      <c r="A95" s="9"/>
      <c r="B95" s="177"/>
      <c r="C95" s="178"/>
      <c r="D95" s="179" t="s">
        <v>6295</v>
      </c>
      <c r="E95" s="180"/>
      <c r="F95" s="180"/>
      <c r="G95" s="180"/>
      <c r="H95" s="180"/>
      <c r="I95" s="180"/>
      <c r="J95" s="181">
        <f>J444</f>
        <v>0</v>
      </c>
      <c r="K95" s="178"/>
      <c r="L95" s="18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2" customFormat="1" ht="21.84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101" s="2" customFormat="1" ht="6.96" customHeight="1">
      <c r="A101" s="40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4.96" customHeight="1">
      <c r="A102" s="40"/>
      <c r="B102" s="41"/>
      <c r="C102" s="25" t="s">
        <v>165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16</v>
      </c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172" t="str">
        <f>E7</f>
        <v>Projekt budovy v Čechově ulici ve Šlapanicích</v>
      </c>
      <c r="F105" s="34"/>
      <c r="G105" s="34"/>
      <c r="H105" s="34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" customFormat="1" ht="12" customHeight="1">
      <c r="B106" s="23"/>
      <c r="C106" s="34" t="s">
        <v>154</v>
      </c>
      <c r="D106" s="24"/>
      <c r="E106" s="24"/>
      <c r="F106" s="24"/>
      <c r="G106" s="24"/>
      <c r="H106" s="24"/>
      <c r="I106" s="24"/>
      <c r="J106" s="24"/>
      <c r="K106" s="24"/>
      <c r="L106" s="22"/>
    </row>
    <row r="107" s="1" customFormat="1" ht="16.5" customHeight="1">
      <c r="B107" s="23"/>
      <c r="C107" s="24"/>
      <c r="D107" s="24"/>
      <c r="E107" s="172" t="s">
        <v>546</v>
      </c>
      <c r="F107" s="24"/>
      <c r="G107" s="24"/>
      <c r="H107" s="24"/>
      <c r="I107" s="24"/>
      <c r="J107" s="24"/>
      <c r="K107" s="24"/>
      <c r="L107" s="22"/>
    </row>
    <row r="108" s="1" customFormat="1" ht="12" customHeight="1">
      <c r="B108" s="23"/>
      <c r="C108" s="34" t="s">
        <v>547</v>
      </c>
      <c r="D108" s="24"/>
      <c r="E108" s="24"/>
      <c r="F108" s="24"/>
      <c r="G108" s="24"/>
      <c r="H108" s="24"/>
      <c r="I108" s="24"/>
      <c r="J108" s="24"/>
      <c r="K108" s="24"/>
      <c r="L108" s="22"/>
    </row>
    <row r="109" s="2" customFormat="1" ht="16.5" customHeight="1">
      <c r="A109" s="40"/>
      <c r="B109" s="41"/>
      <c r="C109" s="42"/>
      <c r="D109" s="42"/>
      <c r="E109" s="297" t="s">
        <v>5850</v>
      </c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5851</v>
      </c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1" t="str">
        <f>E13</f>
        <v>ROU23242 - Rozvodnice</v>
      </c>
      <c r="F111" s="42"/>
      <c r="G111" s="42"/>
      <c r="H111" s="42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21</v>
      </c>
      <c r="D113" s="42"/>
      <c r="E113" s="42"/>
      <c r="F113" s="29" t="str">
        <f>F16</f>
        <v>Šlapanice</v>
      </c>
      <c r="G113" s="42"/>
      <c r="H113" s="42"/>
      <c r="I113" s="34" t="s">
        <v>23</v>
      </c>
      <c r="J113" s="74" t="str">
        <f>IF(J16="","",J16)</f>
        <v>3. 9. 2023</v>
      </c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25</v>
      </c>
      <c r="D115" s="42"/>
      <c r="E115" s="42"/>
      <c r="F115" s="29" t="str">
        <f>E19</f>
        <v>Město Šlapanice</v>
      </c>
      <c r="G115" s="42"/>
      <c r="H115" s="42"/>
      <c r="I115" s="34" t="s">
        <v>31</v>
      </c>
      <c r="J115" s="38" t="str">
        <f>E25</f>
        <v>Studio Zlamal</v>
      </c>
      <c r="K115" s="42"/>
      <c r="L115" s="1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29</v>
      </c>
      <c r="D116" s="42"/>
      <c r="E116" s="42"/>
      <c r="F116" s="29" t="str">
        <f>IF(E22="","",E22)</f>
        <v>Vyplň údaj</v>
      </c>
      <c r="G116" s="42"/>
      <c r="H116" s="42"/>
      <c r="I116" s="34" t="s">
        <v>34</v>
      </c>
      <c r="J116" s="38" t="str">
        <f>E28</f>
        <v xml:space="preserve"> </v>
      </c>
      <c r="K116" s="42"/>
      <c r="L116" s="14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14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1" customFormat="1" ht="29.28" customHeight="1">
      <c r="A118" s="188"/>
      <c r="B118" s="189"/>
      <c r="C118" s="190" t="s">
        <v>166</v>
      </c>
      <c r="D118" s="191" t="s">
        <v>57</v>
      </c>
      <c r="E118" s="191" t="s">
        <v>53</v>
      </c>
      <c r="F118" s="191" t="s">
        <v>54</v>
      </c>
      <c r="G118" s="191" t="s">
        <v>167</v>
      </c>
      <c r="H118" s="191" t="s">
        <v>168</v>
      </c>
      <c r="I118" s="191" t="s">
        <v>169</v>
      </c>
      <c r="J118" s="191" t="s">
        <v>158</v>
      </c>
      <c r="K118" s="192" t="s">
        <v>170</v>
      </c>
      <c r="L118" s="193"/>
      <c r="M118" s="94" t="s">
        <v>19</v>
      </c>
      <c r="N118" s="95" t="s">
        <v>42</v>
      </c>
      <c r="O118" s="95" t="s">
        <v>171</v>
      </c>
      <c r="P118" s="95" t="s">
        <v>172</v>
      </c>
      <c r="Q118" s="95" t="s">
        <v>173</v>
      </c>
      <c r="R118" s="95" t="s">
        <v>174</v>
      </c>
      <c r="S118" s="95" t="s">
        <v>175</v>
      </c>
      <c r="T118" s="96" t="s">
        <v>176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40"/>
      <c r="B119" s="41"/>
      <c r="C119" s="101" t="s">
        <v>177</v>
      </c>
      <c r="D119" s="42"/>
      <c r="E119" s="42"/>
      <c r="F119" s="42"/>
      <c r="G119" s="42"/>
      <c r="H119" s="42"/>
      <c r="I119" s="42"/>
      <c r="J119" s="194">
        <f>BK119</f>
        <v>0</v>
      </c>
      <c r="K119" s="42"/>
      <c r="L119" s="46"/>
      <c r="M119" s="97"/>
      <c r="N119" s="195"/>
      <c r="O119" s="98"/>
      <c r="P119" s="196">
        <f>P120+P133+P144+P155+P170+P178+P186+P200+P208+P216+P229+P243+P259+P273+P289+P302+P318+P329+P340+P351+P364+P378+P387+P395+P408+P422+P433+P444</f>
        <v>0</v>
      </c>
      <c r="Q119" s="98"/>
      <c r="R119" s="196">
        <f>R120+R133+R144+R155+R170+R178+R186+R200+R208+R216+R229+R243+R259+R273+R289+R302+R318+R329+R340+R351+R364+R378+R387+R395+R408+R422+R433+R444</f>
        <v>0</v>
      </c>
      <c r="S119" s="98"/>
      <c r="T119" s="197">
        <f>T120+T133+T144+T155+T170+T178+T186+T200+T208+T216+T229+T243+T259+T273+T289+T302+T318+T329+T340+T351+T364+T378+T387+T395+T408+T422+T433+T444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71</v>
      </c>
      <c r="AU119" s="19" t="s">
        <v>159</v>
      </c>
      <c r="BK119" s="198">
        <f>BK120+BK133+BK144+BK155+BK170+BK178+BK186+BK200+BK208+BK216+BK229+BK243+BK259+BK273+BK289+BK302+BK318+BK329+BK340+BK351+BK364+BK378+BK387+BK395+BK408+BK422+BK433+BK444</f>
        <v>0</v>
      </c>
    </row>
    <row r="120" s="12" customFormat="1" ht="25.92" customHeight="1">
      <c r="A120" s="12"/>
      <c r="B120" s="199"/>
      <c r="C120" s="200"/>
      <c r="D120" s="201" t="s">
        <v>71</v>
      </c>
      <c r="E120" s="202" t="s">
        <v>5874</v>
      </c>
      <c r="F120" s="202" t="s">
        <v>6296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SUM(P121:P132)</f>
        <v>0</v>
      </c>
      <c r="Q120" s="207"/>
      <c r="R120" s="208">
        <f>SUM(R121:R132)</f>
        <v>0</v>
      </c>
      <c r="S120" s="207"/>
      <c r="T120" s="209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71</v>
      </c>
      <c r="AU120" s="211" t="s">
        <v>72</v>
      </c>
      <c r="AY120" s="210" t="s">
        <v>180</v>
      </c>
      <c r="BK120" s="212">
        <f>SUM(BK121:BK132)</f>
        <v>0</v>
      </c>
    </row>
    <row r="121" s="2" customFormat="1" ht="16.5" customHeight="1">
      <c r="A121" s="40"/>
      <c r="B121" s="41"/>
      <c r="C121" s="215" t="s">
        <v>80</v>
      </c>
      <c r="D121" s="215" t="s">
        <v>182</v>
      </c>
      <c r="E121" s="216" t="s">
        <v>6297</v>
      </c>
      <c r="F121" s="217" t="s">
        <v>6298</v>
      </c>
      <c r="G121" s="218" t="s">
        <v>359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1105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1105</v>
      </c>
      <c r="BM121" s="226" t="s">
        <v>6299</v>
      </c>
    </row>
    <row r="122" s="2" customFormat="1" ht="16.5" customHeight="1">
      <c r="A122" s="40"/>
      <c r="B122" s="41"/>
      <c r="C122" s="215" t="s">
        <v>82</v>
      </c>
      <c r="D122" s="215" t="s">
        <v>182</v>
      </c>
      <c r="E122" s="216" t="s">
        <v>6300</v>
      </c>
      <c r="F122" s="217" t="s">
        <v>6301</v>
      </c>
      <c r="G122" s="218" t="s">
        <v>359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1105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1105</v>
      </c>
      <c r="BM122" s="226" t="s">
        <v>6302</v>
      </c>
    </row>
    <row r="123" s="2" customFormat="1" ht="16.5" customHeight="1">
      <c r="A123" s="40"/>
      <c r="B123" s="41"/>
      <c r="C123" s="215" t="s">
        <v>100</v>
      </c>
      <c r="D123" s="215" t="s">
        <v>182</v>
      </c>
      <c r="E123" s="216" t="s">
        <v>6303</v>
      </c>
      <c r="F123" s="217" t="s">
        <v>6304</v>
      </c>
      <c r="G123" s="218" t="s">
        <v>359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1105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1105</v>
      </c>
      <c r="BM123" s="226" t="s">
        <v>6305</v>
      </c>
    </row>
    <row r="124" s="2" customFormat="1" ht="16.5" customHeight="1">
      <c r="A124" s="40"/>
      <c r="B124" s="41"/>
      <c r="C124" s="215" t="s">
        <v>187</v>
      </c>
      <c r="D124" s="215" t="s">
        <v>182</v>
      </c>
      <c r="E124" s="216" t="s">
        <v>6306</v>
      </c>
      <c r="F124" s="217" t="s">
        <v>6307</v>
      </c>
      <c r="G124" s="218" t="s">
        <v>359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1105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1105</v>
      </c>
      <c r="BM124" s="226" t="s">
        <v>6308</v>
      </c>
    </row>
    <row r="125" s="2" customFormat="1" ht="16.5" customHeight="1">
      <c r="A125" s="40"/>
      <c r="B125" s="41"/>
      <c r="C125" s="215" t="s">
        <v>206</v>
      </c>
      <c r="D125" s="215" t="s">
        <v>182</v>
      </c>
      <c r="E125" s="216" t="s">
        <v>6309</v>
      </c>
      <c r="F125" s="217" t="s">
        <v>6310</v>
      </c>
      <c r="G125" s="218" t="s">
        <v>359</v>
      </c>
      <c r="H125" s="219">
        <v>6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1105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1105</v>
      </c>
      <c r="BM125" s="226" t="s">
        <v>6311</v>
      </c>
    </row>
    <row r="126" s="2" customFormat="1" ht="24.15" customHeight="1">
      <c r="A126" s="40"/>
      <c r="B126" s="41"/>
      <c r="C126" s="215" t="s">
        <v>211</v>
      </c>
      <c r="D126" s="215" t="s">
        <v>182</v>
      </c>
      <c r="E126" s="216" t="s">
        <v>6312</v>
      </c>
      <c r="F126" s="217" t="s">
        <v>6313</v>
      </c>
      <c r="G126" s="218" t="s">
        <v>359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1105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1105</v>
      </c>
      <c r="BM126" s="226" t="s">
        <v>6314</v>
      </c>
    </row>
    <row r="127" s="2" customFormat="1" ht="16.5" customHeight="1">
      <c r="A127" s="40"/>
      <c r="B127" s="41"/>
      <c r="C127" s="215" t="s">
        <v>217</v>
      </c>
      <c r="D127" s="215" t="s">
        <v>182</v>
      </c>
      <c r="E127" s="216" t="s">
        <v>6315</v>
      </c>
      <c r="F127" s="217" t="s">
        <v>6316</v>
      </c>
      <c r="G127" s="218" t="s">
        <v>359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1105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1105</v>
      </c>
      <c r="BM127" s="226" t="s">
        <v>6317</v>
      </c>
    </row>
    <row r="128" s="2" customFormat="1" ht="16.5" customHeight="1">
      <c r="A128" s="40"/>
      <c r="B128" s="41"/>
      <c r="C128" s="215" t="s">
        <v>224</v>
      </c>
      <c r="D128" s="215" t="s">
        <v>182</v>
      </c>
      <c r="E128" s="216" t="s">
        <v>6318</v>
      </c>
      <c r="F128" s="217" t="s">
        <v>6319</v>
      </c>
      <c r="G128" s="218" t="s">
        <v>227</v>
      </c>
      <c r="H128" s="219">
        <v>0.5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1105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1105</v>
      </c>
      <c r="BM128" s="226" t="s">
        <v>6320</v>
      </c>
    </row>
    <row r="129" s="2" customFormat="1" ht="16.5" customHeight="1">
      <c r="A129" s="40"/>
      <c r="B129" s="41"/>
      <c r="C129" s="215" t="s">
        <v>231</v>
      </c>
      <c r="D129" s="215" t="s">
        <v>182</v>
      </c>
      <c r="E129" s="216" t="s">
        <v>6321</v>
      </c>
      <c r="F129" s="217" t="s">
        <v>6322</v>
      </c>
      <c r="G129" s="218" t="s">
        <v>359</v>
      </c>
      <c r="H129" s="219">
        <v>5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1105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1105</v>
      </c>
      <c r="BM129" s="226" t="s">
        <v>6323</v>
      </c>
    </row>
    <row r="130" s="2" customFormat="1" ht="16.5" customHeight="1">
      <c r="A130" s="40"/>
      <c r="B130" s="41"/>
      <c r="C130" s="215" t="s">
        <v>237</v>
      </c>
      <c r="D130" s="215" t="s">
        <v>182</v>
      </c>
      <c r="E130" s="216" t="s">
        <v>6324</v>
      </c>
      <c r="F130" s="217" t="s">
        <v>6325</v>
      </c>
      <c r="G130" s="218" t="s">
        <v>359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1105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1105</v>
      </c>
      <c r="BM130" s="226" t="s">
        <v>6326</v>
      </c>
    </row>
    <row r="131" s="2" customFormat="1" ht="16.5" customHeight="1">
      <c r="A131" s="40"/>
      <c r="B131" s="41"/>
      <c r="C131" s="215" t="s">
        <v>246</v>
      </c>
      <c r="D131" s="215" t="s">
        <v>182</v>
      </c>
      <c r="E131" s="216" t="s">
        <v>6327</v>
      </c>
      <c r="F131" s="217" t="s">
        <v>6328</v>
      </c>
      <c r="G131" s="218" t="s">
        <v>3441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1105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1105</v>
      </c>
      <c r="BM131" s="226" t="s">
        <v>6329</v>
      </c>
    </row>
    <row r="132" s="2" customFormat="1" ht="16.5" customHeight="1">
      <c r="A132" s="40"/>
      <c r="B132" s="41"/>
      <c r="C132" s="215" t="s">
        <v>251</v>
      </c>
      <c r="D132" s="215" t="s">
        <v>182</v>
      </c>
      <c r="E132" s="216" t="s">
        <v>6330</v>
      </c>
      <c r="F132" s="217" t="s">
        <v>6331</v>
      </c>
      <c r="G132" s="218" t="s">
        <v>3129</v>
      </c>
      <c r="H132" s="292"/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1105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1105</v>
      </c>
      <c r="BM132" s="226" t="s">
        <v>6332</v>
      </c>
    </row>
    <row r="133" s="12" customFormat="1" ht="25.92" customHeight="1">
      <c r="A133" s="12"/>
      <c r="B133" s="199"/>
      <c r="C133" s="200"/>
      <c r="D133" s="201" t="s">
        <v>71</v>
      </c>
      <c r="E133" s="202" t="s">
        <v>5901</v>
      </c>
      <c r="F133" s="202" t="s">
        <v>6333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SUM(P134:P143)</f>
        <v>0</v>
      </c>
      <c r="Q133" s="207"/>
      <c r="R133" s="208">
        <f>SUM(R134:R143)</f>
        <v>0</v>
      </c>
      <c r="S133" s="207"/>
      <c r="T133" s="209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71</v>
      </c>
      <c r="AU133" s="211" t="s">
        <v>72</v>
      </c>
      <c r="AY133" s="210" t="s">
        <v>180</v>
      </c>
      <c r="BK133" s="212">
        <f>SUM(BK134:BK143)</f>
        <v>0</v>
      </c>
    </row>
    <row r="134" s="2" customFormat="1" ht="16.5" customHeight="1">
      <c r="A134" s="40"/>
      <c r="B134" s="41"/>
      <c r="C134" s="215" t="s">
        <v>2707</v>
      </c>
      <c r="D134" s="215" t="s">
        <v>182</v>
      </c>
      <c r="E134" s="216" t="s">
        <v>6297</v>
      </c>
      <c r="F134" s="217" t="s">
        <v>6298</v>
      </c>
      <c r="G134" s="218" t="s">
        <v>359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1105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1105</v>
      </c>
      <c r="BM134" s="226" t="s">
        <v>6334</v>
      </c>
    </row>
    <row r="135" s="2" customFormat="1" ht="16.5" customHeight="1">
      <c r="A135" s="40"/>
      <c r="B135" s="41"/>
      <c r="C135" s="215" t="s">
        <v>2713</v>
      </c>
      <c r="D135" s="215" t="s">
        <v>182</v>
      </c>
      <c r="E135" s="216" t="s">
        <v>6300</v>
      </c>
      <c r="F135" s="217" t="s">
        <v>6301</v>
      </c>
      <c r="G135" s="218" t="s">
        <v>359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1105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1105</v>
      </c>
      <c r="BM135" s="226" t="s">
        <v>6335</v>
      </c>
    </row>
    <row r="136" s="2" customFormat="1" ht="16.5" customHeight="1">
      <c r="A136" s="40"/>
      <c r="B136" s="41"/>
      <c r="C136" s="215" t="s">
        <v>2751</v>
      </c>
      <c r="D136" s="215" t="s">
        <v>182</v>
      </c>
      <c r="E136" s="216" t="s">
        <v>6306</v>
      </c>
      <c r="F136" s="217" t="s">
        <v>6307</v>
      </c>
      <c r="G136" s="218" t="s">
        <v>359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1105</v>
      </c>
      <c r="AT136" s="226" t="s">
        <v>182</v>
      </c>
      <c r="AU136" s="226" t="s">
        <v>80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1105</v>
      </c>
      <c r="BM136" s="226" t="s">
        <v>6336</v>
      </c>
    </row>
    <row r="137" s="2" customFormat="1" ht="16.5" customHeight="1">
      <c r="A137" s="40"/>
      <c r="B137" s="41"/>
      <c r="C137" s="215" t="s">
        <v>2759</v>
      </c>
      <c r="D137" s="215" t="s">
        <v>182</v>
      </c>
      <c r="E137" s="216" t="s">
        <v>6309</v>
      </c>
      <c r="F137" s="217" t="s">
        <v>6310</v>
      </c>
      <c r="G137" s="218" t="s">
        <v>359</v>
      </c>
      <c r="H137" s="219">
        <v>3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1105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1105</v>
      </c>
      <c r="BM137" s="226" t="s">
        <v>6337</v>
      </c>
    </row>
    <row r="138" s="2" customFormat="1" ht="24.15" customHeight="1">
      <c r="A138" s="40"/>
      <c r="B138" s="41"/>
      <c r="C138" s="215" t="s">
        <v>2763</v>
      </c>
      <c r="D138" s="215" t="s">
        <v>182</v>
      </c>
      <c r="E138" s="216" t="s">
        <v>6312</v>
      </c>
      <c r="F138" s="217" t="s">
        <v>6313</v>
      </c>
      <c r="G138" s="218" t="s">
        <v>359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1105</v>
      </c>
      <c r="AT138" s="226" t="s">
        <v>182</v>
      </c>
      <c r="AU138" s="226" t="s">
        <v>80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1105</v>
      </c>
      <c r="BM138" s="226" t="s">
        <v>6338</v>
      </c>
    </row>
    <row r="139" s="2" customFormat="1" ht="16.5" customHeight="1">
      <c r="A139" s="40"/>
      <c r="B139" s="41"/>
      <c r="C139" s="215" t="s">
        <v>2767</v>
      </c>
      <c r="D139" s="215" t="s">
        <v>182</v>
      </c>
      <c r="E139" s="216" t="s">
        <v>6315</v>
      </c>
      <c r="F139" s="217" t="s">
        <v>6316</v>
      </c>
      <c r="G139" s="218" t="s">
        <v>359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1105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1105</v>
      </c>
      <c r="BM139" s="226" t="s">
        <v>6339</v>
      </c>
    </row>
    <row r="140" s="2" customFormat="1" ht="16.5" customHeight="1">
      <c r="A140" s="40"/>
      <c r="B140" s="41"/>
      <c r="C140" s="215" t="s">
        <v>2771</v>
      </c>
      <c r="D140" s="215" t="s">
        <v>182</v>
      </c>
      <c r="E140" s="216" t="s">
        <v>6324</v>
      </c>
      <c r="F140" s="217" t="s">
        <v>6325</v>
      </c>
      <c r="G140" s="218" t="s">
        <v>359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1105</v>
      </c>
      <c r="AT140" s="226" t="s">
        <v>182</v>
      </c>
      <c r="AU140" s="226" t="s">
        <v>80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1105</v>
      </c>
      <c r="BM140" s="226" t="s">
        <v>6340</v>
      </c>
    </row>
    <row r="141" s="2" customFormat="1" ht="16.5" customHeight="1">
      <c r="A141" s="40"/>
      <c r="B141" s="41"/>
      <c r="C141" s="215" t="s">
        <v>2783</v>
      </c>
      <c r="D141" s="215" t="s">
        <v>182</v>
      </c>
      <c r="E141" s="216" t="s">
        <v>6327</v>
      </c>
      <c r="F141" s="217" t="s">
        <v>6328</v>
      </c>
      <c r="G141" s="218" t="s">
        <v>3441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1105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1105</v>
      </c>
      <c r="BM141" s="226" t="s">
        <v>6341</v>
      </c>
    </row>
    <row r="142" s="2" customFormat="1" ht="16.5" customHeight="1">
      <c r="A142" s="40"/>
      <c r="B142" s="41"/>
      <c r="C142" s="215" t="s">
        <v>2742</v>
      </c>
      <c r="D142" s="215" t="s">
        <v>182</v>
      </c>
      <c r="E142" s="216" t="s">
        <v>6342</v>
      </c>
      <c r="F142" s="217" t="s">
        <v>6343</v>
      </c>
      <c r="G142" s="218" t="s">
        <v>359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1105</v>
      </c>
      <c r="AT142" s="226" t="s">
        <v>182</v>
      </c>
      <c r="AU142" s="226" t="s">
        <v>80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1105</v>
      </c>
      <c r="BM142" s="226" t="s">
        <v>6344</v>
      </c>
    </row>
    <row r="143" s="2" customFormat="1" ht="16.5" customHeight="1">
      <c r="A143" s="40"/>
      <c r="B143" s="41"/>
      <c r="C143" s="215" t="s">
        <v>2789</v>
      </c>
      <c r="D143" s="215" t="s">
        <v>182</v>
      </c>
      <c r="E143" s="216" t="s">
        <v>6345</v>
      </c>
      <c r="F143" s="217" t="s">
        <v>6331</v>
      </c>
      <c r="G143" s="218" t="s">
        <v>3129</v>
      </c>
      <c r="H143" s="292"/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1105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1105</v>
      </c>
      <c r="BM143" s="226" t="s">
        <v>6346</v>
      </c>
    </row>
    <row r="144" s="12" customFormat="1" ht="25.92" customHeight="1">
      <c r="A144" s="12"/>
      <c r="B144" s="199"/>
      <c r="C144" s="200"/>
      <c r="D144" s="201" t="s">
        <v>71</v>
      </c>
      <c r="E144" s="202" t="s">
        <v>5910</v>
      </c>
      <c r="F144" s="202" t="s">
        <v>6347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SUM(P145:P154)</f>
        <v>0</v>
      </c>
      <c r="Q144" s="207"/>
      <c r="R144" s="208">
        <f>SUM(R145:R154)</f>
        <v>0</v>
      </c>
      <c r="S144" s="207"/>
      <c r="T144" s="209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80</v>
      </c>
      <c r="AT144" s="211" t="s">
        <v>71</v>
      </c>
      <c r="AU144" s="211" t="s">
        <v>72</v>
      </c>
      <c r="AY144" s="210" t="s">
        <v>180</v>
      </c>
      <c r="BK144" s="212">
        <f>SUM(BK145:BK154)</f>
        <v>0</v>
      </c>
    </row>
    <row r="145" s="2" customFormat="1" ht="16.5" customHeight="1">
      <c r="A145" s="40"/>
      <c r="B145" s="41"/>
      <c r="C145" s="215" t="s">
        <v>2624</v>
      </c>
      <c r="D145" s="215" t="s">
        <v>182</v>
      </c>
      <c r="E145" s="216" t="s">
        <v>6297</v>
      </c>
      <c r="F145" s="217" t="s">
        <v>6298</v>
      </c>
      <c r="G145" s="218" t="s">
        <v>359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1105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1105</v>
      </c>
      <c r="BM145" s="226" t="s">
        <v>6348</v>
      </c>
    </row>
    <row r="146" s="2" customFormat="1" ht="16.5" customHeight="1">
      <c r="A146" s="40"/>
      <c r="B146" s="41"/>
      <c r="C146" s="215" t="s">
        <v>2630</v>
      </c>
      <c r="D146" s="215" t="s">
        <v>182</v>
      </c>
      <c r="E146" s="216" t="s">
        <v>6300</v>
      </c>
      <c r="F146" s="217" t="s">
        <v>6301</v>
      </c>
      <c r="G146" s="218" t="s">
        <v>359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1105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1105</v>
      </c>
      <c r="BM146" s="226" t="s">
        <v>6349</v>
      </c>
    </row>
    <row r="147" s="2" customFormat="1" ht="16.5" customHeight="1">
      <c r="A147" s="40"/>
      <c r="B147" s="41"/>
      <c r="C147" s="215" t="s">
        <v>2646</v>
      </c>
      <c r="D147" s="215" t="s">
        <v>182</v>
      </c>
      <c r="E147" s="216" t="s">
        <v>6306</v>
      </c>
      <c r="F147" s="217" t="s">
        <v>6307</v>
      </c>
      <c r="G147" s="218" t="s">
        <v>359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1105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1105</v>
      </c>
      <c r="BM147" s="226" t="s">
        <v>6350</v>
      </c>
    </row>
    <row r="148" s="2" customFormat="1" ht="16.5" customHeight="1">
      <c r="A148" s="40"/>
      <c r="B148" s="41"/>
      <c r="C148" s="215" t="s">
        <v>2671</v>
      </c>
      <c r="D148" s="215" t="s">
        <v>182</v>
      </c>
      <c r="E148" s="216" t="s">
        <v>6309</v>
      </c>
      <c r="F148" s="217" t="s">
        <v>6310</v>
      </c>
      <c r="G148" s="218" t="s">
        <v>359</v>
      </c>
      <c r="H148" s="219">
        <v>3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1105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1105</v>
      </c>
      <c r="BM148" s="226" t="s">
        <v>6351</v>
      </c>
    </row>
    <row r="149" s="2" customFormat="1" ht="24.15" customHeight="1">
      <c r="A149" s="40"/>
      <c r="B149" s="41"/>
      <c r="C149" s="215" t="s">
        <v>2676</v>
      </c>
      <c r="D149" s="215" t="s">
        <v>182</v>
      </c>
      <c r="E149" s="216" t="s">
        <v>6312</v>
      </c>
      <c r="F149" s="217" t="s">
        <v>6313</v>
      </c>
      <c r="G149" s="218" t="s">
        <v>359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1105</v>
      </c>
      <c r="AT149" s="226" t="s">
        <v>182</v>
      </c>
      <c r="AU149" s="226" t="s">
        <v>80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1105</v>
      </c>
      <c r="BM149" s="226" t="s">
        <v>6352</v>
      </c>
    </row>
    <row r="150" s="2" customFormat="1" ht="16.5" customHeight="1">
      <c r="A150" s="40"/>
      <c r="B150" s="41"/>
      <c r="C150" s="215" t="s">
        <v>2681</v>
      </c>
      <c r="D150" s="215" t="s">
        <v>182</v>
      </c>
      <c r="E150" s="216" t="s">
        <v>6315</v>
      </c>
      <c r="F150" s="217" t="s">
        <v>6316</v>
      </c>
      <c r="G150" s="218" t="s">
        <v>359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1105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1105</v>
      </c>
      <c r="BM150" s="226" t="s">
        <v>6353</v>
      </c>
    </row>
    <row r="151" s="2" customFormat="1" ht="16.5" customHeight="1">
      <c r="A151" s="40"/>
      <c r="B151" s="41"/>
      <c r="C151" s="215" t="s">
        <v>2687</v>
      </c>
      <c r="D151" s="215" t="s">
        <v>182</v>
      </c>
      <c r="E151" s="216" t="s">
        <v>6324</v>
      </c>
      <c r="F151" s="217" t="s">
        <v>6325</v>
      </c>
      <c r="G151" s="218" t="s">
        <v>359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1105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1105</v>
      </c>
      <c r="BM151" s="226" t="s">
        <v>6354</v>
      </c>
    </row>
    <row r="152" s="2" customFormat="1" ht="16.5" customHeight="1">
      <c r="A152" s="40"/>
      <c r="B152" s="41"/>
      <c r="C152" s="215" t="s">
        <v>2694</v>
      </c>
      <c r="D152" s="215" t="s">
        <v>182</v>
      </c>
      <c r="E152" s="216" t="s">
        <v>6327</v>
      </c>
      <c r="F152" s="217" t="s">
        <v>6328</v>
      </c>
      <c r="G152" s="218" t="s">
        <v>3441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1105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1105</v>
      </c>
      <c r="BM152" s="226" t="s">
        <v>6355</v>
      </c>
    </row>
    <row r="153" s="2" customFormat="1" ht="16.5" customHeight="1">
      <c r="A153" s="40"/>
      <c r="B153" s="41"/>
      <c r="C153" s="215" t="s">
        <v>2639</v>
      </c>
      <c r="D153" s="215" t="s">
        <v>182</v>
      </c>
      <c r="E153" s="216" t="s">
        <v>6342</v>
      </c>
      <c r="F153" s="217" t="s">
        <v>6343</v>
      </c>
      <c r="G153" s="218" t="s">
        <v>359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1105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1105</v>
      </c>
      <c r="BM153" s="226" t="s">
        <v>6356</v>
      </c>
    </row>
    <row r="154" s="2" customFormat="1" ht="16.5" customHeight="1">
      <c r="A154" s="40"/>
      <c r="B154" s="41"/>
      <c r="C154" s="215" t="s">
        <v>2702</v>
      </c>
      <c r="D154" s="215" t="s">
        <v>182</v>
      </c>
      <c r="E154" s="216" t="s">
        <v>6345</v>
      </c>
      <c r="F154" s="217" t="s">
        <v>6331</v>
      </c>
      <c r="G154" s="218" t="s">
        <v>3129</v>
      </c>
      <c r="H154" s="292"/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1105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1105</v>
      </c>
      <c r="BM154" s="226" t="s">
        <v>6357</v>
      </c>
    </row>
    <row r="155" s="12" customFormat="1" ht="25.92" customHeight="1">
      <c r="A155" s="12"/>
      <c r="B155" s="199"/>
      <c r="C155" s="200"/>
      <c r="D155" s="201" t="s">
        <v>71</v>
      </c>
      <c r="E155" s="202" t="s">
        <v>5912</v>
      </c>
      <c r="F155" s="202" t="s">
        <v>6358</v>
      </c>
      <c r="G155" s="200"/>
      <c r="H155" s="200"/>
      <c r="I155" s="203"/>
      <c r="J155" s="204">
        <f>BK155</f>
        <v>0</v>
      </c>
      <c r="K155" s="200"/>
      <c r="L155" s="205"/>
      <c r="M155" s="206"/>
      <c r="N155" s="207"/>
      <c r="O155" s="207"/>
      <c r="P155" s="208">
        <f>SUM(P156:P169)</f>
        <v>0</v>
      </c>
      <c r="Q155" s="207"/>
      <c r="R155" s="208">
        <f>SUM(R156:R169)</f>
        <v>0</v>
      </c>
      <c r="S155" s="207"/>
      <c r="T155" s="209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80</v>
      </c>
      <c r="AT155" s="211" t="s">
        <v>71</v>
      </c>
      <c r="AU155" s="211" t="s">
        <v>72</v>
      </c>
      <c r="AY155" s="210" t="s">
        <v>180</v>
      </c>
      <c r="BK155" s="212">
        <f>SUM(BK156:BK169)</f>
        <v>0</v>
      </c>
    </row>
    <row r="156" s="2" customFormat="1" ht="24.15" customHeight="1">
      <c r="A156" s="40"/>
      <c r="B156" s="41"/>
      <c r="C156" s="215" t="s">
        <v>2541</v>
      </c>
      <c r="D156" s="215" t="s">
        <v>182</v>
      </c>
      <c r="E156" s="216" t="s">
        <v>6312</v>
      </c>
      <c r="F156" s="217" t="s">
        <v>6313</v>
      </c>
      <c r="G156" s="218" t="s">
        <v>359</v>
      </c>
      <c r="H156" s="219">
        <v>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1105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1105</v>
      </c>
      <c r="BM156" s="226" t="s">
        <v>6359</v>
      </c>
    </row>
    <row r="157" s="2" customFormat="1" ht="16.5" customHeight="1">
      <c r="A157" s="40"/>
      <c r="B157" s="41"/>
      <c r="C157" s="215" t="s">
        <v>2557</v>
      </c>
      <c r="D157" s="215" t="s">
        <v>182</v>
      </c>
      <c r="E157" s="216" t="s">
        <v>6318</v>
      </c>
      <c r="F157" s="217" t="s">
        <v>6319</v>
      </c>
      <c r="G157" s="218" t="s">
        <v>227</v>
      </c>
      <c r="H157" s="219">
        <v>0.5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1105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1105</v>
      </c>
      <c r="BM157" s="226" t="s">
        <v>6360</v>
      </c>
    </row>
    <row r="158" s="2" customFormat="1" ht="16.5" customHeight="1">
      <c r="A158" s="40"/>
      <c r="B158" s="41"/>
      <c r="C158" s="215" t="s">
        <v>2562</v>
      </c>
      <c r="D158" s="215" t="s">
        <v>182</v>
      </c>
      <c r="E158" s="216" t="s">
        <v>6321</v>
      </c>
      <c r="F158" s="217" t="s">
        <v>6322</v>
      </c>
      <c r="G158" s="218" t="s">
        <v>359</v>
      </c>
      <c r="H158" s="219">
        <v>5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1105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1105</v>
      </c>
      <c r="BM158" s="226" t="s">
        <v>6361</v>
      </c>
    </row>
    <row r="159" s="2" customFormat="1" ht="16.5" customHeight="1">
      <c r="A159" s="40"/>
      <c r="B159" s="41"/>
      <c r="C159" s="215" t="s">
        <v>2583</v>
      </c>
      <c r="D159" s="215" t="s">
        <v>182</v>
      </c>
      <c r="E159" s="216" t="s">
        <v>6324</v>
      </c>
      <c r="F159" s="217" t="s">
        <v>6325</v>
      </c>
      <c r="G159" s="218" t="s">
        <v>359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1105</v>
      </c>
      <c r="AT159" s="226" t="s">
        <v>182</v>
      </c>
      <c r="AU159" s="226" t="s">
        <v>80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1105</v>
      </c>
      <c r="BM159" s="226" t="s">
        <v>6362</v>
      </c>
    </row>
    <row r="160" s="2" customFormat="1" ht="16.5" customHeight="1">
      <c r="A160" s="40"/>
      <c r="B160" s="41"/>
      <c r="C160" s="215" t="s">
        <v>2588</v>
      </c>
      <c r="D160" s="215" t="s">
        <v>182</v>
      </c>
      <c r="E160" s="216" t="s">
        <v>6327</v>
      </c>
      <c r="F160" s="217" t="s">
        <v>6328</v>
      </c>
      <c r="G160" s="218" t="s">
        <v>3441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1105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1105</v>
      </c>
      <c r="BM160" s="226" t="s">
        <v>6363</v>
      </c>
    </row>
    <row r="161" s="2" customFormat="1" ht="16.5" customHeight="1">
      <c r="A161" s="40"/>
      <c r="B161" s="41"/>
      <c r="C161" s="215" t="s">
        <v>2419</v>
      </c>
      <c r="D161" s="215" t="s">
        <v>182</v>
      </c>
      <c r="E161" s="216" t="s">
        <v>6364</v>
      </c>
      <c r="F161" s="217" t="s">
        <v>6365</v>
      </c>
      <c r="G161" s="218" t="s">
        <v>359</v>
      </c>
      <c r="H161" s="219">
        <v>5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1105</v>
      </c>
      <c r="AT161" s="226" t="s">
        <v>182</v>
      </c>
      <c r="AU161" s="226" t="s">
        <v>80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1105</v>
      </c>
      <c r="BM161" s="226" t="s">
        <v>6366</v>
      </c>
    </row>
    <row r="162" s="2" customFormat="1" ht="16.5" customHeight="1">
      <c r="A162" s="40"/>
      <c r="B162" s="41"/>
      <c r="C162" s="215" t="s">
        <v>2495</v>
      </c>
      <c r="D162" s="215" t="s">
        <v>182</v>
      </c>
      <c r="E162" s="216" t="s">
        <v>6367</v>
      </c>
      <c r="F162" s="217" t="s">
        <v>6368</v>
      </c>
      <c r="G162" s="218" t="s">
        <v>359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1105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1105</v>
      </c>
      <c r="BM162" s="226" t="s">
        <v>6369</v>
      </c>
    </row>
    <row r="163" s="2" customFormat="1" ht="16.5" customHeight="1">
      <c r="A163" s="40"/>
      <c r="B163" s="41"/>
      <c r="C163" s="215" t="s">
        <v>2501</v>
      </c>
      <c r="D163" s="215" t="s">
        <v>182</v>
      </c>
      <c r="E163" s="216" t="s">
        <v>6370</v>
      </c>
      <c r="F163" s="217" t="s">
        <v>6371</v>
      </c>
      <c r="G163" s="218" t="s">
        <v>359</v>
      </c>
      <c r="H163" s="219">
        <v>4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1105</v>
      </c>
      <c r="AT163" s="226" t="s">
        <v>182</v>
      </c>
      <c r="AU163" s="226" t="s">
        <v>80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1105</v>
      </c>
      <c r="BM163" s="226" t="s">
        <v>6372</v>
      </c>
    </row>
    <row r="164" s="2" customFormat="1" ht="24.15" customHeight="1">
      <c r="A164" s="40"/>
      <c r="B164" s="41"/>
      <c r="C164" s="215" t="s">
        <v>2546</v>
      </c>
      <c r="D164" s="215" t="s">
        <v>182</v>
      </c>
      <c r="E164" s="216" t="s">
        <v>6373</v>
      </c>
      <c r="F164" s="217" t="s">
        <v>6374</v>
      </c>
      <c r="G164" s="218" t="s">
        <v>359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1105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1105</v>
      </c>
      <c r="BM164" s="226" t="s">
        <v>6375</v>
      </c>
    </row>
    <row r="165" s="2" customFormat="1" ht="16.5" customHeight="1">
      <c r="A165" s="40"/>
      <c r="B165" s="41"/>
      <c r="C165" s="215" t="s">
        <v>2551</v>
      </c>
      <c r="D165" s="215" t="s">
        <v>182</v>
      </c>
      <c r="E165" s="216" t="s">
        <v>6376</v>
      </c>
      <c r="F165" s="217" t="s">
        <v>6377</v>
      </c>
      <c r="G165" s="218" t="s">
        <v>359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1105</v>
      </c>
      <c r="AT165" s="226" t="s">
        <v>182</v>
      </c>
      <c r="AU165" s="226" t="s">
        <v>80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1105</v>
      </c>
      <c r="BM165" s="226" t="s">
        <v>6378</v>
      </c>
    </row>
    <row r="166" s="2" customFormat="1" ht="16.5" customHeight="1">
      <c r="A166" s="40"/>
      <c r="B166" s="41"/>
      <c r="C166" s="215" t="s">
        <v>2403</v>
      </c>
      <c r="D166" s="215" t="s">
        <v>182</v>
      </c>
      <c r="E166" s="216" t="s">
        <v>6379</v>
      </c>
      <c r="F166" s="217" t="s">
        <v>6380</v>
      </c>
      <c r="G166" s="218" t="s">
        <v>359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1105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1105</v>
      </c>
      <c r="BM166" s="226" t="s">
        <v>6381</v>
      </c>
    </row>
    <row r="167" s="2" customFormat="1" ht="16.5" customHeight="1">
      <c r="A167" s="40"/>
      <c r="B167" s="41"/>
      <c r="C167" s="215" t="s">
        <v>2414</v>
      </c>
      <c r="D167" s="215" t="s">
        <v>182</v>
      </c>
      <c r="E167" s="216" t="s">
        <v>6382</v>
      </c>
      <c r="F167" s="217" t="s">
        <v>6383</v>
      </c>
      <c r="G167" s="218" t="s">
        <v>359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1105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1105</v>
      </c>
      <c r="BM167" s="226" t="s">
        <v>6384</v>
      </c>
    </row>
    <row r="168" s="2" customFormat="1" ht="16.5" customHeight="1">
      <c r="A168" s="40"/>
      <c r="B168" s="41"/>
      <c r="C168" s="215" t="s">
        <v>2509</v>
      </c>
      <c r="D168" s="215" t="s">
        <v>182</v>
      </c>
      <c r="E168" s="216" t="s">
        <v>6385</v>
      </c>
      <c r="F168" s="217" t="s">
        <v>6386</v>
      </c>
      <c r="G168" s="218" t="s">
        <v>359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1105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1105</v>
      </c>
      <c r="BM168" s="226" t="s">
        <v>6387</v>
      </c>
    </row>
    <row r="169" s="2" customFormat="1" ht="16.5" customHeight="1">
      <c r="A169" s="40"/>
      <c r="B169" s="41"/>
      <c r="C169" s="215" t="s">
        <v>2618</v>
      </c>
      <c r="D169" s="215" t="s">
        <v>182</v>
      </c>
      <c r="E169" s="216" t="s">
        <v>6388</v>
      </c>
      <c r="F169" s="217" t="s">
        <v>6331</v>
      </c>
      <c r="G169" s="218" t="s">
        <v>3129</v>
      </c>
      <c r="H169" s="292"/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1105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1105</v>
      </c>
      <c r="BM169" s="226" t="s">
        <v>6389</v>
      </c>
    </row>
    <row r="170" s="12" customFormat="1" ht="25.92" customHeight="1">
      <c r="A170" s="12"/>
      <c r="B170" s="199"/>
      <c r="C170" s="200"/>
      <c r="D170" s="201" t="s">
        <v>71</v>
      </c>
      <c r="E170" s="202" t="s">
        <v>5983</v>
      </c>
      <c r="F170" s="202" t="s">
        <v>6390</v>
      </c>
      <c r="G170" s="200"/>
      <c r="H170" s="200"/>
      <c r="I170" s="203"/>
      <c r="J170" s="204">
        <f>BK170</f>
        <v>0</v>
      </c>
      <c r="K170" s="200"/>
      <c r="L170" s="205"/>
      <c r="M170" s="206"/>
      <c r="N170" s="207"/>
      <c r="O170" s="207"/>
      <c r="P170" s="208">
        <f>SUM(P171:P177)</f>
        <v>0</v>
      </c>
      <c r="Q170" s="207"/>
      <c r="R170" s="208">
        <f>SUM(R171:R177)</f>
        <v>0</v>
      </c>
      <c r="S170" s="207"/>
      <c r="T170" s="209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80</v>
      </c>
      <c r="AT170" s="211" t="s">
        <v>71</v>
      </c>
      <c r="AU170" s="211" t="s">
        <v>72</v>
      </c>
      <c r="AY170" s="210" t="s">
        <v>180</v>
      </c>
      <c r="BK170" s="212">
        <f>SUM(BK171:BK177)</f>
        <v>0</v>
      </c>
    </row>
    <row r="171" s="2" customFormat="1" ht="16.5" customHeight="1">
      <c r="A171" s="40"/>
      <c r="B171" s="41"/>
      <c r="C171" s="215" t="s">
        <v>2354</v>
      </c>
      <c r="D171" s="215" t="s">
        <v>182</v>
      </c>
      <c r="E171" s="216" t="s">
        <v>6300</v>
      </c>
      <c r="F171" s="217" t="s">
        <v>6301</v>
      </c>
      <c r="G171" s="218" t="s">
        <v>359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1105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1105</v>
      </c>
      <c r="BM171" s="226" t="s">
        <v>6391</v>
      </c>
    </row>
    <row r="172" s="2" customFormat="1" ht="24.15" customHeight="1">
      <c r="A172" s="40"/>
      <c r="B172" s="41"/>
      <c r="C172" s="215" t="s">
        <v>2360</v>
      </c>
      <c r="D172" s="215" t="s">
        <v>182</v>
      </c>
      <c r="E172" s="216" t="s">
        <v>6312</v>
      </c>
      <c r="F172" s="217" t="s">
        <v>6313</v>
      </c>
      <c r="G172" s="218" t="s">
        <v>359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1105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1105</v>
      </c>
      <c r="BM172" s="226" t="s">
        <v>6392</v>
      </c>
    </row>
    <row r="173" s="2" customFormat="1" ht="16.5" customHeight="1">
      <c r="A173" s="40"/>
      <c r="B173" s="41"/>
      <c r="C173" s="215" t="s">
        <v>2379</v>
      </c>
      <c r="D173" s="215" t="s">
        <v>182</v>
      </c>
      <c r="E173" s="216" t="s">
        <v>6324</v>
      </c>
      <c r="F173" s="217" t="s">
        <v>6325</v>
      </c>
      <c r="G173" s="218" t="s">
        <v>359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1105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1105</v>
      </c>
      <c r="BM173" s="226" t="s">
        <v>6393</v>
      </c>
    </row>
    <row r="174" s="2" customFormat="1" ht="16.5" customHeight="1">
      <c r="A174" s="40"/>
      <c r="B174" s="41"/>
      <c r="C174" s="215" t="s">
        <v>2384</v>
      </c>
      <c r="D174" s="215" t="s">
        <v>182</v>
      </c>
      <c r="E174" s="216" t="s">
        <v>6327</v>
      </c>
      <c r="F174" s="217" t="s">
        <v>6328</v>
      </c>
      <c r="G174" s="218" t="s">
        <v>3441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1105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1105</v>
      </c>
      <c r="BM174" s="226" t="s">
        <v>6394</v>
      </c>
    </row>
    <row r="175" s="2" customFormat="1" ht="24.15" customHeight="1">
      <c r="A175" s="40"/>
      <c r="B175" s="41"/>
      <c r="C175" s="215" t="s">
        <v>2374</v>
      </c>
      <c r="D175" s="215" t="s">
        <v>182</v>
      </c>
      <c r="E175" s="216" t="s">
        <v>6373</v>
      </c>
      <c r="F175" s="217" t="s">
        <v>6374</v>
      </c>
      <c r="G175" s="218" t="s">
        <v>359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1105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1105</v>
      </c>
      <c r="BM175" s="226" t="s">
        <v>6395</v>
      </c>
    </row>
    <row r="176" s="2" customFormat="1" ht="16.5" customHeight="1">
      <c r="A176" s="40"/>
      <c r="B176" s="41"/>
      <c r="C176" s="215" t="s">
        <v>2349</v>
      </c>
      <c r="D176" s="215" t="s">
        <v>182</v>
      </c>
      <c r="E176" s="216" t="s">
        <v>6396</v>
      </c>
      <c r="F176" s="217" t="s">
        <v>6397</v>
      </c>
      <c r="G176" s="218" t="s">
        <v>359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1105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1105</v>
      </c>
      <c r="BM176" s="226" t="s">
        <v>6398</v>
      </c>
    </row>
    <row r="177" s="2" customFormat="1" ht="16.5" customHeight="1">
      <c r="A177" s="40"/>
      <c r="B177" s="41"/>
      <c r="C177" s="215" t="s">
        <v>2391</v>
      </c>
      <c r="D177" s="215" t="s">
        <v>182</v>
      </c>
      <c r="E177" s="216" t="s">
        <v>6399</v>
      </c>
      <c r="F177" s="217" t="s">
        <v>6331</v>
      </c>
      <c r="G177" s="218" t="s">
        <v>3129</v>
      </c>
      <c r="H177" s="292"/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1105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1105</v>
      </c>
      <c r="BM177" s="226" t="s">
        <v>6400</v>
      </c>
    </row>
    <row r="178" s="12" customFormat="1" ht="25.92" customHeight="1">
      <c r="A178" s="12"/>
      <c r="B178" s="199"/>
      <c r="C178" s="200"/>
      <c r="D178" s="201" t="s">
        <v>71</v>
      </c>
      <c r="E178" s="202" t="s">
        <v>5985</v>
      </c>
      <c r="F178" s="202" t="s">
        <v>6401</v>
      </c>
      <c r="G178" s="200"/>
      <c r="H178" s="200"/>
      <c r="I178" s="203"/>
      <c r="J178" s="204">
        <f>BK178</f>
        <v>0</v>
      </c>
      <c r="K178" s="200"/>
      <c r="L178" s="205"/>
      <c r="M178" s="206"/>
      <c r="N178" s="207"/>
      <c r="O178" s="207"/>
      <c r="P178" s="208">
        <f>SUM(P179:P185)</f>
        <v>0</v>
      </c>
      <c r="Q178" s="207"/>
      <c r="R178" s="208">
        <f>SUM(R179:R185)</f>
        <v>0</v>
      </c>
      <c r="S178" s="207"/>
      <c r="T178" s="209">
        <f>SUM(T179:T185)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80</v>
      </c>
      <c r="AT178" s="211" t="s">
        <v>71</v>
      </c>
      <c r="AU178" s="211" t="s">
        <v>72</v>
      </c>
      <c r="AY178" s="210" t="s">
        <v>180</v>
      </c>
      <c r="BK178" s="212">
        <f>SUM(BK179:BK185)</f>
        <v>0</v>
      </c>
    </row>
    <row r="179" s="2" customFormat="1" ht="16.5" customHeight="1">
      <c r="A179" s="40"/>
      <c r="B179" s="41"/>
      <c r="C179" s="215" t="s">
        <v>2191</v>
      </c>
      <c r="D179" s="215" t="s">
        <v>182</v>
      </c>
      <c r="E179" s="216" t="s">
        <v>6300</v>
      </c>
      <c r="F179" s="217" t="s">
        <v>6301</v>
      </c>
      <c r="G179" s="218" t="s">
        <v>359</v>
      </c>
      <c r="H179" s="219">
        <v>1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1105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1105</v>
      </c>
      <c r="BM179" s="226" t="s">
        <v>6402</v>
      </c>
    </row>
    <row r="180" s="2" customFormat="1" ht="24.15" customHeight="1">
      <c r="A180" s="40"/>
      <c r="B180" s="41"/>
      <c r="C180" s="215" t="s">
        <v>2198</v>
      </c>
      <c r="D180" s="215" t="s">
        <v>182</v>
      </c>
      <c r="E180" s="216" t="s">
        <v>6312</v>
      </c>
      <c r="F180" s="217" t="s">
        <v>6313</v>
      </c>
      <c r="G180" s="218" t="s">
        <v>359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1105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1105</v>
      </c>
      <c r="BM180" s="226" t="s">
        <v>6403</v>
      </c>
    </row>
    <row r="181" s="2" customFormat="1" ht="16.5" customHeight="1">
      <c r="A181" s="40"/>
      <c r="B181" s="41"/>
      <c r="C181" s="215" t="s">
        <v>2325</v>
      </c>
      <c r="D181" s="215" t="s">
        <v>182</v>
      </c>
      <c r="E181" s="216" t="s">
        <v>6324</v>
      </c>
      <c r="F181" s="217" t="s">
        <v>6325</v>
      </c>
      <c r="G181" s="218" t="s">
        <v>359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1105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1105</v>
      </c>
      <c r="BM181" s="226" t="s">
        <v>6404</v>
      </c>
    </row>
    <row r="182" s="2" customFormat="1" ht="16.5" customHeight="1">
      <c r="A182" s="40"/>
      <c r="B182" s="41"/>
      <c r="C182" s="215" t="s">
        <v>2334</v>
      </c>
      <c r="D182" s="215" t="s">
        <v>182</v>
      </c>
      <c r="E182" s="216" t="s">
        <v>6327</v>
      </c>
      <c r="F182" s="217" t="s">
        <v>6328</v>
      </c>
      <c r="G182" s="218" t="s">
        <v>3441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1105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1105</v>
      </c>
      <c r="BM182" s="226" t="s">
        <v>6405</v>
      </c>
    </row>
    <row r="183" s="2" customFormat="1" ht="24.15" customHeight="1">
      <c r="A183" s="40"/>
      <c r="B183" s="41"/>
      <c r="C183" s="215" t="s">
        <v>2204</v>
      </c>
      <c r="D183" s="215" t="s">
        <v>182</v>
      </c>
      <c r="E183" s="216" t="s">
        <v>6373</v>
      </c>
      <c r="F183" s="217" t="s">
        <v>6374</v>
      </c>
      <c r="G183" s="218" t="s">
        <v>359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1105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1105</v>
      </c>
      <c r="BM183" s="226" t="s">
        <v>6406</v>
      </c>
    </row>
    <row r="184" s="2" customFormat="1" ht="16.5" customHeight="1">
      <c r="A184" s="40"/>
      <c r="B184" s="41"/>
      <c r="C184" s="215" t="s">
        <v>2182</v>
      </c>
      <c r="D184" s="215" t="s">
        <v>182</v>
      </c>
      <c r="E184" s="216" t="s">
        <v>6396</v>
      </c>
      <c r="F184" s="217" t="s">
        <v>6397</v>
      </c>
      <c r="G184" s="218" t="s">
        <v>359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1105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1105</v>
      </c>
      <c r="BM184" s="226" t="s">
        <v>6407</v>
      </c>
    </row>
    <row r="185" s="2" customFormat="1" ht="16.5" customHeight="1">
      <c r="A185" s="40"/>
      <c r="B185" s="41"/>
      <c r="C185" s="215" t="s">
        <v>2343</v>
      </c>
      <c r="D185" s="215" t="s">
        <v>182</v>
      </c>
      <c r="E185" s="216" t="s">
        <v>6399</v>
      </c>
      <c r="F185" s="217" t="s">
        <v>6331</v>
      </c>
      <c r="G185" s="218" t="s">
        <v>3129</v>
      </c>
      <c r="H185" s="292"/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1105</v>
      </c>
      <c r="AT185" s="226" t="s">
        <v>182</v>
      </c>
      <c r="AU185" s="226" t="s">
        <v>80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1105</v>
      </c>
      <c r="BM185" s="226" t="s">
        <v>6408</v>
      </c>
    </row>
    <row r="186" s="12" customFormat="1" ht="25.92" customHeight="1">
      <c r="A186" s="12"/>
      <c r="B186" s="199"/>
      <c r="C186" s="200"/>
      <c r="D186" s="201" t="s">
        <v>71</v>
      </c>
      <c r="E186" s="202" t="s">
        <v>6011</v>
      </c>
      <c r="F186" s="202" t="s">
        <v>6409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f>SUM(P187:P199)</f>
        <v>0</v>
      </c>
      <c r="Q186" s="207"/>
      <c r="R186" s="208">
        <f>SUM(R187:R199)</f>
        <v>0</v>
      </c>
      <c r="S186" s="207"/>
      <c r="T186" s="209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80</v>
      </c>
      <c r="AT186" s="211" t="s">
        <v>71</v>
      </c>
      <c r="AU186" s="211" t="s">
        <v>72</v>
      </c>
      <c r="AY186" s="210" t="s">
        <v>180</v>
      </c>
      <c r="BK186" s="212">
        <f>SUM(BK187:BK199)</f>
        <v>0</v>
      </c>
    </row>
    <row r="187" s="2" customFormat="1" ht="16.5" customHeight="1">
      <c r="A187" s="40"/>
      <c r="B187" s="41"/>
      <c r="C187" s="215" t="s">
        <v>2112</v>
      </c>
      <c r="D187" s="215" t="s">
        <v>182</v>
      </c>
      <c r="E187" s="216" t="s">
        <v>6306</v>
      </c>
      <c r="F187" s="217" t="s">
        <v>6307</v>
      </c>
      <c r="G187" s="218" t="s">
        <v>359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1105</v>
      </c>
      <c r="AT187" s="226" t="s">
        <v>182</v>
      </c>
      <c r="AU187" s="226" t="s">
        <v>80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1105</v>
      </c>
      <c r="BM187" s="226" t="s">
        <v>6410</v>
      </c>
    </row>
    <row r="188" s="2" customFormat="1" ht="16.5" customHeight="1">
      <c r="A188" s="40"/>
      <c r="B188" s="41"/>
      <c r="C188" s="215" t="s">
        <v>2120</v>
      </c>
      <c r="D188" s="215" t="s">
        <v>182</v>
      </c>
      <c r="E188" s="216" t="s">
        <v>6309</v>
      </c>
      <c r="F188" s="217" t="s">
        <v>6310</v>
      </c>
      <c r="G188" s="218" t="s">
        <v>359</v>
      </c>
      <c r="H188" s="219">
        <v>4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1105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1105</v>
      </c>
      <c r="BM188" s="226" t="s">
        <v>6411</v>
      </c>
    </row>
    <row r="189" s="2" customFormat="1" ht="24.15" customHeight="1">
      <c r="A189" s="40"/>
      <c r="B189" s="41"/>
      <c r="C189" s="215" t="s">
        <v>2131</v>
      </c>
      <c r="D189" s="215" t="s">
        <v>182</v>
      </c>
      <c r="E189" s="216" t="s">
        <v>6312</v>
      </c>
      <c r="F189" s="217" t="s">
        <v>6313</v>
      </c>
      <c r="G189" s="218" t="s">
        <v>359</v>
      </c>
      <c r="H189" s="219">
        <v>2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1105</v>
      </c>
      <c r="AT189" s="226" t="s">
        <v>182</v>
      </c>
      <c r="AU189" s="226" t="s">
        <v>80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1105</v>
      </c>
      <c r="BM189" s="226" t="s">
        <v>6412</v>
      </c>
    </row>
    <row r="190" s="2" customFormat="1" ht="16.5" customHeight="1">
      <c r="A190" s="40"/>
      <c r="B190" s="41"/>
      <c r="C190" s="215" t="s">
        <v>2137</v>
      </c>
      <c r="D190" s="215" t="s">
        <v>182</v>
      </c>
      <c r="E190" s="216" t="s">
        <v>6315</v>
      </c>
      <c r="F190" s="217" t="s">
        <v>6316</v>
      </c>
      <c r="G190" s="218" t="s">
        <v>359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1105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1105</v>
      </c>
      <c r="BM190" s="226" t="s">
        <v>6413</v>
      </c>
    </row>
    <row r="191" s="2" customFormat="1" ht="16.5" customHeight="1">
      <c r="A191" s="40"/>
      <c r="B191" s="41"/>
      <c r="C191" s="215" t="s">
        <v>2148</v>
      </c>
      <c r="D191" s="215" t="s">
        <v>182</v>
      </c>
      <c r="E191" s="216" t="s">
        <v>6318</v>
      </c>
      <c r="F191" s="217" t="s">
        <v>6319</v>
      </c>
      <c r="G191" s="218" t="s">
        <v>227</v>
      </c>
      <c r="H191" s="219">
        <v>0.5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1105</v>
      </c>
      <c r="AT191" s="226" t="s">
        <v>182</v>
      </c>
      <c r="AU191" s="226" t="s">
        <v>80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1105</v>
      </c>
      <c r="BM191" s="226" t="s">
        <v>6414</v>
      </c>
    </row>
    <row r="192" s="2" customFormat="1" ht="16.5" customHeight="1">
      <c r="A192" s="40"/>
      <c r="B192" s="41"/>
      <c r="C192" s="215" t="s">
        <v>2155</v>
      </c>
      <c r="D192" s="215" t="s">
        <v>182</v>
      </c>
      <c r="E192" s="216" t="s">
        <v>6324</v>
      </c>
      <c r="F192" s="217" t="s">
        <v>6325</v>
      </c>
      <c r="G192" s="218" t="s">
        <v>359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1105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1105</v>
      </c>
      <c r="BM192" s="226" t="s">
        <v>6415</v>
      </c>
    </row>
    <row r="193" s="2" customFormat="1" ht="16.5" customHeight="1">
      <c r="A193" s="40"/>
      <c r="B193" s="41"/>
      <c r="C193" s="215" t="s">
        <v>2161</v>
      </c>
      <c r="D193" s="215" t="s">
        <v>182</v>
      </c>
      <c r="E193" s="216" t="s">
        <v>6327</v>
      </c>
      <c r="F193" s="217" t="s">
        <v>6328</v>
      </c>
      <c r="G193" s="218" t="s">
        <v>3441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1105</v>
      </c>
      <c r="AT193" s="226" t="s">
        <v>182</v>
      </c>
      <c r="AU193" s="226" t="s">
        <v>80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1105</v>
      </c>
      <c r="BM193" s="226" t="s">
        <v>6416</v>
      </c>
    </row>
    <row r="194" s="2" customFormat="1" ht="16.5" customHeight="1">
      <c r="A194" s="40"/>
      <c r="B194" s="41"/>
      <c r="C194" s="215" t="s">
        <v>2107</v>
      </c>
      <c r="D194" s="215" t="s">
        <v>182</v>
      </c>
      <c r="E194" s="216" t="s">
        <v>6367</v>
      </c>
      <c r="F194" s="217" t="s">
        <v>6368</v>
      </c>
      <c r="G194" s="218" t="s">
        <v>359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1105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1105</v>
      </c>
      <c r="BM194" s="226" t="s">
        <v>6417</v>
      </c>
    </row>
    <row r="195" s="2" customFormat="1" ht="16.5" customHeight="1">
      <c r="A195" s="40"/>
      <c r="B195" s="41"/>
      <c r="C195" s="215" t="s">
        <v>2126</v>
      </c>
      <c r="D195" s="215" t="s">
        <v>182</v>
      </c>
      <c r="E195" s="216" t="s">
        <v>6418</v>
      </c>
      <c r="F195" s="217" t="s">
        <v>6419</v>
      </c>
      <c r="G195" s="218" t="s">
        <v>359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1105</v>
      </c>
      <c r="AT195" s="226" t="s">
        <v>182</v>
      </c>
      <c r="AU195" s="226" t="s">
        <v>80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1105</v>
      </c>
      <c r="BM195" s="226" t="s">
        <v>6420</v>
      </c>
    </row>
    <row r="196" s="2" customFormat="1" ht="16.5" customHeight="1">
      <c r="A196" s="40"/>
      <c r="B196" s="41"/>
      <c r="C196" s="215" t="s">
        <v>2093</v>
      </c>
      <c r="D196" s="215" t="s">
        <v>182</v>
      </c>
      <c r="E196" s="216" t="s">
        <v>6421</v>
      </c>
      <c r="F196" s="217" t="s">
        <v>6422</v>
      </c>
      <c r="G196" s="218" t="s">
        <v>359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1105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1105</v>
      </c>
      <c r="BM196" s="226" t="s">
        <v>6423</v>
      </c>
    </row>
    <row r="197" s="2" customFormat="1" ht="16.5" customHeight="1">
      <c r="A197" s="40"/>
      <c r="B197" s="41"/>
      <c r="C197" s="215" t="s">
        <v>2099</v>
      </c>
      <c r="D197" s="215" t="s">
        <v>182</v>
      </c>
      <c r="E197" s="216" t="s">
        <v>6424</v>
      </c>
      <c r="F197" s="217" t="s">
        <v>6425</v>
      </c>
      <c r="G197" s="218" t="s">
        <v>359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1105</v>
      </c>
      <c r="AT197" s="226" t="s">
        <v>182</v>
      </c>
      <c r="AU197" s="226" t="s">
        <v>80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1105</v>
      </c>
      <c r="BM197" s="226" t="s">
        <v>6426</v>
      </c>
    </row>
    <row r="198" s="2" customFormat="1" ht="16.5" customHeight="1">
      <c r="A198" s="40"/>
      <c r="B198" s="41"/>
      <c r="C198" s="215" t="s">
        <v>2142</v>
      </c>
      <c r="D198" s="215" t="s">
        <v>182</v>
      </c>
      <c r="E198" s="216" t="s">
        <v>6427</v>
      </c>
      <c r="F198" s="217" t="s">
        <v>6428</v>
      </c>
      <c r="G198" s="218" t="s">
        <v>359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1105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1105</v>
      </c>
      <c r="BM198" s="226" t="s">
        <v>6429</v>
      </c>
    </row>
    <row r="199" s="2" customFormat="1" ht="16.5" customHeight="1">
      <c r="A199" s="40"/>
      <c r="B199" s="41"/>
      <c r="C199" s="215" t="s">
        <v>2168</v>
      </c>
      <c r="D199" s="215" t="s">
        <v>182</v>
      </c>
      <c r="E199" s="216" t="s">
        <v>6430</v>
      </c>
      <c r="F199" s="217" t="s">
        <v>6331</v>
      </c>
      <c r="G199" s="218" t="s">
        <v>3129</v>
      </c>
      <c r="H199" s="292"/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1105</v>
      </c>
      <c r="AT199" s="226" t="s">
        <v>182</v>
      </c>
      <c r="AU199" s="226" t="s">
        <v>80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1105</v>
      </c>
      <c r="BM199" s="226" t="s">
        <v>6431</v>
      </c>
    </row>
    <row r="200" s="12" customFormat="1" ht="25.92" customHeight="1">
      <c r="A200" s="12"/>
      <c r="B200" s="199"/>
      <c r="C200" s="200"/>
      <c r="D200" s="201" t="s">
        <v>71</v>
      </c>
      <c r="E200" s="202" t="s">
        <v>6016</v>
      </c>
      <c r="F200" s="202" t="s">
        <v>6432</v>
      </c>
      <c r="G200" s="200"/>
      <c r="H200" s="200"/>
      <c r="I200" s="203"/>
      <c r="J200" s="204">
        <f>BK200</f>
        <v>0</v>
      </c>
      <c r="K200" s="200"/>
      <c r="L200" s="205"/>
      <c r="M200" s="206"/>
      <c r="N200" s="207"/>
      <c r="O200" s="207"/>
      <c r="P200" s="208">
        <f>SUM(P201:P207)</f>
        <v>0</v>
      </c>
      <c r="Q200" s="207"/>
      <c r="R200" s="208">
        <f>SUM(R201:R207)</f>
        <v>0</v>
      </c>
      <c r="S200" s="207"/>
      <c r="T200" s="209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0" t="s">
        <v>80</v>
      </c>
      <c r="AT200" s="211" t="s">
        <v>71</v>
      </c>
      <c r="AU200" s="211" t="s">
        <v>72</v>
      </c>
      <c r="AY200" s="210" t="s">
        <v>180</v>
      </c>
      <c r="BK200" s="212">
        <f>SUM(BK201:BK207)</f>
        <v>0</v>
      </c>
    </row>
    <row r="201" s="2" customFormat="1" ht="16.5" customHeight="1">
      <c r="A201" s="40"/>
      <c r="B201" s="41"/>
      <c r="C201" s="215" t="s">
        <v>2046</v>
      </c>
      <c r="D201" s="215" t="s">
        <v>182</v>
      </c>
      <c r="E201" s="216" t="s">
        <v>6300</v>
      </c>
      <c r="F201" s="217" t="s">
        <v>6301</v>
      </c>
      <c r="G201" s="218" t="s">
        <v>359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1105</v>
      </c>
      <c r="AT201" s="226" t="s">
        <v>182</v>
      </c>
      <c r="AU201" s="226" t="s">
        <v>80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1105</v>
      </c>
      <c r="BM201" s="226" t="s">
        <v>6433</v>
      </c>
    </row>
    <row r="202" s="2" customFormat="1" ht="24.15" customHeight="1">
      <c r="A202" s="40"/>
      <c r="B202" s="41"/>
      <c r="C202" s="215" t="s">
        <v>2053</v>
      </c>
      <c r="D202" s="215" t="s">
        <v>182</v>
      </c>
      <c r="E202" s="216" t="s">
        <v>6312</v>
      </c>
      <c r="F202" s="217" t="s">
        <v>6313</v>
      </c>
      <c r="G202" s="218" t="s">
        <v>359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1105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1105</v>
      </c>
      <c r="BM202" s="226" t="s">
        <v>6434</v>
      </c>
    </row>
    <row r="203" s="2" customFormat="1" ht="16.5" customHeight="1">
      <c r="A203" s="40"/>
      <c r="B203" s="41"/>
      <c r="C203" s="215" t="s">
        <v>2071</v>
      </c>
      <c r="D203" s="215" t="s">
        <v>182</v>
      </c>
      <c r="E203" s="216" t="s">
        <v>6324</v>
      </c>
      <c r="F203" s="217" t="s">
        <v>6325</v>
      </c>
      <c r="G203" s="218" t="s">
        <v>359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1105</v>
      </c>
      <c r="AT203" s="226" t="s">
        <v>182</v>
      </c>
      <c r="AU203" s="226" t="s">
        <v>80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1105</v>
      </c>
      <c r="BM203" s="226" t="s">
        <v>6435</v>
      </c>
    </row>
    <row r="204" s="2" customFormat="1" ht="16.5" customHeight="1">
      <c r="A204" s="40"/>
      <c r="B204" s="41"/>
      <c r="C204" s="215" t="s">
        <v>2076</v>
      </c>
      <c r="D204" s="215" t="s">
        <v>182</v>
      </c>
      <c r="E204" s="216" t="s">
        <v>6327</v>
      </c>
      <c r="F204" s="217" t="s">
        <v>6328</v>
      </c>
      <c r="G204" s="218" t="s">
        <v>3441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1105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1105</v>
      </c>
      <c r="BM204" s="226" t="s">
        <v>6436</v>
      </c>
    </row>
    <row r="205" s="2" customFormat="1" ht="24.15" customHeight="1">
      <c r="A205" s="40"/>
      <c r="B205" s="41"/>
      <c r="C205" s="215" t="s">
        <v>2062</v>
      </c>
      <c r="D205" s="215" t="s">
        <v>182</v>
      </c>
      <c r="E205" s="216" t="s">
        <v>6373</v>
      </c>
      <c r="F205" s="217" t="s">
        <v>6374</v>
      </c>
      <c r="G205" s="218" t="s">
        <v>359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1105</v>
      </c>
      <c r="AT205" s="226" t="s">
        <v>182</v>
      </c>
      <c r="AU205" s="226" t="s">
        <v>80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1105</v>
      </c>
      <c r="BM205" s="226" t="s">
        <v>6437</v>
      </c>
    </row>
    <row r="206" s="2" customFormat="1" ht="16.5" customHeight="1">
      <c r="A206" s="40"/>
      <c r="B206" s="41"/>
      <c r="C206" s="215" t="s">
        <v>2033</v>
      </c>
      <c r="D206" s="215" t="s">
        <v>182</v>
      </c>
      <c r="E206" s="216" t="s">
        <v>6396</v>
      </c>
      <c r="F206" s="217" t="s">
        <v>6397</v>
      </c>
      <c r="G206" s="218" t="s">
        <v>359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1105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1105</v>
      </c>
      <c r="BM206" s="226" t="s">
        <v>6438</v>
      </c>
    </row>
    <row r="207" s="2" customFormat="1" ht="16.5" customHeight="1">
      <c r="A207" s="40"/>
      <c r="B207" s="41"/>
      <c r="C207" s="215" t="s">
        <v>2083</v>
      </c>
      <c r="D207" s="215" t="s">
        <v>182</v>
      </c>
      <c r="E207" s="216" t="s">
        <v>6399</v>
      </c>
      <c r="F207" s="217" t="s">
        <v>6331</v>
      </c>
      <c r="G207" s="218" t="s">
        <v>3129</v>
      </c>
      <c r="H207" s="292"/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1105</v>
      </c>
      <c r="AT207" s="226" t="s">
        <v>182</v>
      </c>
      <c r="AU207" s="226" t="s">
        <v>80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1105</v>
      </c>
      <c r="BM207" s="226" t="s">
        <v>6439</v>
      </c>
    </row>
    <row r="208" s="12" customFormat="1" ht="25.92" customHeight="1">
      <c r="A208" s="12"/>
      <c r="B208" s="199"/>
      <c r="C208" s="200"/>
      <c r="D208" s="201" t="s">
        <v>71</v>
      </c>
      <c r="E208" s="202" t="s">
        <v>6030</v>
      </c>
      <c r="F208" s="202" t="s">
        <v>6440</v>
      </c>
      <c r="G208" s="200"/>
      <c r="H208" s="200"/>
      <c r="I208" s="203"/>
      <c r="J208" s="204">
        <f>BK208</f>
        <v>0</v>
      </c>
      <c r="K208" s="200"/>
      <c r="L208" s="205"/>
      <c r="M208" s="206"/>
      <c r="N208" s="207"/>
      <c r="O208" s="207"/>
      <c r="P208" s="208">
        <f>SUM(P209:P215)</f>
        <v>0</v>
      </c>
      <c r="Q208" s="207"/>
      <c r="R208" s="208">
        <f>SUM(R209:R215)</f>
        <v>0</v>
      </c>
      <c r="S208" s="207"/>
      <c r="T208" s="209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80</v>
      </c>
      <c r="AT208" s="211" t="s">
        <v>71</v>
      </c>
      <c r="AU208" s="211" t="s">
        <v>72</v>
      </c>
      <c r="AY208" s="210" t="s">
        <v>180</v>
      </c>
      <c r="BK208" s="212">
        <f>SUM(BK209:BK215)</f>
        <v>0</v>
      </c>
    </row>
    <row r="209" s="2" customFormat="1" ht="16.5" customHeight="1">
      <c r="A209" s="40"/>
      <c r="B209" s="41"/>
      <c r="C209" s="215" t="s">
        <v>1869</v>
      </c>
      <c r="D209" s="215" t="s">
        <v>182</v>
      </c>
      <c r="E209" s="216" t="s">
        <v>6300</v>
      </c>
      <c r="F209" s="217" t="s">
        <v>6301</v>
      </c>
      <c r="G209" s="218" t="s">
        <v>359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1105</v>
      </c>
      <c r="AT209" s="226" t="s">
        <v>182</v>
      </c>
      <c r="AU209" s="226" t="s">
        <v>80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1105</v>
      </c>
      <c r="BM209" s="226" t="s">
        <v>6441</v>
      </c>
    </row>
    <row r="210" s="2" customFormat="1" ht="24.15" customHeight="1">
      <c r="A210" s="40"/>
      <c r="B210" s="41"/>
      <c r="C210" s="215" t="s">
        <v>521</v>
      </c>
      <c r="D210" s="215" t="s">
        <v>182</v>
      </c>
      <c r="E210" s="216" t="s">
        <v>6312</v>
      </c>
      <c r="F210" s="217" t="s">
        <v>6313</v>
      </c>
      <c r="G210" s="218" t="s">
        <v>359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1105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1105</v>
      </c>
      <c r="BM210" s="226" t="s">
        <v>6442</v>
      </c>
    </row>
    <row r="211" s="2" customFormat="1" ht="16.5" customHeight="1">
      <c r="A211" s="40"/>
      <c r="B211" s="41"/>
      <c r="C211" s="215" t="s">
        <v>2013</v>
      </c>
      <c r="D211" s="215" t="s">
        <v>182</v>
      </c>
      <c r="E211" s="216" t="s">
        <v>6324</v>
      </c>
      <c r="F211" s="217" t="s">
        <v>6325</v>
      </c>
      <c r="G211" s="218" t="s">
        <v>359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1105</v>
      </c>
      <c r="AT211" s="226" t="s">
        <v>182</v>
      </c>
      <c r="AU211" s="226" t="s">
        <v>80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1105</v>
      </c>
      <c r="BM211" s="226" t="s">
        <v>6443</v>
      </c>
    </row>
    <row r="212" s="2" customFormat="1" ht="16.5" customHeight="1">
      <c r="A212" s="40"/>
      <c r="B212" s="41"/>
      <c r="C212" s="215" t="s">
        <v>2018</v>
      </c>
      <c r="D212" s="215" t="s">
        <v>182</v>
      </c>
      <c r="E212" s="216" t="s">
        <v>6327</v>
      </c>
      <c r="F212" s="217" t="s">
        <v>6328</v>
      </c>
      <c r="G212" s="218" t="s">
        <v>3441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1105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1105</v>
      </c>
      <c r="BM212" s="226" t="s">
        <v>6444</v>
      </c>
    </row>
    <row r="213" s="2" customFormat="1" ht="24.15" customHeight="1">
      <c r="A213" s="40"/>
      <c r="B213" s="41"/>
      <c r="C213" s="215" t="s">
        <v>1941</v>
      </c>
      <c r="D213" s="215" t="s">
        <v>182</v>
      </c>
      <c r="E213" s="216" t="s">
        <v>6373</v>
      </c>
      <c r="F213" s="217" t="s">
        <v>6374</v>
      </c>
      <c r="G213" s="218" t="s">
        <v>359</v>
      </c>
      <c r="H213" s="219">
        <v>1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1105</v>
      </c>
      <c r="AT213" s="226" t="s">
        <v>182</v>
      </c>
      <c r="AU213" s="226" t="s">
        <v>80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1105</v>
      </c>
      <c r="BM213" s="226" t="s">
        <v>6445</v>
      </c>
    </row>
    <row r="214" s="2" customFormat="1" ht="16.5" customHeight="1">
      <c r="A214" s="40"/>
      <c r="B214" s="41"/>
      <c r="C214" s="215" t="s">
        <v>2028</v>
      </c>
      <c r="D214" s="215" t="s">
        <v>182</v>
      </c>
      <c r="E214" s="216" t="s">
        <v>6399</v>
      </c>
      <c r="F214" s="217" t="s">
        <v>6331</v>
      </c>
      <c r="G214" s="218" t="s">
        <v>3129</v>
      </c>
      <c r="H214" s="292"/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1105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1105</v>
      </c>
      <c r="BM214" s="226" t="s">
        <v>6446</v>
      </c>
    </row>
    <row r="215" s="2" customFormat="1" ht="16.5" customHeight="1">
      <c r="A215" s="40"/>
      <c r="B215" s="41"/>
      <c r="C215" s="215" t="s">
        <v>1865</v>
      </c>
      <c r="D215" s="215" t="s">
        <v>182</v>
      </c>
      <c r="E215" s="216" t="s">
        <v>6447</v>
      </c>
      <c r="F215" s="217" t="s">
        <v>6448</v>
      </c>
      <c r="G215" s="218" t="s">
        <v>359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1105</v>
      </c>
      <c r="AT215" s="226" t="s">
        <v>182</v>
      </c>
      <c r="AU215" s="226" t="s">
        <v>80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1105</v>
      </c>
      <c r="BM215" s="226" t="s">
        <v>6449</v>
      </c>
    </row>
    <row r="216" s="12" customFormat="1" ht="25.92" customHeight="1">
      <c r="A216" s="12"/>
      <c r="B216" s="199"/>
      <c r="C216" s="200"/>
      <c r="D216" s="201" t="s">
        <v>71</v>
      </c>
      <c r="E216" s="202" t="s">
        <v>6044</v>
      </c>
      <c r="F216" s="202" t="s">
        <v>6450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SUM(P217:P228)</f>
        <v>0</v>
      </c>
      <c r="Q216" s="207"/>
      <c r="R216" s="208">
        <f>SUM(R217:R228)</f>
        <v>0</v>
      </c>
      <c r="S216" s="207"/>
      <c r="T216" s="209">
        <f>SUM(T217:T228)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71</v>
      </c>
      <c r="AU216" s="211" t="s">
        <v>72</v>
      </c>
      <c r="AY216" s="210" t="s">
        <v>180</v>
      </c>
      <c r="BK216" s="212">
        <f>SUM(BK217:BK228)</f>
        <v>0</v>
      </c>
    </row>
    <row r="217" s="2" customFormat="1" ht="16.5" customHeight="1">
      <c r="A217" s="40"/>
      <c r="B217" s="41"/>
      <c r="C217" s="215" t="s">
        <v>1817</v>
      </c>
      <c r="D217" s="215" t="s">
        <v>182</v>
      </c>
      <c r="E217" s="216" t="s">
        <v>6297</v>
      </c>
      <c r="F217" s="217" t="s">
        <v>6298</v>
      </c>
      <c r="G217" s="218" t="s">
        <v>359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1105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1105</v>
      </c>
      <c r="BM217" s="226" t="s">
        <v>6451</v>
      </c>
    </row>
    <row r="218" s="2" customFormat="1" ht="16.5" customHeight="1">
      <c r="A218" s="40"/>
      <c r="B218" s="41"/>
      <c r="C218" s="215" t="s">
        <v>1821</v>
      </c>
      <c r="D218" s="215" t="s">
        <v>182</v>
      </c>
      <c r="E218" s="216" t="s">
        <v>6300</v>
      </c>
      <c r="F218" s="217" t="s">
        <v>6301</v>
      </c>
      <c r="G218" s="218" t="s">
        <v>359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1105</v>
      </c>
      <c r="AT218" s="226" t="s">
        <v>182</v>
      </c>
      <c r="AU218" s="226" t="s">
        <v>80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1105</v>
      </c>
      <c r="BM218" s="226" t="s">
        <v>6452</v>
      </c>
    </row>
    <row r="219" s="2" customFormat="1" ht="16.5" customHeight="1">
      <c r="A219" s="40"/>
      <c r="B219" s="41"/>
      <c r="C219" s="215" t="s">
        <v>1825</v>
      </c>
      <c r="D219" s="215" t="s">
        <v>182</v>
      </c>
      <c r="E219" s="216" t="s">
        <v>6303</v>
      </c>
      <c r="F219" s="217" t="s">
        <v>6304</v>
      </c>
      <c r="G219" s="218" t="s">
        <v>359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1105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1105</v>
      </c>
      <c r="BM219" s="226" t="s">
        <v>6453</v>
      </c>
    </row>
    <row r="220" s="2" customFormat="1" ht="16.5" customHeight="1">
      <c r="A220" s="40"/>
      <c r="B220" s="41"/>
      <c r="C220" s="215" t="s">
        <v>1829</v>
      </c>
      <c r="D220" s="215" t="s">
        <v>182</v>
      </c>
      <c r="E220" s="216" t="s">
        <v>6306</v>
      </c>
      <c r="F220" s="217" t="s">
        <v>6307</v>
      </c>
      <c r="G220" s="218" t="s">
        <v>359</v>
      </c>
      <c r="H220" s="219">
        <v>2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1105</v>
      </c>
      <c r="AT220" s="226" t="s">
        <v>182</v>
      </c>
      <c r="AU220" s="226" t="s">
        <v>80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1105</v>
      </c>
      <c r="BM220" s="226" t="s">
        <v>6454</v>
      </c>
    </row>
    <row r="221" s="2" customFormat="1" ht="16.5" customHeight="1">
      <c r="A221" s="40"/>
      <c r="B221" s="41"/>
      <c r="C221" s="215" t="s">
        <v>1833</v>
      </c>
      <c r="D221" s="215" t="s">
        <v>182</v>
      </c>
      <c r="E221" s="216" t="s">
        <v>6309</v>
      </c>
      <c r="F221" s="217" t="s">
        <v>6310</v>
      </c>
      <c r="G221" s="218" t="s">
        <v>359</v>
      </c>
      <c r="H221" s="219">
        <v>5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1105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1105</v>
      </c>
      <c r="BM221" s="226" t="s">
        <v>6455</v>
      </c>
    </row>
    <row r="222" s="2" customFormat="1" ht="24.15" customHeight="1">
      <c r="A222" s="40"/>
      <c r="B222" s="41"/>
      <c r="C222" s="215" t="s">
        <v>1837</v>
      </c>
      <c r="D222" s="215" t="s">
        <v>182</v>
      </c>
      <c r="E222" s="216" t="s">
        <v>6312</v>
      </c>
      <c r="F222" s="217" t="s">
        <v>6313</v>
      </c>
      <c r="G222" s="218" t="s">
        <v>359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1105</v>
      </c>
      <c r="AT222" s="226" t="s">
        <v>182</v>
      </c>
      <c r="AU222" s="226" t="s">
        <v>80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1105</v>
      </c>
      <c r="BM222" s="226" t="s">
        <v>6456</v>
      </c>
    </row>
    <row r="223" s="2" customFormat="1" ht="16.5" customHeight="1">
      <c r="A223" s="40"/>
      <c r="B223" s="41"/>
      <c r="C223" s="215" t="s">
        <v>1841</v>
      </c>
      <c r="D223" s="215" t="s">
        <v>182</v>
      </c>
      <c r="E223" s="216" t="s">
        <v>6315</v>
      </c>
      <c r="F223" s="217" t="s">
        <v>6316</v>
      </c>
      <c r="G223" s="218" t="s">
        <v>359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1105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1105</v>
      </c>
      <c r="BM223" s="226" t="s">
        <v>6457</v>
      </c>
    </row>
    <row r="224" s="2" customFormat="1" ht="16.5" customHeight="1">
      <c r="A224" s="40"/>
      <c r="B224" s="41"/>
      <c r="C224" s="215" t="s">
        <v>1845</v>
      </c>
      <c r="D224" s="215" t="s">
        <v>182</v>
      </c>
      <c r="E224" s="216" t="s">
        <v>6318</v>
      </c>
      <c r="F224" s="217" t="s">
        <v>6319</v>
      </c>
      <c r="G224" s="218" t="s">
        <v>227</v>
      </c>
      <c r="H224" s="219">
        <v>0.5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1105</v>
      </c>
      <c r="AT224" s="226" t="s">
        <v>182</v>
      </c>
      <c r="AU224" s="226" t="s">
        <v>80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1105</v>
      </c>
      <c r="BM224" s="226" t="s">
        <v>6458</v>
      </c>
    </row>
    <row r="225" s="2" customFormat="1" ht="16.5" customHeight="1">
      <c r="A225" s="40"/>
      <c r="B225" s="41"/>
      <c r="C225" s="215" t="s">
        <v>1849</v>
      </c>
      <c r="D225" s="215" t="s">
        <v>182</v>
      </c>
      <c r="E225" s="216" t="s">
        <v>6321</v>
      </c>
      <c r="F225" s="217" t="s">
        <v>6322</v>
      </c>
      <c r="G225" s="218" t="s">
        <v>359</v>
      </c>
      <c r="H225" s="219">
        <v>5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1105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1105</v>
      </c>
      <c r="BM225" s="226" t="s">
        <v>6459</v>
      </c>
    </row>
    <row r="226" s="2" customFormat="1" ht="16.5" customHeight="1">
      <c r="A226" s="40"/>
      <c r="B226" s="41"/>
      <c r="C226" s="215" t="s">
        <v>1853</v>
      </c>
      <c r="D226" s="215" t="s">
        <v>182</v>
      </c>
      <c r="E226" s="216" t="s">
        <v>6324</v>
      </c>
      <c r="F226" s="217" t="s">
        <v>6325</v>
      </c>
      <c r="G226" s="218" t="s">
        <v>359</v>
      </c>
      <c r="H226" s="219">
        <v>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1105</v>
      </c>
      <c r="AT226" s="226" t="s">
        <v>182</v>
      </c>
      <c r="AU226" s="226" t="s">
        <v>80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1105</v>
      </c>
      <c r="BM226" s="226" t="s">
        <v>6460</v>
      </c>
    </row>
    <row r="227" s="2" customFormat="1" ht="16.5" customHeight="1">
      <c r="A227" s="40"/>
      <c r="B227" s="41"/>
      <c r="C227" s="215" t="s">
        <v>1857</v>
      </c>
      <c r="D227" s="215" t="s">
        <v>182</v>
      </c>
      <c r="E227" s="216" t="s">
        <v>6327</v>
      </c>
      <c r="F227" s="217" t="s">
        <v>6328</v>
      </c>
      <c r="G227" s="218" t="s">
        <v>3441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1105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1105</v>
      </c>
      <c r="BM227" s="226" t="s">
        <v>6461</v>
      </c>
    </row>
    <row r="228" s="2" customFormat="1" ht="16.5" customHeight="1">
      <c r="A228" s="40"/>
      <c r="B228" s="41"/>
      <c r="C228" s="215" t="s">
        <v>1861</v>
      </c>
      <c r="D228" s="215" t="s">
        <v>182</v>
      </c>
      <c r="E228" s="216" t="s">
        <v>6462</v>
      </c>
      <c r="F228" s="217" t="s">
        <v>6331</v>
      </c>
      <c r="G228" s="218" t="s">
        <v>3129</v>
      </c>
      <c r="H228" s="292"/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1105</v>
      </c>
      <c r="AT228" s="226" t="s">
        <v>182</v>
      </c>
      <c r="AU228" s="226" t="s">
        <v>80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1105</v>
      </c>
      <c r="BM228" s="226" t="s">
        <v>6463</v>
      </c>
    </row>
    <row r="229" s="12" customFormat="1" ht="25.92" customHeight="1">
      <c r="A229" s="12"/>
      <c r="B229" s="199"/>
      <c r="C229" s="200"/>
      <c r="D229" s="201" t="s">
        <v>71</v>
      </c>
      <c r="E229" s="202" t="s">
        <v>6079</v>
      </c>
      <c r="F229" s="202" t="s">
        <v>6464</v>
      </c>
      <c r="G229" s="200"/>
      <c r="H229" s="200"/>
      <c r="I229" s="203"/>
      <c r="J229" s="204">
        <f>BK229</f>
        <v>0</v>
      </c>
      <c r="K229" s="200"/>
      <c r="L229" s="205"/>
      <c r="M229" s="206"/>
      <c r="N229" s="207"/>
      <c r="O229" s="207"/>
      <c r="P229" s="208">
        <f>SUM(P230:P242)</f>
        <v>0</v>
      </c>
      <c r="Q229" s="207"/>
      <c r="R229" s="208">
        <f>SUM(R230:R242)</f>
        <v>0</v>
      </c>
      <c r="S229" s="207"/>
      <c r="T229" s="209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80</v>
      </c>
      <c r="AT229" s="211" t="s">
        <v>71</v>
      </c>
      <c r="AU229" s="211" t="s">
        <v>72</v>
      </c>
      <c r="AY229" s="210" t="s">
        <v>180</v>
      </c>
      <c r="BK229" s="212">
        <f>SUM(BK230:BK242)</f>
        <v>0</v>
      </c>
    </row>
    <row r="230" s="2" customFormat="1" ht="16.5" customHeight="1">
      <c r="A230" s="40"/>
      <c r="B230" s="41"/>
      <c r="C230" s="215" t="s">
        <v>1765</v>
      </c>
      <c r="D230" s="215" t="s">
        <v>182</v>
      </c>
      <c r="E230" s="216" t="s">
        <v>6297</v>
      </c>
      <c r="F230" s="217" t="s">
        <v>6298</v>
      </c>
      <c r="G230" s="218" t="s">
        <v>359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1105</v>
      </c>
      <c r="AT230" s="226" t="s">
        <v>182</v>
      </c>
      <c r="AU230" s="226" t="s">
        <v>80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1105</v>
      </c>
      <c r="BM230" s="226" t="s">
        <v>6465</v>
      </c>
    </row>
    <row r="231" s="2" customFormat="1" ht="16.5" customHeight="1">
      <c r="A231" s="40"/>
      <c r="B231" s="41"/>
      <c r="C231" s="215" t="s">
        <v>1769</v>
      </c>
      <c r="D231" s="215" t="s">
        <v>182</v>
      </c>
      <c r="E231" s="216" t="s">
        <v>6300</v>
      </c>
      <c r="F231" s="217" t="s">
        <v>6301</v>
      </c>
      <c r="G231" s="218" t="s">
        <v>359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1105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1105</v>
      </c>
      <c r="BM231" s="226" t="s">
        <v>6466</v>
      </c>
    </row>
    <row r="232" s="2" customFormat="1" ht="16.5" customHeight="1">
      <c r="A232" s="40"/>
      <c r="B232" s="41"/>
      <c r="C232" s="215" t="s">
        <v>1773</v>
      </c>
      <c r="D232" s="215" t="s">
        <v>182</v>
      </c>
      <c r="E232" s="216" t="s">
        <v>6303</v>
      </c>
      <c r="F232" s="217" t="s">
        <v>6304</v>
      </c>
      <c r="G232" s="218" t="s">
        <v>359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1105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1105</v>
      </c>
      <c r="BM232" s="226" t="s">
        <v>6467</v>
      </c>
    </row>
    <row r="233" s="2" customFormat="1" ht="16.5" customHeight="1">
      <c r="A233" s="40"/>
      <c r="B233" s="41"/>
      <c r="C233" s="215" t="s">
        <v>1777</v>
      </c>
      <c r="D233" s="215" t="s">
        <v>182</v>
      </c>
      <c r="E233" s="216" t="s">
        <v>6306</v>
      </c>
      <c r="F233" s="217" t="s">
        <v>6307</v>
      </c>
      <c r="G233" s="218" t="s">
        <v>359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1105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1105</v>
      </c>
      <c r="BM233" s="226" t="s">
        <v>6468</v>
      </c>
    </row>
    <row r="234" s="2" customFormat="1" ht="16.5" customHeight="1">
      <c r="A234" s="40"/>
      <c r="B234" s="41"/>
      <c r="C234" s="215" t="s">
        <v>1781</v>
      </c>
      <c r="D234" s="215" t="s">
        <v>182</v>
      </c>
      <c r="E234" s="216" t="s">
        <v>6309</v>
      </c>
      <c r="F234" s="217" t="s">
        <v>6310</v>
      </c>
      <c r="G234" s="218" t="s">
        <v>359</v>
      </c>
      <c r="H234" s="219">
        <v>6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1105</v>
      </c>
      <c r="AT234" s="226" t="s">
        <v>182</v>
      </c>
      <c r="AU234" s="226" t="s">
        <v>80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1105</v>
      </c>
      <c r="BM234" s="226" t="s">
        <v>6469</v>
      </c>
    </row>
    <row r="235" s="2" customFormat="1" ht="24.15" customHeight="1">
      <c r="A235" s="40"/>
      <c r="B235" s="41"/>
      <c r="C235" s="215" t="s">
        <v>1789</v>
      </c>
      <c r="D235" s="215" t="s">
        <v>182</v>
      </c>
      <c r="E235" s="216" t="s">
        <v>6312</v>
      </c>
      <c r="F235" s="217" t="s">
        <v>6313</v>
      </c>
      <c r="G235" s="218" t="s">
        <v>359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1105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1105</v>
      </c>
      <c r="BM235" s="226" t="s">
        <v>6470</v>
      </c>
    </row>
    <row r="236" s="2" customFormat="1" ht="16.5" customHeight="1">
      <c r="A236" s="40"/>
      <c r="B236" s="41"/>
      <c r="C236" s="215" t="s">
        <v>1793</v>
      </c>
      <c r="D236" s="215" t="s">
        <v>182</v>
      </c>
      <c r="E236" s="216" t="s">
        <v>6315</v>
      </c>
      <c r="F236" s="217" t="s">
        <v>6316</v>
      </c>
      <c r="G236" s="218" t="s">
        <v>359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1105</v>
      </c>
      <c r="AT236" s="226" t="s">
        <v>182</v>
      </c>
      <c r="AU236" s="226" t="s">
        <v>80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1105</v>
      </c>
      <c r="BM236" s="226" t="s">
        <v>6471</v>
      </c>
    </row>
    <row r="237" s="2" customFormat="1" ht="16.5" customHeight="1">
      <c r="A237" s="40"/>
      <c r="B237" s="41"/>
      <c r="C237" s="215" t="s">
        <v>1797</v>
      </c>
      <c r="D237" s="215" t="s">
        <v>182</v>
      </c>
      <c r="E237" s="216" t="s">
        <v>6318</v>
      </c>
      <c r="F237" s="217" t="s">
        <v>6319</v>
      </c>
      <c r="G237" s="218" t="s">
        <v>227</v>
      </c>
      <c r="H237" s="219">
        <v>0.5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1105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1105</v>
      </c>
      <c r="BM237" s="226" t="s">
        <v>6472</v>
      </c>
    </row>
    <row r="238" s="2" customFormat="1" ht="16.5" customHeight="1">
      <c r="A238" s="40"/>
      <c r="B238" s="41"/>
      <c r="C238" s="215" t="s">
        <v>1801</v>
      </c>
      <c r="D238" s="215" t="s">
        <v>182</v>
      </c>
      <c r="E238" s="216" t="s">
        <v>6321</v>
      </c>
      <c r="F238" s="217" t="s">
        <v>6322</v>
      </c>
      <c r="G238" s="218" t="s">
        <v>359</v>
      </c>
      <c r="H238" s="219">
        <v>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1105</v>
      </c>
      <c r="AT238" s="226" t="s">
        <v>182</v>
      </c>
      <c r="AU238" s="226" t="s">
        <v>80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1105</v>
      </c>
      <c r="BM238" s="226" t="s">
        <v>6473</v>
      </c>
    </row>
    <row r="239" s="2" customFormat="1" ht="16.5" customHeight="1">
      <c r="A239" s="40"/>
      <c r="B239" s="41"/>
      <c r="C239" s="215" t="s">
        <v>1805</v>
      </c>
      <c r="D239" s="215" t="s">
        <v>182</v>
      </c>
      <c r="E239" s="216" t="s">
        <v>6324</v>
      </c>
      <c r="F239" s="217" t="s">
        <v>6325</v>
      </c>
      <c r="G239" s="218" t="s">
        <v>359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1105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1105</v>
      </c>
      <c r="BM239" s="226" t="s">
        <v>6474</v>
      </c>
    </row>
    <row r="240" s="2" customFormat="1" ht="16.5" customHeight="1">
      <c r="A240" s="40"/>
      <c r="B240" s="41"/>
      <c r="C240" s="215" t="s">
        <v>1809</v>
      </c>
      <c r="D240" s="215" t="s">
        <v>182</v>
      </c>
      <c r="E240" s="216" t="s">
        <v>6327</v>
      </c>
      <c r="F240" s="217" t="s">
        <v>6328</v>
      </c>
      <c r="G240" s="218" t="s">
        <v>3441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1105</v>
      </c>
      <c r="AT240" s="226" t="s">
        <v>182</v>
      </c>
      <c r="AU240" s="226" t="s">
        <v>80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1105</v>
      </c>
      <c r="BM240" s="226" t="s">
        <v>6475</v>
      </c>
    </row>
    <row r="241" s="2" customFormat="1" ht="16.5" customHeight="1">
      <c r="A241" s="40"/>
      <c r="B241" s="41"/>
      <c r="C241" s="215" t="s">
        <v>1785</v>
      </c>
      <c r="D241" s="215" t="s">
        <v>182</v>
      </c>
      <c r="E241" s="216" t="s">
        <v>6418</v>
      </c>
      <c r="F241" s="217" t="s">
        <v>6419</v>
      </c>
      <c r="G241" s="218" t="s">
        <v>359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1105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1105</v>
      </c>
      <c r="BM241" s="226" t="s">
        <v>6476</v>
      </c>
    </row>
    <row r="242" s="2" customFormat="1" ht="16.5" customHeight="1">
      <c r="A242" s="40"/>
      <c r="B242" s="41"/>
      <c r="C242" s="215" t="s">
        <v>1813</v>
      </c>
      <c r="D242" s="215" t="s">
        <v>182</v>
      </c>
      <c r="E242" s="216" t="s">
        <v>6477</v>
      </c>
      <c r="F242" s="217" t="s">
        <v>6331</v>
      </c>
      <c r="G242" s="218" t="s">
        <v>3129</v>
      </c>
      <c r="H242" s="292"/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1105</v>
      </c>
      <c r="AT242" s="226" t="s">
        <v>182</v>
      </c>
      <c r="AU242" s="226" t="s">
        <v>80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1105</v>
      </c>
      <c r="BM242" s="226" t="s">
        <v>6478</v>
      </c>
    </row>
    <row r="243" s="12" customFormat="1" ht="25.92" customHeight="1">
      <c r="A243" s="12"/>
      <c r="B243" s="199"/>
      <c r="C243" s="200"/>
      <c r="D243" s="201" t="s">
        <v>71</v>
      </c>
      <c r="E243" s="202" t="s">
        <v>6102</v>
      </c>
      <c r="F243" s="202" t="s">
        <v>6479</v>
      </c>
      <c r="G243" s="200"/>
      <c r="H243" s="200"/>
      <c r="I243" s="203"/>
      <c r="J243" s="204">
        <f>BK243</f>
        <v>0</v>
      </c>
      <c r="K243" s="200"/>
      <c r="L243" s="205"/>
      <c r="M243" s="206"/>
      <c r="N243" s="207"/>
      <c r="O243" s="207"/>
      <c r="P243" s="208">
        <f>SUM(P244:P258)</f>
        <v>0</v>
      </c>
      <c r="Q243" s="207"/>
      <c r="R243" s="208">
        <f>SUM(R244:R258)</f>
        <v>0</v>
      </c>
      <c r="S243" s="207"/>
      <c r="T243" s="209">
        <f>SUM(T244:T258)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80</v>
      </c>
      <c r="AT243" s="211" t="s">
        <v>71</v>
      </c>
      <c r="AU243" s="211" t="s">
        <v>72</v>
      </c>
      <c r="AY243" s="210" t="s">
        <v>180</v>
      </c>
      <c r="BK243" s="212">
        <f>SUM(BK244:BK258)</f>
        <v>0</v>
      </c>
    </row>
    <row r="244" s="2" customFormat="1" ht="16.5" customHeight="1">
      <c r="A244" s="40"/>
      <c r="B244" s="41"/>
      <c r="C244" s="215" t="s">
        <v>3315</v>
      </c>
      <c r="D244" s="215" t="s">
        <v>182</v>
      </c>
      <c r="E244" s="216" t="s">
        <v>6297</v>
      </c>
      <c r="F244" s="217" t="s">
        <v>6298</v>
      </c>
      <c r="G244" s="218" t="s">
        <v>359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1105</v>
      </c>
      <c r="AT244" s="226" t="s">
        <v>182</v>
      </c>
      <c r="AU244" s="226" t="s">
        <v>80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1105</v>
      </c>
      <c r="BM244" s="226" t="s">
        <v>6480</v>
      </c>
    </row>
    <row r="245" s="2" customFormat="1" ht="16.5" customHeight="1">
      <c r="A245" s="40"/>
      <c r="B245" s="41"/>
      <c r="C245" s="215" t="s">
        <v>3319</v>
      </c>
      <c r="D245" s="215" t="s">
        <v>182</v>
      </c>
      <c r="E245" s="216" t="s">
        <v>6300</v>
      </c>
      <c r="F245" s="217" t="s">
        <v>6301</v>
      </c>
      <c r="G245" s="218" t="s">
        <v>359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1105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1105</v>
      </c>
      <c r="BM245" s="226" t="s">
        <v>6481</v>
      </c>
    </row>
    <row r="246" s="2" customFormat="1" ht="16.5" customHeight="1">
      <c r="A246" s="40"/>
      <c r="B246" s="41"/>
      <c r="C246" s="215" t="s">
        <v>3323</v>
      </c>
      <c r="D246" s="215" t="s">
        <v>182</v>
      </c>
      <c r="E246" s="216" t="s">
        <v>6303</v>
      </c>
      <c r="F246" s="217" t="s">
        <v>6304</v>
      </c>
      <c r="G246" s="218" t="s">
        <v>359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1105</v>
      </c>
      <c r="AT246" s="226" t="s">
        <v>182</v>
      </c>
      <c r="AU246" s="226" t="s">
        <v>80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1105</v>
      </c>
      <c r="BM246" s="226" t="s">
        <v>6482</v>
      </c>
    </row>
    <row r="247" s="2" customFormat="1" ht="16.5" customHeight="1">
      <c r="A247" s="40"/>
      <c r="B247" s="41"/>
      <c r="C247" s="215" t="s">
        <v>3354</v>
      </c>
      <c r="D247" s="215" t="s">
        <v>182</v>
      </c>
      <c r="E247" s="216" t="s">
        <v>6309</v>
      </c>
      <c r="F247" s="217" t="s">
        <v>6310</v>
      </c>
      <c r="G247" s="218" t="s">
        <v>359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1105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1105</v>
      </c>
      <c r="BM247" s="226" t="s">
        <v>6483</v>
      </c>
    </row>
    <row r="248" s="2" customFormat="1" ht="24.15" customHeight="1">
      <c r="A248" s="40"/>
      <c r="B248" s="41"/>
      <c r="C248" s="215" t="s">
        <v>3365</v>
      </c>
      <c r="D248" s="215" t="s">
        <v>182</v>
      </c>
      <c r="E248" s="216" t="s">
        <v>6312</v>
      </c>
      <c r="F248" s="217" t="s">
        <v>6313</v>
      </c>
      <c r="G248" s="218" t="s">
        <v>359</v>
      </c>
      <c r="H248" s="219">
        <v>2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1105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1105</v>
      </c>
      <c r="BM248" s="226" t="s">
        <v>6484</v>
      </c>
    </row>
    <row r="249" s="2" customFormat="1" ht="16.5" customHeight="1">
      <c r="A249" s="40"/>
      <c r="B249" s="41"/>
      <c r="C249" s="215" t="s">
        <v>6485</v>
      </c>
      <c r="D249" s="215" t="s">
        <v>182</v>
      </c>
      <c r="E249" s="216" t="s">
        <v>6318</v>
      </c>
      <c r="F249" s="217" t="s">
        <v>6319</v>
      </c>
      <c r="G249" s="218" t="s">
        <v>227</v>
      </c>
      <c r="H249" s="219">
        <v>0.5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1105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1105</v>
      </c>
      <c r="BM249" s="226" t="s">
        <v>6486</v>
      </c>
    </row>
    <row r="250" s="2" customFormat="1" ht="16.5" customHeight="1">
      <c r="A250" s="40"/>
      <c r="B250" s="41"/>
      <c r="C250" s="215" t="s">
        <v>3381</v>
      </c>
      <c r="D250" s="215" t="s">
        <v>182</v>
      </c>
      <c r="E250" s="216" t="s">
        <v>6321</v>
      </c>
      <c r="F250" s="217" t="s">
        <v>6322</v>
      </c>
      <c r="G250" s="218" t="s">
        <v>359</v>
      </c>
      <c r="H250" s="219">
        <v>5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1105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1105</v>
      </c>
      <c r="BM250" s="226" t="s">
        <v>6487</v>
      </c>
    </row>
    <row r="251" s="2" customFormat="1" ht="16.5" customHeight="1">
      <c r="A251" s="40"/>
      <c r="B251" s="41"/>
      <c r="C251" s="215" t="s">
        <v>3434</v>
      </c>
      <c r="D251" s="215" t="s">
        <v>182</v>
      </c>
      <c r="E251" s="216" t="s">
        <v>6324</v>
      </c>
      <c r="F251" s="217" t="s">
        <v>6325</v>
      </c>
      <c r="G251" s="218" t="s">
        <v>359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1105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1105</v>
      </c>
      <c r="BM251" s="226" t="s">
        <v>6488</v>
      </c>
    </row>
    <row r="252" s="2" customFormat="1" ht="16.5" customHeight="1">
      <c r="A252" s="40"/>
      <c r="B252" s="41"/>
      <c r="C252" s="215" t="s">
        <v>3438</v>
      </c>
      <c r="D252" s="215" t="s">
        <v>182</v>
      </c>
      <c r="E252" s="216" t="s">
        <v>6327</v>
      </c>
      <c r="F252" s="217" t="s">
        <v>6328</v>
      </c>
      <c r="G252" s="218" t="s">
        <v>3441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1105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1105</v>
      </c>
      <c r="BM252" s="226" t="s">
        <v>6489</v>
      </c>
    </row>
    <row r="253" s="2" customFormat="1" ht="16.5" customHeight="1">
      <c r="A253" s="40"/>
      <c r="B253" s="41"/>
      <c r="C253" s="215" t="s">
        <v>3330</v>
      </c>
      <c r="D253" s="215" t="s">
        <v>182</v>
      </c>
      <c r="E253" s="216" t="s">
        <v>6364</v>
      </c>
      <c r="F253" s="217" t="s">
        <v>6365</v>
      </c>
      <c r="G253" s="218" t="s">
        <v>359</v>
      </c>
      <c r="H253" s="219">
        <v>2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1105</v>
      </c>
      <c r="AT253" s="226" t="s">
        <v>182</v>
      </c>
      <c r="AU253" s="226" t="s">
        <v>80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1105</v>
      </c>
      <c r="BM253" s="226" t="s">
        <v>6490</v>
      </c>
    </row>
    <row r="254" s="2" customFormat="1" ht="16.5" customHeight="1">
      <c r="A254" s="40"/>
      <c r="B254" s="41"/>
      <c r="C254" s="215" t="s">
        <v>3347</v>
      </c>
      <c r="D254" s="215" t="s">
        <v>182</v>
      </c>
      <c r="E254" s="216" t="s">
        <v>6367</v>
      </c>
      <c r="F254" s="217" t="s">
        <v>6368</v>
      </c>
      <c r="G254" s="218" t="s">
        <v>359</v>
      </c>
      <c r="H254" s="219">
        <v>1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1105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1105</v>
      </c>
      <c r="BM254" s="226" t="s">
        <v>6491</v>
      </c>
    </row>
    <row r="255" s="2" customFormat="1" ht="16.5" customHeight="1">
      <c r="A255" s="40"/>
      <c r="B255" s="41"/>
      <c r="C255" s="215" t="s">
        <v>3360</v>
      </c>
      <c r="D255" s="215" t="s">
        <v>182</v>
      </c>
      <c r="E255" s="216" t="s">
        <v>6370</v>
      </c>
      <c r="F255" s="217" t="s">
        <v>6371</v>
      </c>
      <c r="G255" s="218" t="s">
        <v>359</v>
      </c>
      <c r="H255" s="219">
        <v>2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1105</v>
      </c>
      <c r="AT255" s="226" t="s">
        <v>182</v>
      </c>
      <c r="AU255" s="226" t="s">
        <v>80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1105</v>
      </c>
      <c r="BM255" s="226" t="s">
        <v>6492</v>
      </c>
    </row>
    <row r="256" s="2" customFormat="1" ht="24.15" customHeight="1">
      <c r="A256" s="40"/>
      <c r="B256" s="41"/>
      <c r="C256" s="215" t="s">
        <v>3371</v>
      </c>
      <c r="D256" s="215" t="s">
        <v>182</v>
      </c>
      <c r="E256" s="216" t="s">
        <v>6373</v>
      </c>
      <c r="F256" s="217" t="s">
        <v>6374</v>
      </c>
      <c r="G256" s="218" t="s">
        <v>359</v>
      </c>
      <c r="H256" s="219">
        <v>1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1105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1105</v>
      </c>
      <c r="BM256" s="226" t="s">
        <v>6493</v>
      </c>
    </row>
    <row r="257" s="2" customFormat="1" ht="16.5" customHeight="1">
      <c r="A257" s="40"/>
      <c r="B257" s="41"/>
      <c r="C257" s="215" t="s">
        <v>3376</v>
      </c>
      <c r="D257" s="215" t="s">
        <v>182</v>
      </c>
      <c r="E257" s="216" t="s">
        <v>6376</v>
      </c>
      <c r="F257" s="217" t="s">
        <v>6377</v>
      </c>
      <c r="G257" s="218" t="s">
        <v>359</v>
      </c>
      <c r="H257" s="219">
        <v>3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1105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1105</v>
      </c>
      <c r="BM257" s="226" t="s">
        <v>6494</v>
      </c>
    </row>
    <row r="258" s="2" customFormat="1" ht="16.5" customHeight="1">
      <c r="A258" s="40"/>
      <c r="B258" s="41"/>
      <c r="C258" s="215" t="s">
        <v>3443</v>
      </c>
      <c r="D258" s="215" t="s">
        <v>182</v>
      </c>
      <c r="E258" s="216" t="s">
        <v>6495</v>
      </c>
      <c r="F258" s="217" t="s">
        <v>6331</v>
      </c>
      <c r="G258" s="218" t="s">
        <v>3129</v>
      </c>
      <c r="H258" s="292"/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1105</v>
      </c>
      <c r="AT258" s="226" t="s">
        <v>182</v>
      </c>
      <c r="AU258" s="226" t="s">
        <v>80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1105</v>
      </c>
      <c r="BM258" s="226" t="s">
        <v>6496</v>
      </c>
    </row>
    <row r="259" s="12" customFormat="1" ht="25.92" customHeight="1">
      <c r="A259" s="12"/>
      <c r="B259" s="199"/>
      <c r="C259" s="200"/>
      <c r="D259" s="201" t="s">
        <v>71</v>
      </c>
      <c r="E259" s="202" t="s">
        <v>6116</v>
      </c>
      <c r="F259" s="202" t="s">
        <v>6497</v>
      </c>
      <c r="G259" s="200"/>
      <c r="H259" s="200"/>
      <c r="I259" s="203"/>
      <c r="J259" s="204">
        <f>BK259</f>
        <v>0</v>
      </c>
      <c r="K259" s="200"/>
      <c r="L259" s="205"/>
      <c r="M259" s="206"/>
      <c r="N259" s="207"/>
      <c r="O259" s="207"/>
      <c r="P259" s="208">
        <f>SUM(P260:P272)</f>
        <v>0</v>
      </c>
      <c r="Q259" s="207"/>
      <c r="R259" s="208">
        <f>SUM(R260:R272)</f>
        <v>0</v>
      </c>
      <c r="S259" s="207"/>
      <c r="T259" s="209">
        <f>SUM(T260:T272)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80</v>
      </c>
      <c r="AT259" s="211" t="s">
        <v>71</v>
      </c>
      <c r="AU259" s="211" t="s">
        <v>72</v>
      </c>
      <c r="AY259" s="210" t="s">
        <v>180</v>
      </c>
      <c r="BK259" s="212">
        <f>SUM(BK260:BK272)</f>
        <v>0</v>
      </c>
    </row>
    <row r="260" s="2" customFormat="1" ht="16.5" customHeight="1">
      <c r="A260" s="40"/>
      <c r="B260" s="41"/>
      <c r="C260" s="215" t="s">
        <v>1592</v>
      </c>
      <c r="D260" s="215" t="s">
        <v>182</v>
      </c>
      <c r="E260" s="216" t="s">
        <v>6297</v>
      </c>
      <c r="F260" s="217" t="s">
        <v>6298</v>
      </c>
      <c r="G260" s="218" t="s">
        <v>359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1105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1105</v>
      </c>
      <c r="BM260" s="226" t="s">
        <v>6498</v>
      </c>
    </row>
    <row r="261" s="2" customFormat="1" ht="16.5" customHeight="1">
      <c r="A261" s="40"/>
      <c r="B261" s="41"/>
      <c r="C261" s="215" t="s">
        <v>1615</v>
      </c>
      <c r="D261" s="215" t="s">
        <v>182</v>
      </c>
      <c r="E261" s="216" t="s">
        <v>6300</v>
      </c>
      <c r="F261" s="217" t="s">
        <v>6301</v>
      </c>
      <c r="G261" s="218" t="s">
        <v>359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1105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1105</v>
      </c>
      <c r="BM261" s="226" t="s">
        <v>6499</v>
      </c>
    </row>
    <row r="262" s="2" customFormat="1" ht="16.5" customHeight="1">
      <c r="A262" s="40"/>
      <c r="B262" s="41"/>
      <c r="C262" s="215" t="s">
        <v>1661</v>
      </c>
      <c r="D262" s="215" t="s">
        <v>182</v>
      </c>
      <c r="E262" s="216" t="s">
        <v>6303</v>
      </c>
      <c r="F262" s="217" t="s">
        <v>6304</v>
      </c>
      <c r="G262" s="218" t="s">
        <v>359</v>
      </c>
      <c r="H262" s="219">
        <v>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1105</v>
      </c>
      <c r="AT262" s="226" t="s">
        <v>182</v>
      </c>
      <c r="AU262" s="226" t="s">
        <v>80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1105</v>
      </c>
      <c r="BM262" s="226" t="s">
        <v>6500</v>
      </c>
    </row>
    <row r="263" s="2" customFormat="1" ht="16.5" customHeight="1">
      <c r="A263" s="40"/>
      <c r="B263" s="41"/>
      <c r="C263" s="215" t="s">
        <v>1668</v>
      </c>
      <c r="D263" s="215" t="s">
        <v>182</v>
      </c>
      <c r="E263" s="216" t="s">
        <v>6306</v>
      </c>
      <c r="F263" s="217" t="s">
        <v>6307</v>
      </c>
      <c r="G263" s="218" t="s">
        <v>359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1105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1105</v>
      </c>
      <c r="BM263" s="226" t="s">
        <v>6501</v>
      </c>
    </row>
    <row r="264" s="2" customFormat="1" ht="16.5" customHeight="1">
      <c r="A264" s="40"/>
      <c r="B264" s="41"/>
      <c r="C264" s="215" t="s">
        <v>1680</v>
      </c>
      <c r="D264" s="215" t="s">
        <v>182</v>
      </c>
      <c r="E264" s="216" t="s">
        <v>6309</v>
      </c>
      <c r="F264" s="217" t="s">
        <v>6310</v>
      </c>
      <c r="G264" s="218" t="s">
        <v>359</v>
      </c>
      <c r="H264" s="219">
        <v>6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1105</v>
      </c>
      <c r="AT264" s="226" t="s">
        <v>182</v>
      </c>
      <c r="AU264" s="226" t="s">
        <v>80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1105</v>
      </c>
      <c r="BM264" s="226" t="s">
        <v>6502</v>
      </c>
    </row>
    <row r="265" s="2" customFormat="1" ht="24.15" customHeight="1">
      <c r="A265" s="40"/>
      <c r="B265" s="41"/>
      <c r="C265" s="215" t="s">
        <v>1702</v>
      </c>
      <c r="D265" s="215" t="s">
        <v>182</v>
      </c>
      <c r="E265" s="216" t="s">
        <v>6312</v>
      </c>
      <c r="F265" s="217" t="s">
        <v>6313</v>
      </c>
      <c r="G265" s="218" t="s">
        <v>359</v>
      </c>
      <c r="H265" s="219">
        <v>1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1105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1105</v>
      </c>
      <c r="BM265" s="226" t="s">
        <v>6503</v>
      </c>
    </row>
    <row r="266" s="2" customFormat="1" ht="16.5" customHeight="1">
      <c r="A266" s="40"/>
      <c r="B266" s="41"/>
      <c r="C266" s="215" t="s">
        <v>1734</v>
      </c>
      <c r="D266" s="215" t="s">
        <v>182</v>
      </c>
      <c r="E266" s="216" t="s">
        <v>6315</v>
      </c>
      <c r="F266" s="217" t="s">
        <v>6316</v>
      </c>
      <c r="G266" s="218" t="s">
        <v>359</v>
      </c>
      <c r="H266" s="219">
        <v>1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1105</v>
      </c>
      <c r="AT266" s="226" t="s">
        <v>182</v>
      </c>
      <c r="AU266" s="226" t="s">
        <v>80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1105</v>
      </c>
      <c r="BM266" s="226" t="s">
        <v>6504</v>
      </c>
    </row>
    <row r="267" s="2" customFormat="1" ht="16.5" customHeight="1">
      <c r="A267" s="40"/>
      <c r="B267" s="41"/>
      <c r="C267" s="215" t="s">
        <v>1744</v>
      </c>
      <c r="D267" s="215" t="s">
        <v>182</v>
      </c>
      <c r="E267" s="216" t="s">
        <v>6318</v>
      </c>
      <c r="F267" s="217" t="s">
        <v>6319</v>
      </c>
      <c r="G267" s="218" t="s">
        <v>227</v>
      </c>
      <c r="H267" s="219">
        <v>0.5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1105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1105</v>
      </c>
      <c r="BM267" s="226" t="s">
        <v>6505</v>
      </c>
    </row>
    <row r="268" s="2" customFormat="1" ht="16.5" customHeight="1">
      <c r="A268" s="40"/>
      <c r="B268" s="41"/>
      <c r="C268" s="215" t="s">
        <v>1749</v>
      </c>
      <c r="D268" s="215" t="s">
        <v>182</v>
      </c>
      <c r="E268" s="216" t="s">
        <v>6321</v>
      </c>
      <c r="F268" s="217" t="s">
        <v>6322</v>
      </c>
      <c r="G268" s="218" t="s">
        <v>359</v>
      </c>
      <c r="H268" s="219">
        <v>5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43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1105</v>
      </c>
      <c r="AT268" s="226" t="s">
        <v>182</v>
      </c>
      <c r="AU268" s="226" t="s">
        <v>80</v>
      </c>
      <c r="AY268" s="19" t="s">
        <v>180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1105</v>
      </c>
      <c r="BM268" s="226" t="s">
        <v>6506</v>
      </c>
    </row>
    <row r="269" s="2" customFormat="1" ht="16.5" customHeight="1">
      <c r="A269" s="40"/>
      <c r="B269" s="41"/>
      <c r="C269" s="215" t="s">
        <v>1753</v>
      </c>
      <c r="D269" s="215" t="s">
        <v>182</v>
      </c>
      <c r="E269" s="216" t="s">
        <v>6324</v>
      </c>
      <c r="F269" s="217" t="s">
        <v>6325</v>
      </c>
      <c r="G269" s="218" t="s">
        <v>359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1105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1105</v>
      </c>
      <c r="BM269" s="226" t="s">
        <v>6507</v>
      </c>
    </row>
    <row r="270" s="2" customFormat="1" ht="16.5" customHeight="1">
      <c r="A270" s="40"/>
      <c r="B270" s="41"/>
      <c r="C270" s="215" t="s">
        <v>1757</v>
      </c>
      <c r="D270" s="215" t="s">
        <v>182</v>
      </c>
      <c r="E270" s="216" t="s">
        <v>6327</v>
      </c>
      <c r="F270" s="217" t="s">
        <v>6328</v>
      </c>
      <c r="G270" s="218" t="s">
        <v>3441</v>
      </c>
      <c r="H270" s="219">
        <v>1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1105</v>
      </c>
      <c r="AT270" s="226" t="s">
        <v>182</v>
      </c>
      <c r="AU270" s="226" t="s">
        <v>80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1105</v>
      </c>
      <c r="BM270" s="226" t="s">
        <v>6508</v>
      </c>
    </row>
    <row r="271" s="2" customFormat="1" ht="16.5" customHeight="1">
      <c r="A271" s="40"/>
      <c r="B271" s="41"/>
      <c r="C271" s="215" t="s">
        <v>1691</v>
      </c>
      <c r="D271" s="215" t="s">
        <v>182</v>
      </c>
      <c r="E271" s="216" t="s">
        <v>6418</v>
      </c>
      <c r="F271" s="217" t="s">
        <v>6419</v>
      </c>
      <c r="G271" s="218" t="s">
        <v>359</v>
      </c>
      <c r="H271" s="219">
        <v>1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1105</v>
      </c>
      <c r="AT271" s="226" t="s">
        <v>182</v>
      </c>
      <c r="AU271" s="226" t="s">
        <v>80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1105</v>
      </c>
      <c r="BM271" s="226" t="s">
        <v>6509</v>
      </c>
    </row>
    <row r="272" s="2" customFormat="1" ht="16.5" customHeight="1">
      <c r="A272" s="40"/>
      <c r="B272" s="41"/>
      <c r="C272" s="215" t="s">
        <v>1761</v>
      </c>
      <c r="D272" s="215" t="s">
        <v>182</v>
      </c>
      <c r="E272" s="216" t="s">
        <v>6477</v>
      </c>
      <c r="F272" s="217" t="s">
        <v>6331</v>
      </c>
      <c r="G272" s="218" t="s">
        <v>3129</v>
      </c>
      <c r="H272" s="292"/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1105</v>
      </c>
      <c r="AT272" s="226" t="s">
        <v>182</v>
      </c>
      <c r="AU272" s="226" t="s">
        <v>80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1105</v>
      </c>
      <c r="BM272" s="226" t="s">
        <v>6510</v>
      </c>
    </row>
    <row r="273" s="12" customFormat="1" ht="25.92" customHeight="1">
      <c r="A273" s="12"/>
      <c r="B273" s="199"/>
      <c r="C273" s="200"/>
      <c r="D273" s="201" t="s">
        <v>71</v>
      </c>
      <c r="E273" s="202" t="s">
        <v>6133</v>
      </c>
      <c r="F273" s="202" t="s">
        <v>6511</v>
      </c>
      <c r="G273" s="200"/>
      <c r="H273" s="200"/>
      <c r="I273" s="203"/>
      <c r="J273" s="204">
        <f>BK273</f>
        <v>0</v>
      </c>
      <c r="K273" s="200"/>
      <c r="L273" s="205"/>
      <c r="M273" s="206"/>
      <c r="N273" s="207"/>
      <c r="O273" s="207"/>
      <c r="P273" s="208">
        <f>SUM(P274:P288)</f>
        <v>0</v>
      </c>
      <c r="Q273" s="207"/>
      <c r="R273" s="208">
        <f>SUM(R274:R288)</f>
        <v>0</v>
      </c>
      <c r="S273" s="207"/>
      <c r="T273" s="209">
        <f>SUM(T274:T288)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0" t="s">
        <v>80</v>
      </c>
      <c r="AT273" s="211" t="s">
        <v>71</v>
      </c>
      <c r="AU273" s="211" t="s">
        <v>72</v>
      </c>
      <c r="AY273" s="210" t="s">
        <v>180</v>
      </c>
      <c r="BK273" s="212">
        <f>SUM(BK274:BK288)</f>
        <v>0</v>
      </c>
    </row>
    <row r="274" s="2" customFormat="1" ht="16.5" customHeight="1">
      <c r="A274" s="40"/>
      <c r="B274" s="41"/>
      <c r="C274" s="215" t="s">
        <v>1468</v>
      </c>
      <c r="D274" s="215" t="s">
        <v>182</v>
      </c>
      <c r="E274" s="216" t="s">
        <v>6297</v>
      </c>
      <c r="F274" s="217" t="s">
        <v>6298</v>
      </c>
      <c r="G274" s="218" t="s">
        <v>359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1105</v>
      </c>
      <c r="AT274" s="226" t="s">
        <v>182</v>
      </c>
      <c r="AU274" s="226" t="s">
        <v>80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1105</v>
      </c>
      <c r="BM274" s="226" t="s">
        <v>6512</v>
      </c>
    </row>
    <row r="275" s="2" customFormat="1" ht="16.5" customHeight="1">
      <c r="A275" s="40"/>
      <c r="B275" s="41"/>
      <c r="C275" s="215" t="s">
        <v>1477</v>
      </c>
      <c r="D275" s="215" t="s">
        <v>182</v>
      </c>
      <c r="E275" s="216" t="s">
        <v>6300</v>
      </c>
      <c r="F275" s="217" t="s">
        <v>6301</v>
      </c>
      <c r="G275" s="218" t="s">
        <v>359</v>
      </c>
      <c r="H275" s="219">
        <v>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43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1105</v>
      </c>
      <c r="AT275" s="226" t="s">
        <v>182</v>
      </c>
      <c r="AU275" s="226" t="s">
        <v>80</v>
      </c>
      <c r="AY275" s="19" t="s">
        <v>180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1105</v>
      </c>
      <c r="BM275" s="226" t="s">
        <v>6513</v>
      </c>
    </row>
    <row r="276" s="2" customFormat="1" ht="16.5" customHeight="1">
      <c r="A276" s="40"/>
      <c r="B276" s="41"/>
      <c r="C276" s="215" t="s">
        <v>1486</v>
      </c>
      <c r="D276" s="215" t="s">
        <v>182</v>
      </c>
      <c r="E276" s="216" t="s">
        <v>6303</v>
      </c>
      <c r="F276" s="217" t="s">
        <v>6304</v>
      </c>
      <c r="G276" s="218" t="s">
        <v>359</v>
      </c>
      <c r="H276" s="219">
        <v>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1105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1105</v>
      </c>
      <c r="BM276" s="226" t="s">
        <v>6514</v>
      </c>
    </row>
    <row r="277" s="2" customFormat="1" ht="16.5" customHeight="1">
      <c r="A277" s="40"/>
      <c r="B277" s="41"/>
      <c r="C277" s="215" t="s">
        <v>1498</v>
      </c>
      <c r="D277" s="215" t="s">
        <v>182</v>
      </c>
      <c r="E277" s="216" t="s">
        <v>6306</v>
      </c>
      <c r="F277" s="217" t="s">
        <v>6307</v>
      </c>
      <c r="G277" s="218" t="s">
        <v>359</v>
      </c>
      <c r="H277" s="219">
        <v>1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1105</v>
      </c>
      <c r="AT277" s="226" t="s">
        <v>182</v>
      </c>
      <c r="AU277" s="226" t="s">
        <v>80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1105</v>
      </c>
      <c r="BM277" s="226" t="s">
        <v>6515</v>
      </c>
    </row>
    <row r="278" s="2" customFormat="1" ht="16.5" customHeight="1">
      <c r="A278" s="40"/>
      <c r="B278" s="41"/>
      <c r="C278" s="215" t="s">
        <v>1508</v>
      </c>
      <c r="D278" s="215" t="s">
        <v>182</v>
      </c>
      <c r="E278" s="216" t="s">
        <v>6309</v>
      </c>
      <c r="F278" s="217" t="s">
        <v>6310</v>
      </c>
      <c r="G278" s="218" t="s">
        <v>359</v>
      </c>
      <c r="H278" s="219">
        <v>3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1105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1105</v>
      </c>
      <c r="BM278" s="226" t="s">
        <v>6516</v>
      </c>
    </row>
    <row r="279" s="2" customFormat="1" ht="24.15" customHeight="1">
      <c r="A279" s="40"/>
      <c r="B279" s="41"/>
      <c r="C279" s="215" t="s">
        <v>1522</v>
      </c>
      <c r="D279" s="215" t="s">
        <v>182</v>
      </c>
      <c r="E279" s="216" t="s">
        <v>6312</v>
      </c>
      <c r="F279" s="217" t="s">
        <v>6313</v>
      </c>
      <c r="G279" s="218" t="s">
        <v>359</v>
      </c>
      <c r="H279" s="219">
        <v>2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1105</v>
      </c>
      <c r="AT279" s="226" t="s">
        <v>182</v>
      </c>
      <c r="AU279" s="226" t="s">
        <v>80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1105</v>
      </c>
      <c r="BM279" s="226" t="s">
        <v>6517</v>
      </c>
    </row>
    <row r="280" s="2" customFormat="1" ht="16.5" customHeight="1">
      <c r="A280" s="40"/>
      <c r="B280" s="41"/>
      <c r="C280" s="215" t="s">
        <v>1529</v>
      </c>
      <c r="D280" s="215" t="s">
        <v>182</v>
      </c>
      <c r="E280" s="216" t="s">
        <v>6315</v>
      </c>
      <c r="F280" s="217" t="s">
        <v>6316</v>
      </c>
      <c r="G280" s="218" t="s">
        <v>359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1105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1105</v>
      </c>
      <c r="BM280" s="226" t="s">
        <v>6518</v>
      </c>
    </row>
    <row r="281" s="2" customFormat="1" ht="16.5" customHeight="1">
      <c r="A281" s="40"/>
      <c r="B281" s="41"/>
      <c r="C281" s="215" t="s">
        <v>1548</v>
      </c>
      <c r="D281" s="215" t="s">
        <v>182</v>
      </c>
      <c r="E281" s="216" t="s">
        <v>6318</v>
      </c>
      <c r="F281" s="217" t="s">
        <v>6319</v>
      </c>
      <c r="G281" s="218" t="s">
        <v>227</v>
      </c>
      <c r="H281" s="219">
        <v>0.5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1105</v>
      </c>
      <c r="AT281" s="226" t="s">
        <v>182</v>
      </c>
      <c r="AU281" s="226" t="s">
        <v>80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1105</v>
      </c>
      <c r="BM281" s="226" t="s">
        <v>6519</v>
      </c>
    </row>
    <row r="282" s="2" customFormat="1" ht="16.5" customHeight="1">
      <c r="A282" s="40"/>
      <c r="B282" s="41"/>
      <c r="C282" s="215" t="s">
        <v>1563</v>
      </c>
      <c r="D282" s="215" t="s">
        <v>182</v>
      </c>
      <c r="E282" s="216" t="s">
        <v>6321</v>
      </c>
      <c r="F282" s="217" t="s">
        <v>6322</v>
      </c>
      <c r="G282" s="218" t="s">
        <v>359</v>
      </c>
      <c r="H282" s="219">
        <v>5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1105</v>
      </c>
      <c r="AT282" s="226" t="s">
        <v>182</v>
      </c>
      <c r="AU282" s="226" t="s">
        <v>80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1105</v>
      </c>
      <c r="BM282" s="226" t="s">
        <v>6520</v>
      </c>
    </row>
    <row r="283" s="2" customFormat="1" ht="16.5" customHeight="1">
      <c r="A283" s="40"/>
      <c r="B283" s="41"/>
      <c r="C283" s="215" t="s">
        <v>1575</v>
      </c>
      <c r="D283" s="215" t="s">
        <v>182</v>
      </c>
      <c r="E283" s="216" t="s">
        <v>6324</v>
      </c>
      <c r="F283" s="217" t="s">
        <v>6325</v>
      </c>
      <c r="G283" s="218" t="s">
        <v>359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1105</v>
      </c>
      <c r="AT283" s="226" t="s">
        <v>182</v>
      </c>
      <c r="AU283" s="226" t="s">
        <v>80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1105</v>
      </c>
      <c r="BM283" s="226" t="s">
        <v>6521</v>
      </c>
    </row>
    <row r="284" s="2" customFormat="1" ht="16.5" customHeight="1">
      <c r="A284" s="40"/>
      <c r="B284" s="41"/>
      <c r="C284" s="215" t="s">
        <v>1580</v>
      </c>
      <c r="D284" s="215" t="s">
        <v>182</v>
      </c>
      <c r="E284" s="216" t="s">
        <v>6327</v>
      </c>
      <c r="F284" s="217" t="s">
        <v>6328</v>
      </c>
      <c r="G284" s="218" t="s">
        <v>3441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1105</v>
      </c>
      <c r="AT284" s="226" t="s">
        <v>182</v>
      </c>
      <c r="AU284" s="226" t="s">
        <v>80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1105</v>
      </c>
      <c r="BM284" s="226" t="s">
        <v>6522</v>
      </c>
    </row>
    <row r="285" s="2" customFormat="1" ht="16.5" customHeight="1">
      <c r="A285" s="40"/>
      <c r="B285" s="41"/>
      <c r="C285" s="215" t="s">
        <v>1492</v>
      </c>
      <c r="D285" s="215" t="s">
        <v>182</v>
      </c>
      <c r="E285" s="216" t="s">
        <v>6367</v>
      </c>
      <c r="F285" s="217" t="s">
        <v>6368</v>
      </c>
      <c r="G285" s="218" t="s">
        <v>359</v>
      </c>
      <c r="H285" s="219">
        <v>1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1105</v>
      </c>
      <c r="AT285" s="226" t="s">
        <v>182</v>
      </c>
      <c r="AU285" s="226" t="s">
        <v>80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1105</v>
      </c>
      <c r="BM285" s="226" t="s">
        <v>6523</v>
      </c>
    </row>
    <row r="286" s="2" customFormat="1" ht="16.5" customHeight="1">
      <c r="A286" s="40"/>
      <c r="B286" s="41"/>
      <c r="C286" s="215" t="s">
        <v>1539</v>
      </c>
      <c r="D286" s="215" t="s">
        <v>182</v>
      </c>
      <c r="E286" s="216" t="s">
        <v>6376</v>
      </c>
      <c r="F286" s="217" t="s">
        <v>6377</v>
      </c>
      <c r="G286" s="218" t="s">
        <v>359</v>
      </c>
      <c r="H286" s="219">
        <v>3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1105</v>
      </c>
      <c r="AT286" s="226" t="s">
        <v>182</v>
      </c>
      <c r="AU286" s="226" t="s">
        <v>80</v>
      </c>
      <c r="AY286" s="19" t="s">
        <v>180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1105</v>
      </c>
      <c r="BM286" s="226" t="s">
        <v>6524</v>
      </c>
    </row>
    <row r="287" s="2" customFormat="1" ht="16.5" customHeight="1">
      <c r="A287" s="40"/>
      <c r="B287" s="41"/>
      <c r="C287" s="215" t="s">
        <v>1517</v>
      </c>
      <c r="D287" s="215" t="s">
        <v>182</v>
      </c>
      <c r="E287" s="216" t="s">
        <v>6525</v>
      </c>
      <c r="F287" s="217" t="s">
        <v>6526</v>
      </c>
      <c r="G287" s="218" t="s">
        <v>359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1105</v>
      </c>
      <c r="AT287" s="226" t="s">
        <v>182</v>
      </c>
      <c r="AU287" s="226" t="s">
        <v>80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1105</v>
      </c>
      <c r="BM287" s="226" t="s">
        <v>6527</v>
      </c>
    </row>
    <row r="288" s="2" customFormat="1" ht="16.5" customHeight="1">
      <c r="A288" s="40"/>
      <c r="B288" s="41"/>
      <c r="C288" s="215" t="s">
        <v>1585</v>
      </c>
      <c r="D288" s="215" t="s">
        <v>182</v>
      </c>
      <c r="E288" s="216" t="s">
        <v>6528</v>
      </c>
      <c r="F288" s="217" t="s">
        <v>6331</v>
      </c>
      <c r="G288" s="218" t="s">
        <v>3129</v>
      </c>
      <c r="H288" s="292"/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1105</v>
      </c>
      <c r="AT288" s="226" t="s">
        <v>182</v>
      </c>
      <c r="AU288" s="226" t="s">
        <v>80</v>
      </c>
      <c r="AY288" s="19" t="s">
        <v>180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1105</v>
      </c>
      <c r="BM288" s="226" t="s">
        <v>6529</v>
      </c>
    </row>
    <row r="289" s="12" customFormat="1" ht="25.92" customHeight="1">
      <c r="A289" s="12"/>
      <c r="B289" s="199"/>
      <c r="C289" s="200"/>
      <c r="D289" s="201" t="s">
        <v>71</v>
      </c>
      <c r="E289" s="202" t="s">
        <v>6530</v>
      </c>
      <c r="F289" s="202" t="s">
        <v>6531</v>
      </c>
      <c r="G289" s="200"/>
      <c r="H289" s="200"/>
      <c r="I289" s="203"/>
      <c r="J289" s="204">
        <f>BK289</f>
        <v>0</v>
      </c>
      <c r="K289" s="200"/>
      <c r="L289" s="205"/>
      <c r="M289" s="206"/>
      <c r="N289" s="207"/>
      <c r="O289" s="207"/>
      <c r="P289" s="208">
        <f>SUM(P290:P301)</f>
        <v>0</v>
      </c>
      <c r="Q289" s="207"/>
      <c r="R289" s="208">
        <f>SUM(R290:R301)</f>
        <v>0</v>
      </c>
      <c r="S289" s="207"/>
      <c r="T289" s="209">
        <f>SUM(T290:T301)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0" t="s">
        <v>80</v>
      </c>
      <c r="AT289" s="211" t="s">
        <v>71</v>
      </c>
      <c r="AU289" s="211" t="s">
        <v>72</v>
      </c>
      <c r="AY289" s="210" t="s">
        <v>180</v>
      </c>
      <c r="BK289" s="212">
        <f>SUM(BK290:BK301)</f>
        <v>0</v>
      </c>
    </row>
    <row r="290" s="2" customFormat="1" ht="16.5" customHeight="1">
      <c r="A290" s="40"/>
      <c r="B290" s="41"/>
      <c r="C290" s="215" t="s">
        <v>1370</v>
      </c>
      <c r="D290" s="215" t="s">
        <v>182</v>
      </c>
      <c r="E290" s="216" t="s">
        <v>6297</v>
      </c>
      <c r="F290" s="217" t="s">
        <v>6298</v>
      </c>
      <c r="G290" s="218" t="s">
        <v>359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43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1105</v>
      </c>
      <c r="AT290" s="226" t="s">
        <v>182</v>
      </c>
      <c r="AU290" s="226" t="s">
        <v>80</v>
      </c>
      <c r="AY290" s="19" t="s">
        <v>180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1105</v>
      </c>
      <c r="BM290" s="226" t="s">
        <v>6532</v>
      </c>
    </row>
    <row r="291" s="2" customFormat="1" ht="16.5" customHeight="1">
      <c r="A291" s="40"/>
      <c r="B291" s="41"/>
      <c r="C291" s="215" t="s">
        <v>1381</v>
      </c>
      <c r="D291" s="215" t="s">
        <v>182</v>
      </c>
      <c r="E291" s="216" t="s">
        <v>6300</v>
      </c>
      <c r="F291" s="217" t="s">
        <v>6301</v>
      </c>
      <c r="G291" s="218" t="s">
        <v>359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1105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1105</v>
      </c>
      <c r="BM291" s="226" t="s">
        <v>6533</v>
      </c>
    </row>
    <row r="292" s="2" customFormat="1" ht="16.5" customHeight="1">
      <c r="A292" s="40"/>
      <c r="B292" s="41"/>
      <c r="C292" s="215" t="s">
        <v>1386</v>
      </c>
      <c r="D292" s="215" t="s">
        <v>182</v>
      </c>
      <c r="E292" s="216" t="s">
        <v>6303</v>
      </c>
      <c r="F292" s="217" t="s">
        <v>6304</v>
      </c>
      <c r="G292" s="218" t="s">
        <v>359</v>
      </c>
      <c r="H292" s="219">
        <v>1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43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1105</v>
      </c>
      <c r="AT292" s="226" t="s">
        <v>182</v>
      </c>
      <c r="AU292" s="226" t="s">
        <v>80</v>
      </c>
      <c r="AY292" s="19" t="s">
        <v>180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1105</v>
      </c>
      <c r="BM292" s="226" t="s">
        <v>6534</v>
      </c>
    </row>
    <row r="293" s="2" customFormat="1" ht="16.5" customHeight="1">
      <c r="A293" s="40"/>
      <c r="B293" s="41"/>
      <c r="C293" s="215" t="s">
        <v>1393</v>
      </c>
      <c r="D293" s="215" t="s">
        <v>182</v>
      </c>
      <c r="E293" s="216" t="s">
        <v>6306</v>
      </c>
      <c r="F293" s="217" t="s">
        <v>6307</v>
      </c>
      <c r="G293" s="218" t="s">
        <v>359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1105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1105</v>
      </c>
      <c r="BM293" s="226" t="s">
        <v>6535</v>
      </c>
    </row>
    <row r="294" s="2" customFormat="1" ht="16.5" customHeight="1">
      <c r="A294" s="40"/>
      <c r="B294" s="41"/>
      <c r="C294" s="215" t="s">
        <v>1398</v>
      </c>
      <c r="D294" s="215" t="s">
        <v>182</v>
      </c>
      <c r="E294" s="216" t="s">
        <v>6309</v>
      </c>
      <c r="F294" s="217" t="s">
        <v>6310</v>
      </c>
      <c r="G294" s="218" t="s">
        <v>359</v>
      </c>
      <c r="H294" s="219">
        <v>4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43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1105</v>
      </c>
      <c r="AT294" s="226" t="s">
        <v>182</v>
      </c>
      <c r="AU294" s="226" t="s">
        <v>80</v>
      </c>
      <c r="AY294" s="19" t="s">
        <v>180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1105</v>
      </c>
      <c r="BM294" s="226" t="s">
        <v>6536</v>
      </c>
    </row>
    <row r="295" s="2" customFormat="1" ht="24.15" customHeight="1">
      <c r="A295" s="40"/>
      <c r="B295" s="41"/>
      <c r="C295" s="215" t="s">
        <v>1403</v>
      </c>
      <c r="D295" s="215" t="s">
        <v>182</v>
      </c>
      <c r="E295" s="216" t="s">
        <v>6312</v>
      </c>
      <c r="F295" s="217" t="s">
        <v>6313</v>
      </c>
      <c r="G295" s="218" t="s">
        <v>359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1105</v>
      </c>
      <c r="AT295" s="226" t="s">
        <v>182</v>
      </c>
      <c r="AU295" s="226" t="s">
        <v>80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1105</v>
      </c>
      <c r="BM295" s="226" t="s">
        <v>6537</v>
      </c>
    </row>
    <row r="296" s="2" customFormat="1" ht="16.5" customHeight="1">
      <c r="A296" s="40"/>
      <c r="B296" s="41"/>
      <c r="C296" s="215" t="s">
        <v>1419</v>
      </c>
      <c r="D296" s="215" t="s">
        <v>182</v>
      </c>
      <c r="E296" s="216" t="s">
        <v>6315</v>
      </c>
      <c r="F296" s="217" t="s">
        <v>6316</v>
      </c>
      <c r="G296" s="218" t="s">
        <v>359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43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1105</v>
      </c>
      <c r="AT296" s="226" t="s">
        <v>182</v>
      </c>
      <c r="AU296" s="226" t="s">
        <v>80</v>
      </c>
      <c r="AY296" s="19" t="s">
        <v>180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1105</v>
      </c>
      <c r="BM296" s="226" t="s">
        <v>6538</v>
      </c>
    </row>
    <row r="297" s="2" customFormat="1" ht="16.5" customHeight="1">
      <c r="A297" s="40"/>
      <c r="B297" s="41"/>
      <c r="C297" s="215" t="s">
        <v>1428</v>
      </c>
      <c r="D297" s="215" t="s">
        <v>182</v>
      </c>
      <c r="E297" s="216" t="s">
        <v>6318</v>
      </c>
      <c r="F297" s="217" t="s">
        <v>6319</v>
      </c>
      <c r="G297" s="218" t="s">
        <v>227</v>
      </c>
      <c r="H297" s="219">
        <v>0.5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1105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1105</v>
      </c>
      <c r="BM297" s="226" t="s">
        <v>6539</v>
      </c>
    </row>
    <row r="298" s="2" customFormat="1" ht="16.5" customHeight="1">
      <c r="A298" s="40"/>
      <c r="B298" s="41"/>
      <c r="C298" s="215" t="s">
        <v>1436</v>
      </c>
      <c r="D298" s="215" t="s">
        <v>182</v>
      </c>
      <c r="E298" s="216" t="s">
        <v>6321</v>
      </c>
      <c r="F298" s="217" t="s">
        <v>6322</v>
      </c>
      <c r="G298" s="218" t="s">
        <v>359</v>
      </c>
      <c r="H298" s="219">
        <v>5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1105</v>
      </c>
      <c r="AT298" s="226" t="s">
        <v>182</v>
      </c>
      <c r="AU298" s="226" t="s">
        <v>80</v>
      </c>
      <c r="AY298" s="19" t="s">
        <v>180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1105</v>
      </c>
      <c r="BM298" s="226" t="s">
        <v>6540</v>
      </c>
    </row>
    <row r="299" s="2" customFormat="1" ht="16.5" customHeight="1">
      <c r="A299" s="40"/>
      <c r="B299" s="41"/>
      <c r="C299" s="215" t="s">
        <v>1442</v>
      </c>
      <c r="D299" s="215" t="s">
        <v>182</v>
      </c>
      <c r="E299" s="216" t="s">
        <v>6324</v>
      </c>
      <c r="F299" s="217" t="s">
        <v>6325</v>
      </c>
      <c r="G299" s="218" t="s">
        <v>359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1105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1105</v>
      </c>
      <c r="BM299" s="226" t="s">
        <v>6541</v>
      </c>
    </row>
    <row r="300" s="2" customFormat="1" ht="16.5" customHeight="1">
      <c r="A300" s="40"/>
      <c r="B300" s="41"/>
      <c r="C300" s="215" t="s">
        <v>1450</v>
      </c>
      <c r="D300" s="215" t="s">
        <v>182</v>
      </c>
      <c r="E300" s="216" t="s">
        <v>6327</v>
      </c>
      <c r="F300" s="217" t="s">
        <v>6328</v>
      </c>
      <c r="G300" s="218" t="s">
        <v>3441</v>
      </c>
      <c r="H300" s="219">
        <v>1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43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1105</v>
      </c>
      <c r="AT300" s="226" t="s">
        <v>182</v>
      </c>
      <c r="AU300" s="226" t="s">
        <v>80</v>
      </c>
      <c r="AY300" s="19" t="s">
        <v>180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1105</v>
      </c>
      <c r="BM300" s="226" t="s">
        <v>6542</v>
      </c>
    </row>
    <row r="301" s="2" customFormat="1" ht="16.5" customHeight="1">
      <c r="A301" s="40"/>
      <c r="B301" s="41"/>
      <c r="C301" s="215" t="s">
        <v>1460</v>
      </c>
      <c r="D301" s="215" t="s">
        <v>182</v>
      </c>
      <c r="E301" s="216" t="s">
        <v>6543</v>
      </c>
      <c r="F301" s="217" t="s">
        <v>6331</v>
      </c>
      <c r="G301" s="218" t="s">
        <v>3129</v>
      </c>
      <c r="H301" s="292"/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1105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1105</v>
      </c>
      <c r="BM301" s="226" t="s">
        <v>6544</v>
      </c>
    </row>
    <row r="302" s="12" customFormat="1" ht="25.92" customHeight="1">
      <c r="A302" s="12"/>
      <c r="B302" s="199"/>
      <c r="C302" s="200"/>
      <c r="D302" s="201" t="s">
        <v>71</v>
      </c>
      <c r="E302" s="202" t="s">
        <v>6545</v>
      </c>
      <c r="F302" s="202" t="s">
        <v>6546</v>
      </c>
      <c r="G302" s="200"/>
      <c r="H302" s="200"/>
      <c r="I302" s="203"/>
      <c r="J302" s="204">
        <f>BK302</f>
        <v>0</v>
      </c>
      <c r="K302" s="200"/>
      <c r="L302" s="205"/>
      <c r="M302" s="206"/>
      <c r="N302" s="207"/>
      <c r="O302" s="207"/>
      <c r="P302" s="208">
        <f>SUM(P303:P317)</f>
        <v>0</v>
      </c>
      <c r="Q302" s="207"/>
      <c r="R302" s="208">
        <f>SUM(R303:R317)</f>
        <v>0</v>
      </c>
      <c r="S302" s="207"/>
      <c r="T302" s="209">
        <f>SUM(T303:T317)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80</v>
      </c>
      <c r="AT302" s="211" t="s">
        <v>71</v>
      </c>
      <c r="AU302" s="211" t="s">
        <v>72</v>
      </c>
      <c r="AY302" s="210" t="s">
        <v>180</v>
      </c>
      <c r="BK302" s="212">
        <f>SUM(BK303:BK317)</f>
        <v>0</v>
      </c>
    </row>
    <row r="303" s="2" customFormat="1" ht="16.5" customHeight="1">
      <c r="A303" s="40"/>
      <c r="B303" s="41"/>
      <c r="C303" s="215" t="s">
        <v>1167</v>
      </c>
      <c r="D303" s="215" t="s">
        <v>182</v>
      </c>
      <c r="E303" s="216" t="s">
        <v>6303</v>
      </c>
      <c r="F303" s="217" t="s">
        <v>6304</v>
      </c>
      <c r="G303" s="218" t="s">
        <v>359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1105</v>
      </c>
      <c r="AT303" s="226" t="s">
        <v>182</v>
      </c>
      <c r="AU303" s="226" t="s">
        <v>80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1105</v>
      </c>
      <c r="BM303" s="226" t="s">
        <v>6547</v>
      </c>
    </row>
    <row r="304" s="2" customFormat="1" ht="16.5" customHeight="1">
      <c r="A304" s="40"/>
      <c r="B304" s="41"/>
      <c r="C304" s="215" t="s">
        <v>1186</v>
      </c>
      <c r="D304" s="215" t="s">
        <v>182</v>
      </c>
      <c r="E304" s="216" t="s">
        <v>6306</v>
      </c>
      <c r="F304" s="217" t="s">
        <v>6307</v>
      </c>
      <c r="G304" s="218" t="s">
        <v>359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1105</v>
      </c>
      <c r="AT304" s="226" t="s">
        <v>182</v>
      </c>
      <c r="AU304" s="226" t="s">
        <v>80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1105</v>
      </c>
      <c r="BM304" s="226" t="s">
        <v>6548</v>
      </c>
    </row>
    <row r="305" s="2" customFormat="1" ht="24.15" customHeight="1">
      <c r="A305" s="40"/>
      <c r="B305" s="41"/>
      <c r="C305" s="215" t="s">
        <v>1208</v>
      </c>
      <c r="D305" s="215" t="s">
        <v>182</v>
      </c>
      <c r="E305" s="216" t="s">
        <v>6312</v>
      </c>
      <c r="F305" s="217" t="s">
        <v>6313</v>
      </c>
      <c r="G305" s="218" t="s">
        <v>359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1105</v>
      </c>
      <c r="AT305" s="226" t="s">
        <v>182</v>
      </c>
      <c r="AU305" s="226" t="s">
        <v>80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1105</v>
      </c>
      <c r="BM305" s="226" t="s">
        <v>6549</v>
      </c>
    </row>
    <row r="306" s="2" customFormat="1" ht="16.5" customHeight="1">
      <c r="A306" s="40"/>
      <c r="B306" s="41"/>
      <c r="C306" s="215" t="s">
        <v>1304</v>
      </c>
      <c r="D306" s="215" t="s">
        <v>182</v>
      </c>
      <c r="E306" s="216" t="s">
        <v>6318</v>
      </c>
      <c r="F306" s="217" t="s">
        <v>6319</v>
      </c>
      <c r="G306" s="218" t="s">
        <v>227</v>
      </c>
      <c r="H306" s="219">
        <v>0.5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1105</v>
      </c>
      <c r="AT306" s="226" t="s">
        <v>182</v>
      </c>
      <c r="AU306" s="226" t="s">
        <v>80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1105</v>
      </c>
      <c r="BM306" s="226" t="s">
        <v>6550</v>
      </c>
    </row>
    <row r="307" s="2" customFormat="1" ht="16.5" customHeight="1">
      <c r="A307" s="40"/>
      <c r="B307" s="41"/>
      <c r="C307" s="215" t="s">
        <v>1337</v>
      </c>
      <c r="D307" s="215" t="s">
        <v>182</v>
      </c>
      <c r="E307" s="216" t="s">
        <v>6321</v>
      </c>
      <c r="F307" s="217" t="s">
        <v>6322</v>
      </c>
      <c r="G307" s="218" t="s">
        <v>359</v>
      </c>
      <c r="H307" s="219">
        <v>5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43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1105</v>
      </c>
      <c r="AT307" s="226" t="s">
        <v>182</v>
      </c>
      <c r="AU307" s="226" t="s">
        <v>80</v>
      </c>
      <c r="AY307" s="19" t="s">
        <v>180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1105</v>
      </c>
      <c r="BM307" s="226" t="s">
        <v>6551</v>
      </c>
    </row>
    <row r="308" s="2" customFormat="1" ht="16.5" customHeight="1">
      <c r="A308" s="40"/>
      <c r="B308" s="41"/>
      <c r="C308" s="215" t="s">
        <v>1343</v>
      </c>
      <c r="D308" s="215" t="s">
        <v>182</v>
      </c>
      <c r="E308" s="216" t="s">
        <v>6324</v>
      </c>
      <c r="F308" s="217" t="s">
        <v>6325</v>
      </c>
      <c r="G308" s="218" t="s">
        <v>359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1105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1105</v>
      </c>
      <c r="BM308" s="226" t="s">
        <v>6552</v>
      </c>
    </row>
    <row r="309" s="2" customFormat="1" ht="16.5" customHeight="1">
      <c r="A309" s="40"/>
      <c r="B309" s="41"/>
      <c r="C309" s="215" t="s">
        <v>1350</v>
      </c>
      <c r="D309" s="215" t="s">
        <v>182</v>
      </c>
      <c r="E309" s="216" t="s">
        <v>6327</v>
      </c>
      <c r="F309" s="217" t="s">
        <v>6328</v>
      </c>
      <c r="G309" s="218" t="s">
        <v>3441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1105</v>
      </c>
      <c r="AT309" s="226" t="s">
        <v>182</v>
      </c>
      <c r="AU309" s="226" t="s">
        <v>80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1105</v>
      </c>
      <c r="BM309" s="226" t="s">
        <v>6553</v>
      </c>
    </row>
    <row r="310" s="2" customFormat="1" ht="16.5" customHeight="1">
      <c r="A310" s="40"/>
      <c r="B310" s="41"/>
      <c r="C310" s="215" t="s">
        <v>1172</v>
      </c>
      <c r="D310" s="215" t="s">
        <v>182</v>
      </c>
      <c r="E310" s="216" t="s">
        <v>6364</v>
      </c>
      <c r="F310" s="217" t="s">
        <v>6365</v>
      </c>
      <c r="G310" s="218" t="s">
        <v>359</v>
      </c>
      <c r="H310" s="219">
        <v>4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1105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1105</v>
      </c>
      <c r="BM310" s="226" t="s">
        <v>6554</v>
      </c>
    </row>
    <row r="311" s="2" customFormat="1" ht="16.5" customHeight="1">
      <c r="A311" s="40"/>
      <c r="B311" s="41"/>
      <c r="C311" s="215" t="s">
        <v>1181</v>
      </c>
      <c r="D311" s="215" t="s">
        <v>182</v>
      </c>
      <c r="E311" s="216" t="s">
        <v>6367</v>
      </c>
      <c r="F311" s="217" t="s">
        <v>6368</v>
      </c>
      <c r="G311" s="218" t="s">
        <v>359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1105</v>
      </c>
      <c r="AT311" s="226" t="s">
        <v>182</v>
      </c>
      <c r="AU311" s="226" t="s">
        <v>80</v>
      </c>
      <c r="AY311" s="19" t="s">
        <v>180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1105</v>
      </c>
      <c r="BM311" s="226" t="s">
        <v>6555</v>
      </c>
    </row>
    <row r="312" s="2" customFormat="1" ht="24.15" customHeight="1">
      <c r="A312" s="40"/>
      <c r="B312" s="41"/>
      <c r="C312" s="215" t="s">
        <v>1259</v>
      </c>
      <c r="D312" s="215" t="s">
        <v>182</v>
      </c>
      <c r="E312" s="216" t="s">
        <v>6373</v>
      </c>
      <c r="F312" s="217" t="s">
        <v>6374</v>
      </c>
      <c r="G312" s="218" t="s">
        <v>359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1105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1105</v>
      </c>
      <c r="BM312" s="226" t="s">
        <v>6556</v>
      </c>
    </row>
    <row r="313" s="2" customFormat="1" ht="16.5" customHeight="1">
      <c r="A313" s="40"/>
      <c r="B313" s="41"/>
      <c r="C313" s="215" t="s">
        <v>1266</v>
      </c>
      <c r="D313" s="215" t="s">
        <v>182</v>
      </c>
      <c r="E313" s="216" t="s">
        <v>6376</v>
      </c>
      <c r="F313" s="217" t="s">
        <v>6377</v>
      </c>
      <c r="G313" s="218" t="s">
        <v>359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43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1105</v>
      </c>
      <c r="AT313" s="226" t="s">
        <v>182</v>
      </c>
      <c r="AU313" s="226" t="s">
        <v>80</v>
      </c>
      <c r="AY313" s="19" t="s">
        <v>180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1105</v>
      </c>
      <c r="BM313" s="226" t="s">
        <v>6557</v>
      </c>
    </row>
    <row r="314" s="2" customFormat="1" ht="16.5" customHeight="1">
      <c r="A314" s="40"/>
      <c r="B314" s="41"/>
      <c r="C314" s="215" t="s">
        <v>1156</v>
      </c>
      <c r="D314" s="215" t="s">
        <v>182</v>
      </c>
      <c r="E314" s="216" t="s">
        <v>6558</v>
      </c>
      <c r="F314" s="217" t="s">
        <v>6559</v>
      </c>
      <c r="G314" s="218" t="s">
        <v>359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1105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1105</v>
      </c>
      <c r="BM314" s="226" t="s">
        <v>6560</v>
      </c>
    </row>
    <row r="315" s="2" customFormat="1" ht="16.5" customHeight="1">
      <c r="A315" s="40"/>
      <c r="B315" s="41"/>
      <c r="C315" s="215" t="s">
        <v>1160</v>
      </c>
      <c r="D315" s="215" t="s">
        <v>182</v>
      </c>
      <c r="E315" s="216" t="s">
        <v>6561</v>
      </c>
      <c r="F315" s="217" t="s">
        <v>6562</v>
      </c>
      <c r="G315" s="218" t="s">
        <v>359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1105</v>
      </c>
      <c r="AT315" s="226" t="s">
        <v>182</v>
      </c>
      <c r="AU315" s="226" t="s">
        <v>80</v>
      </c>
      <c r="AY315" s="19" t="s">
        <v>180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1105</v>
      </c>
      <c r="BM315" s="226" t="s">
        <v>6563</v>
      </c>
    </row>
    <row r="316" s="2" customFormat="1" ht="16.5" customHeight="1">
      <c r="A316" s="40"/>
      <c r="B316" s="41"/>
      <c r="C316" s="215" t="s">
        <v>1195</v>
      </c>
      <c r="D316" s="215" t="s">
        <v>182</v>
      </c>
      <c r="E316" s="216" t="s">
        <v>6564</v>
      </c>
      <c r="F316" s="217" t="s">
        <v>6565</v>
      </c>
      <c r="G316" s="218" t="s">
        <v>359</v>
      </c>
      <c r="H316" s="219">
        <v>4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1105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1105</v>
      </c>
      <c r="BM316" s="226" t="s">
        <v>6566</v>
      </c>
    </row>
    <row r="317" s="2" customFormat="1" ht="16.5" customHeight="1">
      <c r="A317" s="40"/>
      <c r="B317" s="41"/>
      <c r="C317" s="215" t="s">
        <v>1362</v>
      </c>
      <c r="D317" s="215" t="s">
        <v>182</v>
      </c>
      <c r="E317" s="216" t="s">
        <v>6567</v>
      </c>
      <c r="F317" s="217" t="s">
        <v>6331</v>
      </c>
      <c r="G317" s="218" t="s">
        <v>3129</v>
      </c>
      <c r="H317" s="292"/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43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1105</v>
      </c>
      <c r="AT317" s="226" t="s">
        <v>182</v>
      </c>
      <c r="AU317" s="226" t="s">
        <v>80</v>
      </c>
      <c r="AY317" s="19" t="s">
        <v>180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1105</v>
      </c>
      <c r="BM317" s="226" t="s">
        <v>6568</v>
      </c>
    </row>
    <row r="318" s="12" customFormat="1" ht="25.92" customHeight="1">
      <c r="A318" s="12"/>
      <c r="B318" s="199"/>
      <c r="C318" s="200"/>
      <c r="D318" s="201" t="s">
        <v>71</v>
      </c>
      <c r="E318" s="202" t="s">
        <v>6569</v>
      </c>
      <c r="F318" s="202" t="s">
        <v>6570</v>
      </c>
      <c r="G318" s="200"/>
      <c r="H318" s="200"/>
      <c r="I318" s="203"/>
      <c r="J318" s="204">
        <f>BK318</f>
        <v>0</v>
      </c>
      <c r="K318" s="200"/>
      <c r="L318" s="205"/>
      <c r="M318" s="206"/>
      <c r="N318" s="207"/>
      <c r="O318" s="207"/>
      <c r="P318" s="208">
        <f>SUM(P319:P328)</f>
        <v>0</v>
      </c>
      <c r="Q318" s="207"/>
      <c r="R318" s="208">
        <f>SUM(R319:R328)</f>
        <v>0</v>
      </c>
      <c r="S318" s="207"/>
      <c r="T318" s="209">
        <f>SUM(T319:T328)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80</v>
      </c>
      <c r="AT318" s="211" t="s">
        <v>71</v>
      </c>
      <c r="AU318" s="211" t="s">
        <v>72</v>
      </c>
      <c r="AY318" s="210" t="s">
        <v>180</v>
      </c>
      <c r="BK318" s="212">
        <f>SUM(BK319:BK328)</f>
        <v>0</v>
      </c>
    </row>
    <row r="319" s="2" customFormat="1" ht="16.5" customHeight="1">
      <c r="A319" s="40"/>
      <c r="B319" s="41"/>
      <c r="C319" s="215" t="s">
        <v>1059</v>
      </c>
      <c r="D319" s="215" t="s">
        <v>182</v>
      </c>
      <c r="E319" s="216" t="s">
        <v>6297</v>
      </c>
      <c r="F319" s="217" t="s">
        <v>6298</v>
      </c>
      <c r="G319" s="218" t="s">
        <v>359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43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1105</v>
      </c>
      <c r="AT319" s="226" t="s">
        <v>182</v>
      </c>
      <c r="AU319" s="226" t="s">
        <v>80</v>
      </c>
      <c r="AY319" s="19" t="s">
        <v>180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1105</v>
      </c>
      <c r="BM319" s="226" t="s">
        <v>6571</v>
      </c>
    </row>
    <row r="320" s="2" customFormat="1" ht="16.5" customHeight="1">
      <c r="A320" s="40"/>
      <c r="B320" s="41"/>
      <c r="C320" s="215" t="s">
        <v>1070</v>
      </c>
      <c r="D320" s="215" t="s">
        <v>182</v>
      </c>
      <c r="E320" s="216" t="s">
        <v>6300</v>
      </c>
      <c r="F320" s="217" t="s">
        <v>6301</v>
      </c>
      <c r="G320" s="218" t="s">
        <v>359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1105</v>
      </c>
      <c r="AT320" s="226" t="s">
        <v>182</v>
      </c>
      <c r="AU320" s="226" t="s">
        <v>80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1105</v>
      </c>
      <c r="BM320" s="226" t="s">
        <v>6572</v>
      </c>
    </row>
    <row r="321" s="2" customFormat="1" ht="16.5" customHeight="1">
      <c r="A321" s="40"/>
      <c r="B321" s="41"/>
      <c r="C321" s="215" t="s">
        <v>1084</v>
      </c>
      <c r="D321" s="215" t="s">
        <v>182</v>
      </c>
      <c r="E321" s="216" t="s">
        <v>6306</v>
      </c>
      <c r="F321" s="217" t="s">
        <v>6307</v>
      </c>
      <c r="G321" s="218" t="s">
        <v>359</v>
      </c>
      <c r="H321" s="219">
        <v>1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1105</v>
      </c>
      <c r="AT321" s="226" t="s">
        <v>182</v>
      </c>
      <c r="AU321" s="226" t="s">
        <v>80</v>
      </c>
      <c r="AY321" s="19" t="s">
        <v>180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1105</v>
      </c>
      <c r="BM321" s="226" t="s">
        <v>6573</v>
      </c>
    </row>
    <row r="322" s="2" customFormat="1" ht="16.5" customHeight="1">
      <c r="A322" s="40"/>
      <c r="B322" s="41"/>
      <c r="C322" s="215" t="s">
        <v>1090</v>
      </c>
      <c r="D322" s="215" t="s">
        <v>182</v>
      </c>
      <c r="E322" s="216" t="s">
        <v>6309</v>
      </c>
      <c r="F322" s="217" t="s">
        <v>6310</v>
      </c>
      <c r="G322" s="218" t="s">
        <v>359</v>
      </c>
      <c r="H322" s="219">
        <v>3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1105</v>
      </c>
      <c r="AT322" s="226" t="s">
        <v>182</v>
      </c>
      <c r="AU322" s="226" t="s">
        <v>80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1105</v>
      </c>
      <c r="BM322" s="226" t="s">
        <v>6574</v>
      </c>
    </row>
    <row r="323" s="2" customFormat="1" ht="24.15" customHeight="1">
      <c r="A323" s="40"/>
      <c r="B323" s="41"/>
      <c r="C323" s="215" t="s">
        <v>1097</v>
      </c>
      <c r="D323" s="215" t="s">
        <v>182</v>
      </c>
      <c r="E323" s="216" t="s">
        <v>6312</v>
      </c>
      <c r="F323" s="217" t="s">
        <v>6313</v>
      </c>
      <c r="G323" s="218" t="s">
        <v>359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1105</v>
      </c>
      <c r="AT323" s="226" t="s">
        <v>182</v>
      </c>
      <c r="AU323" s="226" t="s">
        <v>80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1105</v>
      </c>
      <c r="BM323" s="226" t="s">
        <v>6575</v>
      </c>
    </row>
    <row r="324" s="2" customFormat="1" ht="16.5" customHeight="1">
      <c r="A324" s="40"/>
      <c r="B324" s="41"/>
      <c r="C324" s="215" t="s">
        <v>1105</v>
      </c>
      <c r="D324" s="215" t="s">
        <v>182</v>
      </c>
      <c r="E324" s="216" t="s">
        <v>6315</v>
      </c>
      <c r="F324" s="217" t="s">
        <v>6316</v>
      </c>
      <c r="G324" s="218" t="s">
        <v>359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1105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1105</v>
      </c>
      <c r="BM324" s="226" t="s">
        <v>6576</v>
      </c>
    </row>
    <row r="325" s="2" customFormat="1" ht="16.5" customHeight="1">
      <c r="A325" s="40"/>
      <c r="B325" s="41"/>
      <c r="C325" s="215" t="s">
        <v>1111</v>
      </c>
      <c r="D325" s="215" t="s">
        <v>182</v>
      </c>
      <c r="E325" s="216" t="s">
        <v>6324</v>
      </c>
      <c r="F325" s="217" t="s">
        <v>6325</v>
      </c>
      <c r="G325" s="218" t="s">
        <v>359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1105</v>
      </c>
      <c r="AT325" s="226" t="s">
        <v>182</v>
      </c>
      <c r="AU325" s="226" t="s">
        <v>80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1105</v>
      </c>
      <c r="BM325" s="226" t="s">
        <v>6577</v>
      </c>
    </row>
    <row r="326" s="2" customFormat="1" ht="16.5" customHeight="1">
      <c r="A326" s="40"/>
      <c r="B326" s="41"/>
      <c r="C326" s="215" t="s">
        <v>1122</v>
      </c>
      <c r="D326" s="215" t="s">
        <v>182</v>
      </c>
      <c r="E326" s="216" t="s">
        <v>6327</v>
      </c>
      <c r="F326" s="217" t="s">
        <v>6328</v>
      </c>
      <c r="G326" s="218" t="s">
        <v>3441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1105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1105</v>
      </c>
      <c r="BM326" s="226" t="s">
        <v>6578</v>
      </c>
    </row>
    <row r="327" s="2" customFormat="1" ht="16.5" customHeight="1">
      <c r="A327" s="40"/>
      <c r="B327" s="41"/>
      <c r="C327" s="215" t="s">
        <v>1079</v>
      </c>
      <c r="D327" s="215" t="s">
        <v>182</v>
      </c>
      <c r="E327" s="216" t="s">
        <v>6342</v>
      </c>
      <c r="F327" s="217" t="s">
        <v>6343</v>
      </c>
      <c r="G327" s="218" t="s">
        <v>359</v>
      </c>
      <c r="H327" s="219">
        <v>1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1105</v>
      </c>
      <c r="AT327" s="226" t="s">
        <v>182</v>
      </c>
      <c r="AU327" s="226" t="s">
        <v>80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1105</v>
      </c>
      <c r="BM327" s="226" t="s">
        <v>6579</v>
      </c>
    </row>
    <row r="328" s="2" customFormat="1" ht="16.5" customHeight="1">
      <c r="A328" s="40"/>
      <c r="B328" s="41"/>
      <c r="C328" s="215" t="s">
        <v>1142</v>
      </c>
      <c r="D328" s="215" t="s">
        <v>182</v>
      </c>
      <c r="E328" s="216" t="s">
        <v>6345</v>
      </c>
      <c r="F328" s="217" t="s">
        <v>6331</v>
      </c>
      <c r="G328" s="218" t="s">
        <v>3129</v>
      </c>
      <c r="H328" s="292"/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1105</v>
      </c>
      <c r="AT328" s="226" t="s">
        <v>182</v>
      </c>
      <c r="AU328" s="226" t="s">
        <v>80</v>
      </c>
      <c r="AY328" s="19" t="s">
        <v>180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1105</v>
      </c>
      <c r="BM328" s="226" t="s">
        <v>6580</v>
      </c>
    </row>
    <row r="329" s="12" customFormat="1" ht="25.92" customHeight="1">
      <c r="A329" s="12"/>
      <c r="B329" s="199"/>
      <c r="C329" s="200"/>
      <c r="D329" s="201" t="s">
        <v>71</v>
      </c>
      <c r="E329" s="202" t="s">
        <v>6581</v>
      </c>
      <c r="F329" s="202" t="s">
        <v>6582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SUM(P330:P339)</f>
        <v>0</v>
      </c>
      <c r="Q329" s="207"/>
      <c r="R329" s="208">
        <f>SUM(R330:R339)</f>
        <v>0</v>
      </c>
      <c r="S329" s="207"/>
      <c r="T329" s="209">
        <f>SUM(T330:T339)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80</v>
      </c>
      <c r="AT329" s="211" t="s">
        <v>71</v>
      </c>
      <c r="AU329" s="211" t="s">
        <v>72</v>
      </c>
      <c r="AY329" s="210" t="s">
        <v>180</v>
      </c>
      <c r="BK329" s="212">
        <f>SUM(BK330:BK339)</f>
        <v>0</v>
      </c>
    </row>
    <row r="330" s="2" customFormat="1" ht="16.5" customHeight="1">
      <c r="A330" s="40"/>
      <c r="B330" s="41"/>
      <c r="C330" s="215" t="s">
        <v>512</v>
      </c>
      <c r="D330" s="215" t="s">
        <v>182</v>
      </c>
      <c r="E330" s="216" t="s">
        <v>6297</v>
      </c>
      <c r="F330" s="217" t="s">
        <v>6298</v>
      </c>
      <c r="G330" s="218" t="s">
        <v>359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43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1105</v>
      </c>
      <c r="AT330" s="226" t="s">
        <v>182</v>
      </c>
      <c r="AU330" s="226" t="s">
        <v>80</v>
      </c>
      <c r="AY330" s="19" t="s">
        <v>180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1105</v>
      </c>
      <c r="BM330" s="226" t="s">
        <v>6583</v>
      </c>
    </row>
    <row r="331" s="2" customFormat="1" ht="16.5" customHeight="1">
      <c r="A331" s="40"/>
      <c r="B331" s="41"/>
      <c r="C331" s="215" t="s">
        <v>516</v>
      </c>
      <c r="D331" s="215" t="s">
        <v>182</v>
      </c>
      <c r="E331" s="216" t="s">
        <v>6300</v>
      </c>
      <c r="F331" s="217" t="s">
        <v>6301</v>
      </c>
      <c r="G331" s="218" t="s">
        <v>359</v>
      </c>
      <c r="H331" s="219">
        <v>1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1105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1105</v>
      </c>
      <c r="BM331" s="226" t="s">
        <v>6584</v>
      </c>
    </row>
    <row r="332" s="2" customFormat="1" ht="16.5" customHeight="1">
      <c r="A332" s="40"/>
      <c r="B332" s="41"/>
      <c r="C332" s="215" t="s">
        <v>528</v>
      </c>
      <c r="D332" s="215" t="s">
        <v>182</v>
      </c>
      <c r="E332" s="216" t="s">
        <v>6306</v>
      </c>
      <c r="F332" s="217" t="s">
        <v>6307</v>
      </c>
      <c r="G332" s="218" t="s">
        <v>359</v>
      </c>
      <c r="H332" s="219">
        <v>1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43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1105</v>
      </c>
      <c r="AT332" s="226" t="s">
        <v>182</v>
      </c>
      <c r="AU332" s="226" t="s">
        <v>80</v>
      </c>
      <c r="AY332" s="19" t="s">
        <v>180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1105</v>
      </c>
      <c r="BM332" s="226" t="s">
        <v>6585</v>
      </c>
    </row>
    <row r="333" s="2" customFormat="1" ht="16.5" customHeight="1">
      <c r="A333" s="40"/>
      <c r="B333" s="41"/>
      <c r="C333" s="215" t="s">
        <v>1003</v>
      </c>
      <c r="D333" s="215" t="s">
        <v>182</v>
      </c>
      <c r="E333" s="216" t="s">
        <v>6309</v>
      </c>
      <c r="F333" s="217" t="s">
        <v>6310</v>
      </c>
      <c r="G333" s="218" t="s">
        <v>359</v>
      </c>
      <c r="H333" s="219">
        <v>3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1105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1105</v>
      </c>
      <c r="BM333" s="226" t="s">
        <v>6586</v>
      </c>
    </row>
    <row r="334" s="2" customFormat="1" ht="24.15" customHeight="1">
      <c r="A334" s="40"/>
      <c r="B334" s="41"/>
      <c r="C334" s="215" t="s">
        <v>541</v>
      </c>
      <c r="D334" s="215" t="s">
        <v>182</v>
      </c>
      <c r="E334" s="216" t="s">
        <v>6312</v>
      </c>
      <c r="F334" s="217" t="s">
        <v>6313</v>
      </c>
      <c r="G334" s="218" t="s">
        <v>359</v>
      </c>
      <c r="H334" s="219">
        <v>1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43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1105</v>
      </c>
      <c r="AT334" s="226" t="s">
        <v>182</v>
      </c>
      <c r="AU334" s="226" t="s">
        <v>80</v>
      </c>
      <c r="AY334" s="19" t="s">
        <v>180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1105</v>
      </c>
      <c r="BM334" s="226" t="s">
        <v>6587</v>
      </c>
    </row>
    <row r="335" s="2" customFormat="1" ht="16.5" customHeight="1">
      <c r="A335" s="40"/>
      <c r="B335" s="41"/>
      <c r="C335" s="215" t="s">
        <v>533</v>
      </c>
      <c r="D335" s="215" t="s">
        <v>182</v>
      </c>
      <c r="E335" s="216" t="s">
        <v>6315</v>
      </c>
      <c r="F335" s="217" t="s">
        <v>6316</v>
      </c>
      <c r="G335" s="218" t="s">
        <v>359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1105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1105</v>
      </c>
      <c r="BM335" s="226" t="s">
        <v>6588</v>
      </c>
    </row>
    <row r="336" s="2" customFormat="1" ht="16.5" customHeight="1">
      <c r="A336" s="40"/>
      <c r="B336" s="41"/>
      <c r="C336" s="215" t="s">
        <v>1037</v>
      </c>
      <c r="D336" s="215" t="s">
        <v>182</v>
      </c>
      <c r="E336" s="216" t="s">
        <v>6324</v>
      </c>
      <c r="F336" s="217" t="s">
        <v>6325</v>
      </c>
      <c r="G336" s="218" t="s">
        <v>359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43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1105</v>
      </c>
      <c r="AT336" s="226" t="s">
        <v>182</v>
      </c>
      <c r="AU336" s="226" t="s">
        <v>80</v>
      </c>
      <c r="AY336" s="19" t="s">
        <v>180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1105</v>
      </c>
      <c r="BM336" s="226" t="s">
        <v>6589</v>
      </c>
    </row>
    <row r="337" s="2" customFormat="1" ht="16.5" customHeight="1">
      <c r="A337" s="40"/>
      <c r="B337" s="41"/>
      <c r="C337" s="215" t="s">
        <v>1042</v>
      </c>
      <c r="D337" s="215" t="s">
        <v>182</v>
      </c>
      <c r="E337" s="216" t="s">
        <v>6327</v>
      </c>
      <c r="F337" s="217" t="s">
        <v>6328</v>
      </c>
      <c r="G337" s="218" t="s">
        <v>3441</v>
      </c>
      <c r="H337" s="219">
        <v>1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1105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1105</v>
      </c>
      <c r="BM337" s="226" t="s">
        <v>6590</v>
      </c>
    </row>
    <row r="338" s="2" customFormat="1" ht="16.5" customHeight="1">
      <c r="A338" s="40"/>
      <c r="B338" s="41"/>
      <c r="C338" s="215" t="s">
        <v>522</v>
      </c>
      <c r="D338" s="215" t="s">
        <v>182</v>
      </c>
      <c r="E338" s="216" t="s">
        <v>6342</v>
      </c>
      <c r="F338" s="217" t="s">
        <v>6343</v>
      </c>
      <c r="G338" s="218" t="s">
        <v>359</v>
      </c>
      <c r="H338" s="219">
        <v>1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43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1105</v>
      </c>
      <c r="AT338" s="226" t="s">
        <v>182</v>
      </c>
      <c r="AU338" s="226" t="s">
        <v>80</v>
      </c>
      <c r="AY338" s="19" t="s">
        <v>180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1105</v>
      </c>
      <c r="BM338" s="226" t="s">
        <v>6591</v>
      </c>
    </row>
    <row r="339" s="2" customFormat="1" ht="16.5" customHeight="1">
      <c r="A339" s="40"/>
      <c r="B339" s="41"/>
      <c r="C339" s="215" t="s">
        <v>1049</v>
      </c>
      <c r="D339" s="215" t="s">
        <v>182</v>
      </c>
      <c r="E339" s="216" t="s">
        <v>6345</v>
      </c>
      <c r="F339" s="217" t="s">
        <v>6331</v>
      </c>
      <c r="G339" s="218" t="s">
        <v>3129</v>
      </c>
      <c r="H339" s="292"/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1105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1105</v>
      </c>
      <c r="BM339" s="226" t="s">
        <v>6592</v>
      </c>
    </row>
    <row r="340" s="12" customFormat="1" ht="25.92" customHeight="1">
      <c r="A340" s="12"/>
      <c r="B340" s="199"/>
      <c r="C340" s="200"/>
      <c r="D340" s="201" t="s">
        <v>71</v>
      </c>
      <c r="E340" s="202" t="s">
        <v>6593</v>
      </c>
      <c r="F340" s="202" t="s">
        <v>6594</v>
      </c>
      <c r="G340" s="200"/>
      <c r="H340" s="200"/>
      <c r="I340" s="203"/>
      <c r="J340" s="204">
        <f>BK340</f>
        <v>0</v>
      </c>
      <c r="K340" s="200"/>
      <c r="L340" s="205"/>
      <c r="M340" s="206"/>
      <c r="N340" s="207"/>
      <c r="O340" s="207"/>
      <c r="P340" s="208">
        <f>SUM(P341:P350)</f>
        <v>0</v>
      </c>
      <c r="Q340" s="207"/>
      <c r="R340" s="208">
        <f>SUM(R341:R350)</f>
        <v>0</v>
      </c>
      <c r="S340" s="207"/>
      <c r="T340" s="209">
        <f>SUM(T341:T350)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0" t="s">
        <v>80</v>
      </c>
      <c r="AT340" s="211" t="s">
        <v>71</v>
      </c>
      <c r="AU340" s="211" t="s">
        <v>72</v>
      </c>
      <c r="AY340" s="210" t="s">
        <v>180</v>
      </c>
      <c r="BK340" s="212">
        <f>SUM(BK341:BK350)</f>
        <v>0</v>
      </c>
    </row>
    <row r="341" s="2" customFormat="1" ht="16.5" customHeight="1">
      <c r="A341" s="40"/>
      <c r="B341" s="41"/>
      <c r="C341" s="215" t="s">
        <v>400</v>
      </c>
      <c r="D341" s="215" t="s">
        <v>182</v>
      </c>
      <c r="E341" s="216" t="s">
        <v>6297</v>
      </c>
      <c r="F341" s="217" t="s">
        <v>6298</v>
      </c>
      <c r="G341" s="218" t="s">
        <v>359</v>
      </c>
      <c r="H341" s="219">
        <v>1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1105</v>
      </c>
      <c r="AT341" s="226" t="s">
        <v>182</v>
      </c>
      <c r="AU341" s="226" t="s">
        <v>80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1105</v>
      </c>
      <c r="BM341" s="226" t="s">
        <v>6595</v>
      </c>
    </row>
    <row r="342" s="2" customFormat="1" ht="16.5" customHeight="1">
      <c r="A342" s="40"/>
      <c r="B342" s="41"/>
      <c r="C342" s="215" t="s">
        <v>405</v>
      </c>
      <c r="D342" s="215" t="s">
        <v>182</v>
      </c>
      <c r="E342" s="216" t="s">
        <v>6300</v>
      </c>
      <c r="F342" s="217" t="s">
        <v>6301</v>
      </c>
      <c r="G342" s="218" t="s">
        <v>359</v>
      </c>
      <c r="H342" s="219">
        <v>1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1105</v>
      </c>
      <c r="AT342" s="226" t="s">
        <v>182</v>
      </c>
      <c r="AU342" s="226" t="s">
        <v>80</v>
      </c>
      <c r="AY342" s="19" t="s">
        <v>180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1105</v>
      </c>
      <c r="BM342" s="226" t="s">
        <v>6596</v>
      </c>
    </row>
    <row r="343" s="2" customFormat="1" ht="16.5" customHeight="1">
      <c r="A343" s="40"/>
      <c r="B343" s="41"/>
      <c r="C343" s="215" t="s">
        <v>423</v>
      </c>
      <c r="D343" s="215" t="s">
        <v>182</v>
      </c>
      <c r="E343" s="216" t="s">
        <v>6306</v>
      </c>
      <c r="F343" s="217" t="s">
        <v>6307</v>
      </c>
      <c r="G343" s="218" t="s">
        <v>359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1105</v>
      </c>
      <c r="AT343" s="226" t="s">
        <v>182</v>
      </c>
      <c r="AU343" s="226" t="s">
        <v>80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1105</v>
      </c>
      <c r="BM343" s="226" t="s">
        <v>6597</v>
      </c>
    </row>
    <row r="344" s="2" customFormat="1" ht="16.5" customHeight="1">
      <c r="A344" s="40"/>
      <c r="B344" s="41"/>
      <c r="C344" s="215" t="s">
        <v>439</v>
      </c>
      <c r="D344" s="215" t="s">
        <v>182</v>
      </c>
      <c r="E344" s="216" t="s">
        <v>6309</v>
      </c>
      <c r="F344" s="217" t="s">
        <v>6310</v>
      </c>
      <c r="G344" s="218" t="s">
        <v>359</v>
      </c>
      <c r="H344" s="219">
        <v>3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43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1105</v>
      </c>
      <c r="AT344" s="226" t="s">
        <v>182</v>
      </c>
      <c r="AU344" s="226" t="s">
        <v>80</v>
      </c>
      <c r="AY344" s="19" t="s">
        <v>180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1105</v>
      </c>
      <c r="BM344" s="226" t="s">
        <v>6598</v>
      </c>
    </row>
    <row r="345" s="2" customFormat="1" ht="24.15" customHeight="1">
      <c r="A345" s="40"/>
      <c r="B345" s="41"/>
      <c r="C345" s="215" t="s">
        <v>462</v>
      </c>
      <c r="D345" s="215" t="s">
        <v>182</v>
      </c>
      <c r="E345" s="216" t="s">
        <v>6312</v>
      </c>
      <c r="F345" s="217" t="s">
        <v>6313</v>
      </c>
      <c r="G345" s="218" t="s">
        <v>359</v>
      </c>
      <c r="H345" s="219">
        <v>1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1105</v>
      </c>
      <c r="AT345" s="226" t="s">
        <v>182</v>
      </c>
      <c r="AU345" s="226" t="s">
        <v>80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1105</v>
      </c>
      <c r="BM345" s="226" t="s">
        <v>6599</v>
      </c>
    </row>
    <row r="346" s="2" customFormat="1" ht="16.5" customHeight="1">
      <c r="A346" s="40"/>
      <c r="B346" s="41"/>
      <c r="C346" s="215" t="s">
        <v>469</v>
      </c>
      <c r="D346" s="215" t="s">
        <v>182</v>
      </c>
      <c r="E346" s="216" t="s">
        <v>6315</v>
      </c>
      <c r="F346" s="217" t="s">
        <v>6316</v>
      </c>
      <c r="G346" s="218" t="s">
        <v>359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43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1105</v>
      </c>
      <c r="AT346" s="226" t="s">
        <v>182</v>
      </c>
      <c r="AU346" s="226" t="s">
        <v>80</v>
      </c>
      <c r="AY346" s="19" t="s">
        <v>180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1105</v>
      </c>
      <c r="BM346" s="226" t="s">
        <v>6600</v>
      </c>
    </row>
    <row r="347" s="2" customFormat="1" ht="16.5" customHeight="1">
      <c r="A347" s="40"/>
      <c r="B347" s="41"/>
      <c r="C347" s="215" t="s">
        <v>474</v>
      </c>
      <c r="D347" s="215" t="s">
        <v>182</v>
      </c>
      <c r="E347" s="216" t="s">
        <v>6324</v>
      </c>
      <c r="F347" s="217" t="s">
        <v>6325</v>
      </c>
      <c r="G347" s="218" t="s">
        <v>359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1105</v>
      </c>
      <c r="AT347" s="226" t="s">
        <v>182</v>
      </c>
      <c r="AU347" s="226" t="s">
        <v>80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1105</v>
      </c>
      <c r="BM347" s="226" t="s">
        <v>6601</v>
      </c>
    </row>
    <row r="348" s="2" customFormat="1" ht="16.5" customHeight="1">
      <c r="A348" s="40"/>
      <c r="B348" s="41"/>
      <c r="C348" s="215" t="s">
        <v>479</v>
      </c>
      <c r="D348" s="215" t="s">
        <v>182</v>
      </c>
      <c r="E348" s="216" t="s">
        <v>6327</v>
      </c>
      <c r="F348" s="217" t="s">
        <v>6328</v>
      </c>
      <c r="G348" s="218" t="s">
        <v>3441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43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1105</v>
      </c>
      <c r="AT348" s="226" t="s">
        <v>182</v>
      </c>
      <c r="AU348" s="226" t="s">
        <v>80</v>
      </c>
      <c r="AY348" s="19" t="s">
        <v>180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1105</v>
      </c>
      <c r="BM348" s="226" t="s">
        <v>6602</v>
      </c>
    </row>
    <row r="349" s="2" customFormat="1" ht="16.5" customHeight="1">
      <c r="A349" s="40"/>
      <c r="B349" s="41"/>
      <c r="C349" s="215" t="s">
        <v>412</v>
      </c>
      <c r="D349" s="215" t="s">
        <v>182</v>
      </c>
      <c r="E349" s="216" t="s">
        <v>6342</v>
      </c>
      <c r="F349" s="217" t="s">
        <v>6343</v>
      </c>
      <c r="G349" s="218" t="s">
        <v>359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1105</v>
      </c>
      <c r="AT349" s="226" t="s">
        <v>182</v>
      </c>
      <c r="AU349" s="226" t="s">
        <v>80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1105</v>
      </c>
      <c r="BM349" s="226" t="s">
        <v>6603</v>
      </c>
    </row>
    <row r="350" s="2" customFormat="1" ht="16.5" customHeight="1">
      <c r="A350" s="40"/>
      <c r="B350" s="41"/>
      <c r="C350" s="215" t="s">
        <v>503</v>
      </c>
      <c r="D350" s="215" t="s">
        <v>182</v>
      </c>
      <c r="E350" s="216" t="s">
        <v>6345</v>
      </c>
      <c r="F350" s="217" t="s">
        <v>6331</v>
      </c>
      <c r="G350" s="218" t="s">
        <v>3129</v>
      </c>
      <c r="H350" s="292"/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43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1105</v>
      </c>
      <c r="AT350" s="226" t="s">
        <v>182</v>
      </c>
      <c r="AU350" s="226" t="s">
        <v>80</v>
      </c>
      <c r="AY350" s="19" t="s">
        <v>180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1105</v>
      </c>
      <c r="BM350" s="226" t="s">
        <v>6604</v>
      </c>
    </row>
    <row r="351" s="12" customFormat="1" ht="25.92" customHeight="1">
      <c r="A351" s="12"/>
      <c r="B351" s="199"/>
      <c r="C351" s="200"/>
      <c r="D351" s="201" t="s">
        <v>71</v>
      </c>
      <c r="E351" s="202" t="s">
        <v>6605</v>
      </c>
      <c r="F351" s="202" t="s">
        <v>6606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SUM(P352:P363)</f>
        <v>0</v>
      </c>
      <c r="Q351" s="207"/>
      <c r="R351" s="208">
        <f>SUM(R352:R363)</f>
        <v>0</v>
      </c>
      <c r="S351" s="207"/>
      <c r="T351" s="209">
        <f>SUM(T352:T363)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80</v>
      </c>
      <c r="AT351" s="211" t="s">
        <v>71</v>
      </c>
      <c r="AU351" s="211" t="s">
        <v>72</v>
      </c>
      <c r="AY351" s="210" t="s">
        <v>180</v>
      </c>
      <c r="BK351" s="212">
        <f>SUM(BK352:BK363)</f>
        <v>0</v>
      </c>
    </row>
    <row r="352" s="2" customFormat="1" ht="16.5" customHeight="1">
      <c r="A352" s="40"/>
      <c r="B352" s="41"/>
      <c r="C352" s="215" t="s">
        <v>328</v>
      </c>
      <c r="D352" s="215" t="s">
        <v>182</v>
      </c>
      <c r="E352" s="216" t="s">
        <v>6297</v>
      </c>
      <c r="F352" s="217" t="s">
        <v>6298</v>
      </c>
      <c r="G352" s="218" t="s">
        <v>359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43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1105</v>
      </c>
      <c r="AT352" s="226" t="s">
        <v>182</v>
      </c>
      <c r="AU352" s="226" t="s">
        <v>80</v>
      </c>
      <c r="AY352" s="19" t="s">
        <v>180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1105</v>
      </c>
      <c r="BM352" s="226" t="s">
        <v>6607</v>
      </c>
    </row>
    <row r="353" s="2" customFormat="1" ht="16.5" customHeight="1">
      <c r="A353" s="40"/>
      <c r="B353" s="41"/>
      <c r="C353" s="215" t="s">
        <v>337</v>
      </c>
      <c r="D353" s="215" t="s">
        <v>182</v>
      </c>
      <c r="E353" s="216" t="s">
        <v>6300</v>
      </c>
      <c r="F353" s="217" t="s">
        <v>6301</v>
      </c>
      <c r="G353" s="218" t="s">
        <v>359</v>
      </c>
      <c r="H353" s="219">
        <v>1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1105</v>
      </c>
      <c r="AT353" s="226" t="s">
        <v>182</v>
      </c>
      <c r="AU353" s="226" t="s">
        <v>80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1105</v>
      </c>
      <c r="BM353" s="226" t="s">
        <v>6608</v>
      </c>
    </row>
    <row r="354" s="2" customFormat="1" ht="16.5" customHeight="1">
      <c r="A354" s="40"/>
      <c r="B354" s="41"/>
      <c r="C354" s="215" t="s">
        <v>343</v>
      </c>
      <c r="D354" s="215" t="s">
        <v>182</v>
      </c>
      <c r="E354" s="216" t="s">
        <v>6303</v>
      </c>
      <c r="F354" s="217" t="s">
        <v>6304</v>
      </c>
      <c r="G354" s="218" t="s">
        <v>359</v>
      </c>
      <c r="H354" s="219">
        <v>1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43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1105</v>
      </c>
      <c r="AT354" s="226" t="s">
        <v>182</v>
      </c>
      <c r="AU354" s="226" t="s">
        <v>80</v>
      </c>
      <c r="AY354" s="19" t="s">
        <v>180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1105</v>
      </c>
      <c r="BM354" s="226" t="s">
        <v>6609</v>
      </c>
    </row>
    <row r="355" s="2" customFormat="1" ht="16.5" customHeight="1">
      <c r="A355" s="40"/>
      <c r="B355" s="41"/>
      <c r="C355" s="215" t="s">
        <v>356</v>
      </c>
      <c r="D355" s="215" t="s">
        <v>182</v>
      </c>
      <c r="E355" s="216" t="s">
        <v>6309</v>
      </c>
      <c r="F355" s="217" t="s">
        <v>6310</v>
      </c>
      <c r="G355" s="218" t="s">
        <v>359</v>
      </c>
      <c r="H355" s="219">
        <v>7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1105</v>
      </c>
      <c r="AT355" s="226" t="s">
        <v>182</v>
      </c>
      <c r="AU355" s="226" t="s">
        <v>80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1105</v>
      </c>
      <c r="BM355" s="226" t="s">
        <v>6610</v>
      </c>
    </row>
    <row r="356" s="2" customFormat="1" ht="24.15" customHeight="1">
      <c r="A356" s="40"/>
      <c r="B356" s="41"/>
      <c r="C356" s="215" t="s">
        <v>365</v>
      </c>
      <c r="D356" s="215" t="s">
        <v>182</v>
      </c>
      <c r="E356" s="216" t="s">
        <v>6312</v>
      </c>
      <c r="F356" s="217" t="s">
        <v>6313</v>
      </c>
      <c r="G356" s="218" t="s">
        <v>359</v>
      </c>
      <c r="H356" s="219">
        <v>1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43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1105</v>
      </c>
      <c r="AT356" s="226" t="s">
        <v>182</v>
      </c>
      <c r="AU356" s="226" t="s">
        <v>80</v>
      </c>
      <c r="AY356" s="19" t="s">
        <v>180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1105</v>
      </c>
      <c r="BM356" s="226" t="s">
        <v>6611</v>
      </c>
    </row>
    <row r="357" s="2" customFormat="1" ht="16.5" customHeight="1">
      <c r="A357" s="40"/>
      <c r="B357" s="41"/>
      <c r="C357" s="215" t="s">
        <v>369</v>
      </c>
      <c r="D357" s="215" t="s">
        <v>182</v>
      </c>
      <c r="E357" s="216" t="s">
        <v>6315</v>
      </c>
      <c r="F357" s="217" t="s">
        <v>6316</v>
      </c>
      <c r="G357" s="218" t="s">
        <v>359</v>
      </c>
      <c r="H357" s="219">
        <v>1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1105</v>
      </c>
      <c r="AT357" s="226" t="s">
        <v>182</v>
      </c>
      <c r="AU357" s="226" t="s">
        <v>80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1105</v>
      </c>
      <c r="BM357" s="226" t="s">
        <v>6612</v>
      </c>
    </row>
    <row r="358" s="2" customFormat="1" ht="16.5" customHeight="1">
      <c r="A358" s="40"/>
      <c r="B358" s="41"/>
      <c r="C358" s="215" t="s">
        <v>373</v>
      </c>
      <c r="D358" s="215" t="s">
        <v>182</v>
      </c>
      <c r="E358" s="216" t="s">
        <v>6318</v>
      </c>
      <c r="F358" s="217" t="s">
        <v>6319</v>
      </c>
      <c r="G358" s="218" t="s">
        <v>227</v>
      </c>
      <c r="H358" s="219">
        <v>0.5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1105</v>
      </c>
      <c r="AT358" s="226" t="s">
        <v>182</v>
      </c>
      <c r="AU358" s="226" t="s">
        <v>80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1105</v>
      </c>
      <c r="BM358" s="226" t="s">
        <v>6613</v>
      </c>
    </row>
    <row r="359" s="2" customFormat="1" ht="16.5" customHeight="1">
      <c r="A359" s="40"/>
      <c r="B359" s="41"/>
      <c r="C359" s="215" t="s">
        <v>377</v>
      </c>
      <c r="D359" s="215" t="s">
        <v>182</v>
      </c>
      <c r="E359" s="216" t="s">
        <v>6321</v>
      </c>
      <c r="F359" s="217" t="s">
        <v>6322</v>
      </c>
      <c r="G359" s="218" t="s">
        <v>359</v>
      </c>
      <c r="H359" s="219">
        <v>5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1105</v>
      </c>
      <c r="AT359" s="226" t="s">
        <v>182</v>
      </c>
      <c r="AU359" s="226" t="s">
        <v>80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1105</v>
      </c>
      <c r="BM359" s="226" t="s">
        <v>6614</v>
      </c>
    </row>
    <row r="360" s="2" customFormat="1" ht="16.5" customHeight="1">
      <c r="A360" s="40"/>
      <c r="B360" s="41"/>
      <c r="C360" s="215" t="s">
        <v>382</v>
      </c>
      <c r="D360" s="215" t="s">
        <v>182</v>
      </c>
      <c r="E360" s="216" t="s">
        <v>6324</v>
      </c>
      <c r="F360" s="217" t="s">
        <v>6325</v>
      </c>
      <c r="G360" s="218" t="s">
        <v>359</v>
      </c>
      <c r="H360" s="219">
        <v>1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1105</v>
      </c>
      <c r="AT360" s="226" t="s">
        <v>182</v>
      </c>
      <c r="AU360" s="226" t="s">
        <v>80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1105</v>
      </c>
      <c r="BM360" s="226" t="s">
        <v>6615</v>
      </c>
    </row>
    <row r="361" s="2" customFormat="1" ht="16.5" customHeight="1">
      <c r="A361" s="40"/>
      <c r="B361" s="41"/>
      <c r="C361" s="215" t="s">
        <v>387</v>
      </c>
      <c r="D361" s="215" t="s">
        <v>182</v>
      </c>
      <c r="E361" s="216" t="s">
        <v>6327</v>
      </c>
      <c r="F361" s="217" t="s">
        <v>6328</v>
      </c>
      <c r="G361" s="218" t="s">
        <v>3441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1105</v>
      </c>
      <c r="AT361" s="226" t="s">
        <v>182</v>
      </c>
      <c r="AU361" s="226" t="s">
        <v>80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1105</v>
      </c>
      <c r="BM361" s="226" t="s">
        <v>6616</v>
      </c>
    </row>
    <row r="362" s="2" customFormat="1" ht="16.5" customHeight="1">
      <c r="A362" s="40"/>
      <c r="B362" s="41"/>
      <c r="C362" s="215" t="s">
        <v>361</v>
      </c>
      <c r="D362" s="215" t="s">
        <v>182</v>
      </c>
      <c r="E362" s="216" t="s">
        <v>6418</v>
      </c>
      <c r="F362" s="217" t="s">
        <v>6419</v>
      </c>
      <c r="G362" s="218" t="s">
        <v>359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43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1105</v>
      </c>
      <c r="AT362" s="226" t="s">
        <v>182</v>
      </c>
      <c r="AU362" s="226" t="s">
        <v>80</v>
      </c>
      <c r="AY362" s="19" t="s">
        <v>180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1105</v>
      </c>
      <c r="BM362" s="226" t="s">
        <v>6617</v>
      </c>
    </row>
    <row r="363" s="2" customFormat="1" ht="16.5" customHeight="1">
      <c r="A363" s="40"/>
      <c r="B363" s="41"/>
      <c r="C363" s="215" t="s">
        <v>394</v>
      </c>
      <c r="D363" s="215" t="s">
        <v>182</v>
      </c>
      <c r="E363" s="216" t="s">
        <v>6618</v>
      </c>
      <c r="F363" s="217" t="s">
        <v>6331</v>
      </c>
      <c r="G363" s="218" t="s">
        <v>3129</v>
      </c>
      <c r="H363" s="292"/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1105</v>
      </c>
      <c r="AT363" s="226" t="s">
        <v>182</v>
      </c>
      <c r="AU363" s="226" t="s">
        <v>80</v>
      </c>
      <c r="AY363" s="19" t="s">
        <v>180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1105</v>
      </c>
      <c r="BM363" s="226" t="s">
        <v>6619</v>
      </c>
    </row>
    <row r="364" s="12" customFormat="1" ht="25.92" customHeight="1">
      <c r="A364" s="12"/>
      <c r="B364" s="199"/>
      <c r="C364" s="200"/>
      <c r="D364" s="201" t="s">
        <v>71</v>
      </c>
      <c r="E364" s="202" t="s">
        <v>6620</v>
      </c>
      <c r="F364" s="202" t="s">
        <v>6621</v>
      </c>
      <c r="G364" s="200"/>
      <c r="H364" s="200"/>
      <c r="I364" s="203"/>
      <c r="J364" s="204">
        <f>BK364</f>
        <v>0</v>
      </c>
      <c r="K364" s="200"/>
      <c r="L364" s="205"/>
      <c r="M364" s="206"/>
      <c r="N364" s="207"/>
      <c r="O364" s="207"/>
      <c r="P364" s="208">
        <f>SUM(P365:P377)</f>
        <v>0</v>
      </c>
      <c r="Q364" s="207"/>
      <c r="R364" s="208">
        <f>SUM(R365:R377)</f>
        <v>0</v>
      </c>
      <c r="S364" s="207"/>
      <c r="T364" s="209">
        <f>SUM(T365:T377)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0" t="s">
        <v>80</v>
      </c>
      <c r="AT364" s="211" t="s">
        <v>71</v>
      </c>
      <c r="AU364" s="211" t="s">
        <v>72</v>
      </c>
      <c r="AY364" s="210" t="s">
        <v>180</v>
      </c>
      <c r="BK364" s="212">
        <f>SUM(BK365:BK377)</f>
        <v>0</v>
      </c>
    </row>
    <row r="365" s="2" customFormat="1" ht="16.5" customHeight="1">
      <c r="A365" s="40"/>
      <c r="B365" s="41"/>
      <c r="C365" s="215" t="s">
        <v>275</v>
      </c>
      <c r="D365" s="215" t="s">
        <v>182</v>
      </c>
      <c r="E365" s="216" t="s">
        <v>6309</v>
      </c>
      <c r="F365" s="217" t="s">
        <v>6310</v>
      </c>
      <c r="G365" s="218" t="s">
        <v>359</v>
      </c>
      <c r="H365" s="219">
        <v>2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43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1105</v>
      </c>
      <c r="AT365" s="226" t="s">
        <v>182</v>
      </c>
      <c r="AU365" s="226" t="s">
        <v>80</v>
      </c>
      <c r="AY365" s="19" t="s">
        <v>180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1105</v>
      </c>
      <c r="BM365" s="226" t="s">
        <v>6622</v>
      </c>
    </row>
    <row r="366" s="2" customFormat="1" ht="16.5" customHeight="1">
      <c r="A366" s="40"/>
      <c r="B366" s="41"/>
      <c r="C366" s="215" t="s">
        <v>7</v>
      </c>
      <c r="D366" s="215" t="s">
        <v>182</v>
      </c>
      <c r="E366" s="216" t="s">
        <v>6318</v>
      </c>
      <c r="F366" s="217" t="s">
        <v>6319</v>
      </c>
      <c r="G366" s="218" t="s">
        <v>227</v>
      </c>
      <c r="H366" s="219">
        <v>0.5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1105</v>
      </c>
      <c r="AT366" s="226" t="s">
        <v>182</v>
      </c>
      <c r="AU366" s="226" t="s">
        <v>80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1105</v>
      </c>
      <c r="BM366" s="226" t="s">
        <v>6623</v>
      </c>
    </row>
    <row r="367" s="2" customFormat="1" ht="16.5" customHeight="1">
      <c r="A367" s="40"/>
      <c r="B367" s="41"/>
      <c r="C367" s="215" t="s">
        <v>300</v>
      </c>
      <c r="D367" s="215" t="s">
        <v>182</v>
      </c>
      <c r="E367" s="216" t="s">
        <v>6321</v>
      </c>
      <c r="F367" s="217" t="s">
        <v>6322</v>
      </c>
      <c r="G367" s="218" t="s">
        <v>359</v>
      </c>
      <c r="H367" s="219">
        <v>7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43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1105</v>
      </c>
      <c r="AT367" s="226" t="s">
        <v>182</v>
      </c>
      <c r="AU367" s="226" t="s">
        <v>80</v>
      </c>
      <c r="AY367" s="19" t="s">
        <v>180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1105</v>
      </c>
      <c r="BM367" s="226" t="s">
        <v>6624</v>
      </c>
    </row>
    <row r="368" s="2" customFormat="1" ht="16.5" customHeight="1">
      <c r="A368" s="40"/>
      <c r="B368" s="41"/>
      <c r="C368" s="215" t="s">
        <v>305</v>
      </c>
      <c r="D368" s="215" t="s">
        <v>182</v>
      </c>
      <c r="E368" s="216" t="s">
        <v>6324</v>
      </c>
      <c r="F368" s="217" t="s">
        <v>6325</v>
      </c>
      <c r="G368" s="218" t="s">
        <v>359</v>
      </c>
      <c r="H368" s="219">
        <v>1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1105</v>
      </c>
      <c r="AT368" s="226" t="s">
        <v>182</v>
      </c>
      <c r="AU368" s="226" t="s">
        <v>80</v>
      </c>
      <c r="AY368" s="19" t="s">
        <v>180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1105</v>
      </c>
      <c r="BM368" s="226" t="s">
        <v>6625</v>
      </c>
    </row>
    <row r="369" s="2" customFormat="1" ht="16.5" customHeight="1">
      <c r="A369" s="40"/>
      <c r="B369" s="41"/>
      <c r="C369" s="215" t="s">
        <v>310</v>
      </c>
      <c r="D369" s="215" t="s">
        <v>182</v>
      </c>
      <c r="E369" s="216" t="s">
        <v>6327</v>
      </c>
      <c r="F369" s="217" t="s">
        <v>6328</v>
      </c>
      <c r="G369" s="218" t="s">
        <v>3441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43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1105</v>
      </c>
      <c r="AT369" s="226" t="s">
        <v>182</v>
      </c>
      <c r="AU369" s="226" t="s">
        <v>80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1105</v>
      </c>
      <c r="BM369" s="226" t="s">
        <v>6626</v>
      </c>
    </row>
    <row r="370" s="2" customFormat="1" ht="16.5" customHeight="1">
      <c r="A370" s="40"/>
      <c r="B370" s="41"/>
      <c r="C370" s="215" t="s">
        <v>270</v>
      </c>
      <c r="D370" s="215" t="s">
        <v>182</v>
      </c>
      <c r="E370" s="216" t="s">
        <v>6367</v>
      </c>
      <c r="F370" s="217" t="s">
        <v>6368</v>
      </c>
      <c r="G370" s="218" t="s">
        <v>359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1105</v>
      </c>
      <c r="AT370" s="226" t="s">
        <v>182</v>
      </c>
      <c r="AU370" s="226" t="s">
        <v>80</v>
      </c>
      <c r="AY370" s="19" t="s">
        <v>180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1105</v>
      </c>
      <c r="BM370" s="226" t="s">
        <v>6627</v>
      </c>
    </row>
    <row r="371" s="2" customFormat="1" ht="16.5" customHeight="1">
      <c r="A371" s="40"/>
      <c r="B371" s="41"/>
      <c r="C371" s="215" t="s">
        <v>280</v>
      </c>
      <c r="D371" s="215" t="s">
        <v>182</v>
      </c>
      <c r="E371" s="216" t="s">
        <v>6525</v>
      </c>
      <c r="F371" s="217" t="s">
        <v>6526</v>
      </c>
      <c r="G371" s="218" t="s">
        <v>359</v>
      </c>
      <c r="H371" s="219">
        <v>1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43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1105</v>
      </c>
      <c r="AT371" s="226" t="s">
        <v>182</v>
      </c>
      <c r="AU371" s="226" t="s">
        <v>80</v>
      </c>
      <c r="AY371" s="19" t="s">
        <v>180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1105</v>
      </c>
      <c r="BM371" s="226" t="s">
        <v>6628</v>
      </c>
    </row>
    <row r="372" s="2" customFormat="1" ht="16.5" customHeight="1">
      <c r="A372" s="40"/>
      <c r="B372" s="41"/>
      <c r="C372" s="215" t="s">
        <v>256</v>
      </c>
      <c r="D372" s="215" t="s">
        <v>182</v>
      </c>
      <c r="E372" s="216" t="s">
        <v>6629</v>
      </c>
      <c r="F372" s="217" t="s">
        <v>6630</v>
      </c>
      <c r="G372" s="218" t="s">
        <v>359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1105</v>
      </c>
      <c r="AT372" s="226" t="s">
        <v>182</v>
      </c>
      <c r="AU372" s="226" t="s">
        <v>80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1105</v>
      </c>
      <c r="BM372" s="226" t="s">
        <v>6631</v>
      </c>
    </row>
    <row r="373" s="2" customFormat="1" ht="16.5" customHeight="1">
      <c r="A373" s="40"/>
      <c r="B373" s="41"/>
      <c r="C373" s="215" t="s">
        <v>261</v>
      </c>
      <c r="D373" s="215" t="s">
        <v>182</v>
      </c>
      <c r="E373" s="216" t="s">
        <v>6632</v>
      </c>
      <c r="F373" s="217" t="s">
        <v>6633</v>
      </c>
      <c r="G373" s="218" t="s">
        <v>359</v>
      </c>
      <c r="H373" s="219">
        <v>1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1105</v>
      </c>
      <c r="AT373" s="226" t="s">
        <v>182</v>
      </c>
      <c r="AU373" s="226" t="s">
        <v>80</v>
      </c>
      <c r="AY373" s="19" t="s">
        <v>180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1105</v>
      </c>
      <c r="BM373" s="226" t="s">
        <v>6634</v>
      </c>
    </row>
    <row r="374" s="2" customFormat="1" ht="16.5" customHeight="1">
      <c r="A374" s="40"/>
      <c r="B374" s="41"/>
      <c r="C374" s="215" t="s">
        <v>8</v>
      </c>
      <c r="D374" s="215" t="s">
        <v>182</v>
      </c>
      <c r="E374" s="216" t="s">
        <v>6635</v>
      </c>
      <c r="F374" s="217" t="s">
        <v>6636</v>
      </c>
      <c r="G374" s="218" t="s">
        <v>359</v>
      </c>
      <c r="H374" s="219">
        <v>1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1105</v>
      </c>
      <c r="AT374" s="226" t="s">
        <v>182</v>
      </c>
      <c r="AU374" s="226" t="s">
        <v>80</v>
      </c>
      <c r="AY374" s="19" t="s">
        <v>180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1105</v>
      </c>
      <c r="BM374" s="226" t="s">
        <v>6637</v>
      </c>
    </row>
    <row r="375" s="2" customFormat="1" ht="16.5" customHeight="1">
      <c r="A375" s="40"/>
      <c r="B375" s="41"/>
      <c r="C375" s="215" t="s">
        <v>286</v>
      </c>
      <c r="D375" s="215" t="s">
        <v>182</v>
      </c>
      <c r="E375" s="216" t="s">
        <v>6638</v>
      </c>
      <c r="F375" s="217" t="s">
        <v>6639</v>
      </c>
      <c r="G375" s="218" t="s">
        <v>359</v>
      </c>
      <c r="H375" s="219">
        <v>2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43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1105</v>
      </c>
      <c r="AT375" s="226" t="s">
        <v>182</v>
      </c>
      <c r="AU375" s="226" t="s">
        <v>80</v>
      </c>
      <c r="AY375" s="19" t="s">
        <v>180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1105</v>
      </c>
      <c r="BM375" s="226" t="s">
        <v>6640</v>
      </c>
    </row>
    <row r="376" s="2" customFormat="1" ht="16.5" customHeight="1">
      <c r="A376" s="40"/>
      <c r="B376" s="41"/>
      <c r="C376" s="215" t="s">
        <v>291</v>
      </c>
      <c r="D376" s="215" t="s">
        <v>182</v>
      </c>
      <c r="E376" s="216" t="s">
        <v>6641</v>
      </c>
      <c r="F376" s="217" t="s">
        <v>6642</v>
      </c>
      <c r="G376" s="218" t="s">
        <v>359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43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1105</v>
      </c>
      <c r="AT376" s="226" t="s">
        <v>182</v>
      </c>
      <c r="AU376" s="226" t="s">
        <v>80</v>
      </c>
      <c r="AY376" s="19" t="s">
        <v>180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1105</v>
      </c>
      <c r="BM376" s="226" t="s">
        <v>6643</v>
      </c>
    </row>
    <row r="377" s="2" customFormat="1" ht="16.5" customHeight="1">
      <c r="A377" s="40"/>
      <c r="B377" s="41"/>
      <c r="C377" s="215" t="s">
        <v>316</v>
      </c>
      <c r="D377" s="215" t="s">
        <v>182</v>
      </c>
      <c r="E377" s="216" t="s">
        <v>6644</v>
      </c>
      <c r="F377" s="217" t="s">
        <v>6331</v>
      </c>
      <c r="G377" s="218" t="s">
        <v>3129</v>
      </c>
      <c r="H377" s="292"/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43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1105</v>
      </c>
      <c r="AT377" s="226" t="s">
        <v>182</v>
      </c>
      <c r="AU377" s="226" t="s">
        <v>80</v>
      </c>
      <c r="AY377" s="19" t="s">
        <v>180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1105</v>
      </c>
      <c r="BM377" s="226" t="s">
        <v>6645</v>
      </c>
    </row>
    <row r="378" s="12" customFormat="1" ht="25.92" customHeight="1">
      <c r="A378" s="12"/>
      <c r="B378" s="199"/>
      <c r="C378" s="200"/>
      <c r="D378" s="201" t="s">
        <v>71</v>
      </c>
      <c r="E378" s="202" t="s">
        <v>6154</v>
      </c>
      <c r="F378" s="202" t="s">
        <v>6646</v>
      </c>
      <c r="G378" s="200"/>
      <c r="H378" s="200"/>
      <c r="I378" s="203"/>
      <c r="J378" s="204">
        <f>BK378</f>
        <v>0</v>
      </c>
      <c r="K378" s="200"/>
      <c r="L378" s="205"/>
      <c r="M378" s="206"/>
      <c r="N378" s="207"/>
      <c r="O378" s="207"/>
      <c r="P378" s="208">
        <f>SUM(P379:P386)</f>
        <v>0</v>
      </c>
      <c r="Q378" s="207"/>
      <c r="R378" s="208">
        <f>SUM(R379:R386)</f>
        <v>0</v>
      </c>
      <c r="S378" s="207"/>
      <c r="T378" s="209">
        <f>SUM(T379:T386)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0" t="s">
        <v>80</v>
      </c>
      <c r="AT378" s="211" t="s">
        <v>71</v>
      </c>
      <c r="AU378" s="211" t="s">
        <v>72</v>
      </c>
      <c r="AY378" s="210" t="s">
        <v>180</v>
      </c>
      <c r="BK378" s="212">
        <f>SUM(BK379:BK386)</f>
        <v>0</v>
      </c>
    </row>
    <row r="379" s="2" customFormat="1" ht="16.5" customHeight="1">
      <c r="A379" s="40"/>
      <c r="B379" s="41"/>
      <c r="C379" s="215" t="s">
        <v>3277</v>
      </c>
      <c r="D379" s="215" t="s">
        <v>182</v>
      </c>
      <c r="E379" s="216" t="s">
        <v>6300</v>
      </c>
      <c r="F379" s="217" t="s">
        <v>6301</v>
      </c>
      <c r="G379" s="218" t="s">
        <v>359</v>
      </c>
      <c r="H379" s="219">
        <v>1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43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1105</v>
      </c>
      <c r="AT379" s="226" t="s">
        <v>182</v>
      </c>
      <c r="AU379" s="226" t="s">
        <v>80</v>
      </c>
      <c r="AY379" s="19" t="s">
        <v>180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1105</v>
      </c>
      <c r="BM379" s="226" t="s">
        <v>6647</v>
      </c>
    </row>
    <row r="380" s="2" customFormat="1" ht="16.5" customHeight="1">
      <c r="A380" s="40"/>
      <c r="B380" s="41"/>
      <c r="C380" s="215" t="s">
        <v>3286</v>
      </c>
      <c r="D380" s="215" t="s">
        <v>182</v>
      </c>
      <c r="E380" s="216" t="s">
        <v>6306</v>
      </c>
      <c r="F380" s="217" t="s">
        <v>6307</v>
      </c>
      <c r="G380" s="218" t="s">
        <v>359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1105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1105</v>
      </c>
      <c r="BM380" s="226" t="s">
        <v>6648</v>
      </c>
    </row>
    <row r="381" s="2" customFormat="1" ht="24.15" customHeight="1">
      <c r="A381" s="40"/>
      <c r="B381" s="41"/>
      <c r="C381" s="215" t="s">
        <v>3291</v>
      </c>
      <c r="D381" s="215" t="s">
        <v>182</v>
      </c>
      <c r="E381" s="216" t="s">
        <v>6312</v>
      </c>
      <c r="F381" s="217" t="s">
        <v>6313</v>
      </c>
      <c r="G381" s="218" t="s">
        <v>359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43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1105</v>
      </c>
      <c r="AT381" s="226" t="s">
        <v>182</v>
      </c>
      <c r="AU381" s="226" t="s">
        <v>80</v>
      </c>
      <c r="AY381" s="19" t="s">
        <v>180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1105</v>
      </c>
      <c r="BM381" s="226" t="s">
        <v>6649</v>
      </c>
    </row>
    <row r="382" s="2" customFormat="1" ht="16.5" customHeight="1">
      <c r="A382" s="40"/>
      <c r="B382" s="41"/>
      <c r="C382" s="215" t="s">
        <v>3301</v>
      </c>
      <c r="D382" s="215" t="s">
        <v>182</v>
      </c>
      <c r="E382" s="216" t="s">
        <v>6324</v>
      </c>
      <c r="F382" s="217" t="s">
        <v>6325</v>
      </c>
      <c r="G382" s="218" t="s">
        <v>359</v>
      </c>
      <c r="H382" s="219">
        <v>1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1105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1105</v>
      </c>
      <c r="BM382" s="226" t="s">
        <v>6650</v>
      </c>
    </row>
    <row r="383" s="2" customFormat="1" ht="16.5" customHeight="1">
      <c r="A383" s="40"/>
      <c r="B383" s="41"/>
      <c r="C383" s="215" t="s">
        <v>3306</v>
      </c>
      <c r="D383" s="215" t="s">
        <v>182</v>
      </c>
      <c r="E383" s="216" t="s">
        <v>6327</v>
      </c>
      <c r="F383" s="217" t="s">
        <v>6328</v>
      </c>
      <c r="G383" s="218" t="s">
        <v>3441</v>
      </c>
      <c r="H383" s="219">
        <v>1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43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1105</v>
      </c>
      <c r="AT383" s="226" t="s">
        <v>182</v>
      </c>
      <c r="AU383" s="226" t="s">
        <v>80</v>
      </c>
      <c r="AY383" s="19" t="s">
        <v>180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1105</v>
      </c>
      <c r="BM383" s="226" t="s">
        <v>6651</v>
      </c>
    </row>
    <row r="384" s="2" customFormat="1" ht="24.15" customHeight="1">
      <c r="A384" s="40"/>
      <c r="B384" s="41"/>
      <c r="C384" s="215" t="s">
        <v>2612</v>
      </c>
      <c r="D384" s="215" t="s">
        <v>182</v>
      </c>
      <c r="E384" s="216" t="s">
        <v>6373</v>
      </c>
      <c r="F384" s="217" t="s">
        <v>6374</v>
      </c>
      <c r="G384" s="218" t="s">
        <v>359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1105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1105</v>
      </c>
      <c r="BM384" s="226" t="s">
        <v>6652</v>
      </c>
    </row>
    <row r="385" s="2" customFormat="1" ht="16.5" customHeight="1">
      <c r="A385" s="40"/>
      <c r="B385" s="41"/>
      <c r="C385" s="215" t="s">
        <v>3272</v>
      </c>
      <c r="D385" s="215" t="s">
        <v>182</v>
      </c>
      <c r="E385" s="216" t="s">
        <v>6396</v>
      </c>
      <c r="F385" s="217" t="s">
        <v>6397</v>
      </c>
      <c r="G385" s="218" t="s">
        <v>359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43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1105</v>
      </c>
      <c r="AT385" s="226" t="s">
        <v>182</v>
      </c>
      <c r="AU385" s="226" t="s">
        <v>80</v>
      </c>
      <c r="AY385" s="19" t="s">
        <v>180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1105</v>
      </c>
      <c r="BM385" s="226" t="s">
        <v>6653</v>
      </c>
    </row>
    <row r="386" s="2" customFormat="1" ht="16.5" customHeight="1">
      <c r="A386" s="40"/>
      <c r="B386" s="41"/>
      <c r="C386" s="215" t="s">
        <v>3310</v>
      </c>
      <c r="D386" s="215" t="s">
        <v>182</v>
      </c>
      <c r="E386" s="216" t="s">
        <v>6654</v>
      </c>
      <c r="F386" s="217" t="s">
        <v>6331</v>
      </c>
      <c r="G386" s="218" t="s">
        <v>3129</v>
      </c>
      <c r="H386" s="292"/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1105</v>
      </c>
      <c r="AT386" s="226" t="s">
        <v>182</v>
      </c>
      <c r="AU386" s="226" t="s">
        <v>80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1105</v>
      </c>
      <c r="BM386" s="226" t="s">
        <v>6655</v>
      </c>
    </row>
    <row r="387" s="12" customFormat="1" ht="25.92" customHeight="1">
      <c r="A387" s="12"/>
      <c r="B387" s="199"/>
      <c r="C387" s="200"/>
      <c r="D387" s="201" t="s">
        <v>71</v>
      </c>
      <c r="E387" s="202" t="s">
        <v>6159</v>
      </c>
      <c r="F387" s="202" t="s">
        <v>6656</v>
      </c>
      <c r="G387" s="200"/>
      <c r="H387" s="200"/>
      <c r="I387" s="203"/>
      <c r="J387" s="204">
        <f>BK387</f>
        <v>0</v>
      </c>
      <c r="K387" s="200"/>
      <c r="L387" s="205"/>
      <c r="M387" s="206"/>
      <c r="N387" s="207"/>
      <c r="O387" s="207"/>
      <c r="P387" s="208">
        <f>SUM(P388:P394)</f>
        <v>0</v>
      </c>
      <c r="Q387" s="207"/>
      <c r="R387" s="208">
        <f>SUM(R388:R394)</f>
        <v>0</v>
      </c>
      <c r="S387" s="207"/>
      <c r="T387" s="209">
        <f>SUM(T388:T394)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0" t="s">
        <v>80</v>
      </c>
      <c r="AT387" s="211" t="s">
        <v>71</v>
      </c>
      <c r="AU387" s="211" t="s">
        <v>72</v>
      </c>
      <c r="AY387" s="210" t="s">
        <v>180</v>
      </c>
      <c r="BK387" s="212">
        <f>SUM(BK388:BK394)</f>
        <v>0</v>
      </c>
    </row>
    <row r="388" s="2" customFormat="1" ht="16.5" customHeight="1">
      <c r="A388" s="40"/>
      <c r="B388" s="41"/>
      <c r="C388" s="215" t="s">
        <v>3233</v>
      </c>
      <c r="D388" s="215" t="s">
        <v>182</v>
      </c>
      <c r="E388" s="216" t="s">
        <v>6300</v>
      </c>
      <c r="F388" s="217" t="s">
        <v>6301</v>
      </c>
      <c r="G388" s="218" t="s">
        <v>359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1105</v>
      </c>
      <c r="AT388" s="226" t="s">
        <v>182</v>
      </c>
      <c r="AU388" s="226" t="s">
        <v>80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1105</v>
      </c>
      <c r="BM388" s="226" t="s">
        <v>6657</v>
      </c>
    </row>
    <row r="389" s="2" customFormat="1" ht="24.15" customHeight="1">
      <c r="A389" s="40"/>
      <c r="B389" s="41"/>
      <c r="C389" s="215" t="s">
        <v>3238</v>
      </c>
      <c r="D389" s="215" t="s">
        <v>182</v>
      </c>
      <c r="E389" s="216" t="s">
        <v>6312</v>
      </c>
      <c r="F389" s="217" t="s">
        <v>6313</v>
      </c>
      <c r="G389" s="218" t="s">
        <v>359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43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1105</v>
      </c>
      <c r="AT389" s="226" t="s">
        <v>182</v>
      </c>
      <c r="AU389" s="226" t="s">
        <v>80</v>
      </c>
      <c r="AY389" s="19" t="s">
        <v>180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1105</v>
      </c>
      <c r="BM389" s="226" t="s">
        <v>6658</v>
      </c>
    </row>
    <row r="390" s="2" customFormat="1" ht="16.5" customHeight="1">
      <c r="A390" s="40"/>
      <c r="B390" s="41"/>
      <c r="C390" s="215" t="s">
        <v>3251</v>
      </c>
      <c r="D390" s="215" t="s">
        <v>182</v>
      </c>
      <c r="E390" s="216" t="s">
        <v>6324</v>
      </c>
      <c r="F390" s="217" t="s">
        <v>6325</v>
      </c>
      <c r="G390" s="218" t="s">
        <v>359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1105</v>
      </c>
      <c r="AT390" s="226" t="s">
        <v>182</v>
      </c>
      <c r="AU390" s="226" t="s">
        <v>80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1105</v>
      </c>
      <c r="BM390" s="226" t="s">
        <v>6659</v>
      </c>
    </row>
    <row r="391" s="2" customFormat="1" ht="16.5" customHeight="1">
      <c r="A391" s="40"/>
      <c r="B391" s="41"/>
      <c r="C391" s="215" t="s">
        <v>3256</v>
      </c>
      <c r="D391" s="215" t="s">
        <v>182</v>
      </c>
      <c r="E391" s="216" t="s">
        <v>6327</v>
      </c>
      <c r="F391" s="217" t="s">
        <v>6328</v>
      </c>
      <c r="G391" s="218" t="s">
        <v>3441</v>
      </c>
      <c r="H391" s="219">
        <v>1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43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1105</v>
      </c>
      <c r="AT391" s="226" t="s">
        <v>182</v>
      </c>
      <c r="AU391" s="226" t="s">
        <v>80</v>
      </c>
      <c r="AY391" s="19" t="s">
        <v>180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1105</v>
      </c>
      <c r="BM391" s="226" t="s">
        <v>6660</v>
      </c>
    </row>
    <row r="392" s="2" customFormat="1" ht="24.15" customHeight="1">
      <c r="A392" s="40"/>
      <c r="B392" s="41"/>
      <c r="C392" s="215" t="s">
        <v>3246</v>
      </c>
      <c r="D392" s="215" t="s">
        <v>182</v>
      </c>
      <c r="E392" s="216" t="s">
        <v>6373</v>
      </c>
      <c r="F392" s="217" t="s">
        <v>6374</v>
      </c>
      <c r="G392" s="218" t="s">
        <v>359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1105</v>
      </c>
      <c r="AT392" s="226" t="s">
        <v>182</v>
      </c>
      <c r="AU392" s="226" t="s">
        <v>80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1105</v>
      </c>
      <c r="BM392" s="226" t="s">
        <v>6661</v>
      </c>
    </row>
    <row r="393" s="2" customFormat="1" ht="16.5" customHeight="1">
      <c r="A393" s="40"/>
      <c r="B393" s="41"/>
      <c r="C393" s="215" t="s">
        <v>3228</v>
      </c>
      <c r="D393" s="215" t="s">
        <v>182</v>
      </c>
      <c r="E393" s="216" t="s">
        <v>6396</v>
      </c>
      <c r="F393" s="217" t="s">
        <v>6397</v>
      </c>
      <c r="G393" s="218" t="s">
        <v>359</v>
      </c>
      <c r="H393" s="219">
        <v>1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43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1105</v>
      </c>
      <c r="AT393" s="226" t="s">
        <v>182</v>
      </c>
      <c r="AU393" s="226" t="s">
        <v>80</v>
      </c>
      <c r="AY393" s="19" t="s">
        <v>180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1105</v>
      </c>
      <c r="BM393" s="226" t="s">
        <v>6662</v>
      </c>
    </row>
    <row r="394" s="2" customFormat="1" ht="16.5" customHeight="1">
      <c r="A394" s="40"/>
      <c r="B394" s="41"/>
      <c r="C394" s="215" t="s">
        <v>3260</v>
      </c>
      <c r="D394" s="215" t="s">
        <v>182</v>
      </c>
      <c r="E394" s="216" t="s">
        <v>6399</v>
      </c>
      <c r="F394" s="217" t="s">
        <v>6331</v>
      </c>
      <c r="G394" s="218" t="s">
        <v>3129</v>
      </c>
      <c r="H394" s="292"/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1105</v>
      </c>
      <c r="AT394" s="226" t="s">
        <v>182</v>
      </c>
      <c r="AU394" s="226" t="s">
        <v>80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1105</v>
      </c>
      <c r="BM394" s="226" t="s">
        <v>6663</v>
      </c>
    </row>
    <row r="395" s="12" customFormat="1" ht="25.92" customHeight="1">
      <c r="A395" s="12"/>
      <c r="B395" s="199"/>
      <c r="C395" s="200"/>
      <c r="D395" s="201" t="s">
        <v>71</v>
      </c>
      <c r="E395" s="202" t="s">
        <v>6173</v>
      </c>
      <c r="F395" s="202" t="s">
        <v>6664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SUM(P396:P407)</f>
        <v>0</v>
      </c>
      <c r="Q395" s="207"/>
      <c r="R395" s="208">
        <f>SUM(R396:R407)</f>
        <v>0</v>
      </c>
      <c r="S395" s="207"/>
      <c r="T395" s="209">
        <f>SUM(T396:T407)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80</v>
      </c>
      <c r="AT395" s="211" t="s">
        <v>71</v>
      </c>
      <c r="AU395" s="211" t="s">
        <v>72</v>
      </c>
      <c r="AY395" s="210" t="s">
        <v>180</v>
      </c>
      <c r="BK395" s="212">
        <f>SUM(BK396:BK407)</f>
        <v>0</v>
      </c>
    </row>
    <row r="396" s="2" customFormat="1" ht="16.5" customHeight="1">
      <c r="A396" s="40"/>
      <c r="B396" s="41"/>
      <c r="C396" s="215" t="s">
        <v>3134</v>
      </c>
      <c r="D396" s="215" t="s">
        <v>182</v>
      </c>
      <c r="E396" s="216" t="s">
        <v>6297</v>
      </c>
      <c r="F396" s="217" t="s">
        <v>6298</v>
      </c>
      <c r="G396" s="218" t="s">
        <v>359</v>
      </c>
      <c r="H396" s="219">
        <v>1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1105</v>
      </c>
      <c r="AT396" s="226" t="s">
        <v>182</v>
      </c>
      <c r="AU396" s="226" t="s">
        <v>80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1105</v>
      </c>
      <c r="BM396" s="226" t="s">
        <v>6665</v>
      </c>
    </row>
    <row r="397" s="2" customFormat="1" ht="16.5" customHeight="1">
      <c r="A397" s="40"/>
      <c r="B397" s="41"/>
      <c r="C397" s="215" t="s">
        <v>3154</v>
      </c>
      <c r="D397" s="215" t="s">
        <v>182</v>
      </c>
      <c r="E397" s="216" t="s">
        <v>6300</v>
      </c>
      <c r="F397" s="217" t="s">
        <v>6301</v>
      </c>
      <c r="G397" s="218" t="s">
        <v>359</v>
      </c>
      <c r="H397" s="219">
        <v>1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43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1105</v>
      </c>
      <c r="AT397" s="226" t="s">
        <v>182</v>
      </c>
      <c r="AU397" s="226" t="s">
        <v>80</v>
      </c>
      <c r="AY397" s="19" t="s">
        <v>180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1105</v>
      </c>
      <c r="BM397" s="226" t="s">
        <v>6666</v>
      </c>
    </row>
    <row r="398" s="2" customFormat="1" ht="16.5" customHeight="1">
      <c r="A398" s="40"/>
      <c r="B398" s="41"/>
      <c r="C398" s="215" t="s">
        <v>3169</v>
      </c>
      <c r="D398" s="215" t="s">
        <v>182</v>
      </c>
      <c r="E398" s="216" t="s">
        <v>6303</v>
      </c>
      <c r="F398" s="217" t="s">
        <v>6304</v>
      </c>
      <c r="G398" s="218" t="s">
        <v>359</v>
      </c>
      <c r="H398" s="219">
        <v>1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1105</v>
      </c>
      <c r="AT398" s="226" t="s">
        <v>182</v>
      </c>
      <c r="AU398" s="226" t="s">
        <v>80</v>
      </c>
      <c r="AY398" s="19" t="s">
        <v>180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1105</v>
      </c>
      <c r="BM398" s="226" t="s">
        <v>6667</v>
      </c>
    </row>
    <row r="399" s="2" customFormat="1" ht="16.5" customHeight="1">
      <c r="A399" s="40"/>
      <c r="B399" s="41"/>
      <c r="C399" s="215" t="s">
        <v>3174</v>
      </c>
      <c r="D399" s="215" t="s">
        <v>182</v>
      </c>
      <c r="E399" s="216" t="s">
        <v>6309</v>
      </c>
      <c r="F399" s="217" t="s">
        <v>6310</v>
      </c>
      <c r="G399" s="218" t="s">
        <v>359</v>
      </c>
      <c r="H399" s="219">
        <v>7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43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1105</v>
      </c>
      <c r="AT399" s="226" t="s">
        <v>182</v>
      </c>
      <c r="AU399" s="226" t="s">
        <v>80</v>
      </c>
      <c r="AY399" s="19" t="s">
        <v>180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1105</v>
      </c>
      <c r="BM399" s="226" t="s">
        <v>6668</v>
      </c>
    </row>
    <row r="400" s="2" customFormat="1" ht="24.15" customHeight="1">
      <c r="A400" s="40"/>
      <c r="B400" s="41"/>
      <c r="C400" s="215" t="s">
        <v>3186</v>
      </c>
      <c r="D400" s="215" t="s">
        <v>182</v>
      </c>
      <c r="E400" s="216" t="s">
        <v>6312</v>
      </c>
      <c r="F400" s="217" t="s">
        <v>6313</v>
      </c>
      <c r="G400" s="218" t="s">
        <v>359</v>
      </c>
      <c r="H400" s="219">
        <v>1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43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1105</v>
      </c>
      <c r="AT400" s="226" t="s">
        <v>182</v>
      </c>
      <c r="AU400" s="226" t="s">
        <v>80</v>
      </c>
      <c r="AY400" s="19" t="s">
        <v>180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1105</v>
      </c>
      <c r="BM400" s="226" t="s">
        <v>6669</v>
      </c>
    </row>
    <row r="401" s="2" customFormat="1" ht="16.5" customHeight="1">
      <c r="A401" s="40"/>
      <c r="B401" s="41"/>
      <c r="C401" s="215" t="s">
        <v>3194</v>
      </c>
      <c r="D401" s="215" t="s">
        <v>182</v>
      </c>
      <c r="E401" s="216" t="s">
        <v>6315</v>
      </c>
      <c r="F401" s="217" t="s">
        <v>6316</v>
      </c>
      <c r="G401" s="218" t="s">
        <v>359</v>
      </c>
      <c r="H401" s="219">
        <v>1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43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1105</v>
      </c>
      <c r="AT401" s="226" t="s">
        <v>182</v>
      </c>
      <c r="AU401" s="226" t="s">
        <v>80</v>
      </c>
      <c r="AY401" s="19" t="s">
        <v>180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1105</v>
      </c>
      <c r="BM401" s="226" t="s">
        <v>6670</v>
      </c>
    </row>
    <row r="402" s="2" customFormat="1" ht="16.5" customHeight="1">
      <c r="A402" s="40"/>
      <c r="B402" s="41"/>
      <c r="C402" s="215" t="s">
        <v>3198</v>
      </c>
      <c r="D402" s="215" t="s">
        <v>182</v>
      </c>
      <c r="E402" s="216" t="s">
        <v>6318</v>
      </c>
      <c r="F402" s="217" t="s">
        <v>6319</v>
      </c>
      <c r="G402" s="218" t="s">
        <v>227</v>
      </c>
      <c r="H402" s="219">
        <v>0.5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1105</v>
      </c>
      <c r="AT402" s="226" t="s">
        <v>182</v>
      </c>
      <c r="AU402" s="226" t="s">
        <v>80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1105</v>
      </c>
      <c r="BM402" s="226" t="s">
        <v>6671</v>
      </c>
    </row>
    <row r="403" s="2" customFormat="1" ht="16.5" customHeight="1">
      <c r="A403" s="40"/>
      <c r="B403" s="41"/>
      <c r="C403" s="215" t="s">
        <v>3202</v>
      </c>
      <c r="D403" s="215" t="s">
        <v>182</v>
      </c>
      <c r="E403" s="216" t="s">
        <v>6321</v>
      </c>
      <c r="F403" s="217" t="s">
        <v>6322</v>
      </c>
      <c r="G403" s="218" t="s">
        <v>359</v>
      </c>
      <c r="H403" s="219">
        <v>5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43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1105</v>
      </c>
      <c r="AT403" s="226" t="s">
        <v>182</v>
      </c>
      <c r="AU403" s="226" t="s">
        <v>80</v>
      </c>
      <c r="AY403" s="19" t="s">
        <v>180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1105</v>
      </c>
      <c r="BM403" s="226" t="s">
        <v>6672</v>
      </c>
    </row>
    <row r="404" s="2" customFormat="1" ht="16.5" customHeight="1">
      <c r="A404" s="40"/>
      <c r="B404" s="41"/>
      <c r="C404" s="215" t="s">
        <v>3209</v>
      </c>
      <c r="D404" s="215" t="s">
        <v>182</v>
      </c>
      <c r="E404" s="216" t="s">
        <v>6324</v>
      </c>
      <c r="F404" s="217" t="s">
        <v>6325</v>
      </c>
      <c r="G404" s="218" t="s">
        <v>359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1105</v>
      </c>
      <c r="AT404" s="226" t="s">
        <v>182</v>
      </c>
      <c r="AU404" s="226" t="s">
        <v>80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1105</v>
      </c>
      <c r="BM404" s="226" t="s">
        <v>6673</v>
      </c>
    </row>
    <row r="405" s="2" customFormat="1" ht="16.5" customHeight="1">
      <c r="A405" s="40"/>
      <c r="B405" s="41"/>
      <c r="C405" s="215" t="s">
        <v>3214</v>
      </c>
      <c r="D405" s="215" t="s">
        <v>182</v>
      </c>
      <c r="E405" s="216" t="s">
        <v>6327</v>
      </c>
      <c r="F405" s="217" t="s">
        <v>6328</v>
      </c>
      <c r="G405" s="218" t="s">
        <v>3441</v>
      </c>
      <c r="H405" s="219">
        <v>1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43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1105</v>
      </c>
      <c r="AT405" s="226" t="s">
        <v>182</v>
      </c>
      <c r="AU405" s="226" t="s">
        <v>80</v>
      </c>
      <c r="AY405" s="19" t="s">
        <v>180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1105</v>
      </c>
      <c r="BM405" s="226" t="s">
        <v>6674</v>
      </c>
    </row>
    <row r="406" s="2" customFormat="1" ht="16.5" customHeight="1">
      <c r="A406" s="40"/>
      <c r="B406" s="41"/>
      <c r="C406" s="215" t="s">
        <v>3181</v>
      </c>
      <c r="D406" s="215" t="s">
        <v>182</v>
      </c>
      <c r="E406" s="216" t="s">
        <v>6418</v>
      </c>
      <c r="F406" s="217" t="s">
        <v>6419</v>
      </c>
      <c r="G406" s="218" t="s">
        <v>359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1105</v>
      </c>
      <c r="AT406" s="226" t="s">
        <v>182</v>
      </c>
      <c r="AU406" s="226" t="s">
        <v>80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1105</v>
      </c>
      <c r="BM406" s="226" t="s">
        <v>6675</v>
      </c>
    </row>
    <row r="407" s="2" customFormat="1" ht="16.5" customHeight="1">
      <c r="A407" s="40"/>
      <c r="B407" s="41"/>
      <c r="C407" s="215" t="s">
        <v>3223</v>
      </c>
      <c r="D407" s="215" t="s">
        <v>182</v>
      </c>
      <c r="E407" s="216" t="s">
        <v>6618</v>
      </c>
      <c r="F407" s="217" t="s">
        <v>6331</v>
      </c>
      <c r="G407" s="218" t="s">
        <v>3129</v>
      </c>
      <c r="H407" s="292"/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43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1105</v>
      </c>
      <c r="AT407" s="226" t="s">
        <v>182</v>
      </c>
      <c r="AU407" s="226" t="s">
        <v>80</v>
      </c>
      <c r="AY407" s="19" t="s">
        <v>180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1105</v>
      </c>
      <c r="BM407" s="226" t="s">
        <v>6676</v>
      </c>
    </row>
    <row r="408" s="12" customFormat="1" ht="25.92" customHeight="1">
      <c r="A408" s="12"/>
      <c r="B408" s="199"/>
      <c r="C408" s="200"/>
      <c r="D408" s="201" t="s">
        <v>71</v>
      </c>
      <c r="E408" s="202" t="s">
        <v>6208</v>
      </c>
      <c r="F408" s="202" t="s">
        <v>6677</v>
      </c>
      <c r="G408" s="200"/>
      <c r="H408" s="200"/>
      <c r="I408" s="203"/>
      <c r="J408" s="204">
        <f>BK408</f>
        <v>0</v>
      </c>
      <c r="K408" s="200"/>
      <c r="L408" s="205"/>
      <c r="M408" s="206"/>
      <c r="N408" s="207"/>
      <c r="O408" s="207"/>
      <c r="P408" s="208">
        <f>SUM(P409:P421)</f>
        <v>0</v>
      </c>
      <c r="Q408" s="207"/>
      <c r="R408" s="208">
        <f>SUM(R409:R421)</f>
        <v>0</v>
      </c>
      <c r="S408" s="207"/>
      <c r="T408" s="209">
        <f>SUM(T409:T421)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0" t="s">
        <v>80</v>
      </c>
      <c r="AT408" s="211" t="s">
        <v>71</v>
      </c>
      <c r="AU408" s="211" t="s">
        <v>72</v>
      </c>
      <c r="AY408" s="210" t="s">
        <v>180</v>
      </c>
      <c r="BK408" s="212">
        <f>SUM(BK409:BK421)</f>
        <v>0</v>
      </c>
    </row>
    <row r="409" s="2" customFormat="1" ht="16.5" customHeight="1">
      <c r="A409" s="40"/>
      <c r="B409" s="41"/>
      <c r="C409" s="215" t="s">
        <v>3054</v>
      </c>
      <c r="D409" s="215" t="s">
        <v>182</v>
      </c>
      <c r="E409" s="216" t="s">
        <v>6303</v>
      </c>
      <c r="F409" s="217" t="s">
        <v>6304</v>
      </c>
      <c r="G409" s="218" t="s">
        <v>359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43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1105</v>
      </c>
      <c r="AT409" s="226" t="s">
        <v>182</v>
      </c>
      <c r="AU409" s="226" t="s">
        <v>80</v>
      </c>
      <c r="AY409" s="19" t="s">
        <v>180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1105</v>
      </c>
      <c r="BM409" s="226" t="s">
        <v>6678</v>
      </c>
    </row>
    <row r="410" s="2" customFormat="1" ht="16.5" customHeight="1">
      <c r="A410" s="40"/>
      <c r="B410" s="41"/>
      <c r="C410" s="215" t="s">
        <v>3069</v>
      </c>
      <c r="D410" s="215" t="s">
        <v>182</v>
      </c>
      <c r="E410" s="216" t="s">
        <v>6306</v>
      </c>
      <c r="F410" s="217" t="s">
        <v>6307</v>
      </c>
      <c r="G410" s="218" t="s">
        <v>359</v>
      </c>
      <c r="H410" s="219">
        <v>2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1105</v>
      </c>
      <c r="AT410" s="226" t="s">
        <v>182</v>
      </c>
      <c r="AU410" s="226" t="s">
        <v>80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1105</v>
      </c>
      <c r="BM410" s="226" t="s">
        <v>6679</v>
      </c>
    </row>
    <row r="411" s="2" customFormat="1" ht="24.15" customHeight="1">
      <c r="A411" s="40"/>
      <c r="B411" s="41"/>
      <c r="C411" s="215" t="s">
        <v>3084</v>
      </c>
      <c r="D411" s="215" t="s">
        <v>182</v>
      </c>
      <c r="E411" s="216" t="s">
        <v>6312</v>
      </c>
      <c r="F411" s="217" t="s">
        <v>6313</v>
      </c>
      <c r="G411" s="218" t="s">
        <v>359</v>
      </c>
      <c r="H411" s="219">
        <v>1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1105</v>
      </c>
      <c r="AT411" s="226" t="s">
        <v>182</v>
      </c>
      <c r="AU411" s="226" t="s">
        <v>80</v>
      </c>
      <c r="AY411" s="19" t="s">
        <v>180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1105</v>
      </c>
      <c r="BM411" s="226" t="s">
        <v>6680</v>
      </c>
    </row>
    <row r="412" s="2" customFormat="1" ht="16.5" customHeight="1">
      <c r="A412" s="40"/>
      <c r="B412" s="41"/>
      <c r="C412" s="215" t="s">
        <v>3105</v>
      </c>
      <c r="D412" s="215" t="s">
        <v>182</v>
      </c>
      <c r="E412" s="216" t="s">
        <v>6318</v>
      </c>
      <c r="F412" s="217" t="s">
        <v>6319</v>
      </c>
      <c r="G412" s="218" t="s">
        <v>227</v>
      </c>
      <c r="H412" s="219">
        <v>0.5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1105</v>
      </c>
      <c r="AT412" s="226" t="s">
        <v>182</v>
      </c>
      <c r="AU412" s="226" t="s">
        <v>80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1105</v>
      </c>
      <c r="BM412" s="226" t="s">
        <v>6681</v>
      </c>
    </row>
    <row r="413" s="2" customFormat="1" ht="16.5" customHeight="1">
      <c r="A413" s="40"/>
      <c r="B413" s="41"/>
      <c r="C413" s="215" t="s">
        <v>3112</v>
      </c>
      <c r="D413" s="215" t="s">
        <v>182</v>
      </c>
      <c r="E413" s="216" t="s">
        <v>6321</v>
      </c>
      <c r="F413" s="217" t="s">
        <v>6322</v>
      </c>
      <c r="G413" s="218" t="s">
        <v>359</v>
      </c>
      <c r="H413" s="219">
        <v>5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43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1105</v>
      </c>
      <c r="AT413" s="226" t="s">
        <v>182</v>
      </c>
      <c r="AU413" s="226" t="s">
        <v>80</v>
      </c>
      <c r="AY413" s="19" t="s">
        <v>180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1105</v>
      </c>
      <c r="BM413" s="226" t="s">
        <v>6682</v>
      </c>
    </row>
    <row r="414" s="2" customFormat="1" ht="16.5" customHeight="1">
      <c r="A414" s="40"/>
      <c r="B414" s="41"/>
      <c r="C414" s="215" t="s">
        <v>3116</v>
      </c>
      <c r="D414" s="215" t="s">
        <v>182</v>
      </c>
      <c r="E414" s="216" t="s">
        <v>6324</v>
      </c>
      <c r="F414" s="217" t="s">
        <v>6325</v>
      </c>
      <c r="G414" s="218" t="s">
        <v>359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1105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1105</v>
      </c>
      <c r="BM414" s="226" t="s">
        <v>6683</v>
      </c>
    </row>
    <row r="415" s="2" customFormat="1" ht="16.5" customHeight="1">
      <c r="A415" s="40"/>
      <c r="B415" s="41"/>
      <c r="C415" s="215" t="s">
        <v>3121</v>
      </c>
      <c r="D415" s="215" t="s">
        <v>182</v>
      </c>
      <c r="E415" s="216" t="s">
        <v>6327</v>
      </c>
      <c r="F415" s="217" t="s">
        <v>6328</v>
      </c>
      <c r="G415" s="218" t="s">
        <v>3441</v>
      </c>
      <c r="H415" s="219">
        <v>1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43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1105</v>
      </c>
      <c r="AT415" s="226" t="s">
        <v>182</v>
      </c>
      <c r="AU415" s="226" t="s">
        <v>80</v>
      </c>
      <c r="AY415" s="19" t="s">
        <v>180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1105</v>
      </c>
      <c r="BM415" s="226" t="s">
        <v>6684</v>
      </c>
    </row>
    <row r="416" s="2" customFormat="1" ht="16.5" customHeight="1">
      <c r="A416" s="40"/>
      <c r="B416" s="41"/>
      <c r="C416" s="215" t="s">
        <v>3061</v>
      </c>
      <c r="D416" s="215" t="s">
        <v>182</v>
      </c>
      <c r="E416" s="216" t="s">
        <v>6364</v>
      </c>
      <c r="F416" s="217" t="s">
        <v>6365</v>
      </c>
      <c r="G416" s="218" t="s">
        <v>359</v>
      </c>
      <c r="H416" s="219">
        <v>5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1105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1105</v>
      </c>
      <c r="BM416" s="226" t="s">
        <v>6685</v>
      </c>
    </row>
    <row r="417" s="2" customFormat="1" ht="16.5" customHeight="1">
      <c r="A417" s="40"/>
      <c r="B417" s="41"/>
      <c r="C417" s="215" t="s">
        <v>3074</v>
      </c>
      <c r="D417" s="215" t="s">
        <v>182</v>
      </c>
      <c r="E417" s="216" t="s">
        <v>6370</v>
      </c>
      <c r="F417" s="217" t="s">
        <v>6371</v>
      </c>
      <c r="G417" s="218" t="s">
        <v>359</v>
      </c>
      <c r="H417" s="219">
        <v>5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43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1105</v>
      </c>
      <c r="AT417" s="226" t="s">
        <v>182</v>
      </c>
      <c r="AU417" s="226" t="s">
        <v>80</v>
      </c>
      <c r="AY417" s="19" t="s">
        <v>180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1105</v>
      </c>
      <c r="BM417" s="226" t="s">
        <v>6686</v>
      </c>
    </row>
    <row r="418" s="2" customFormat="1" ht="24.15" customHeight="1">
      <c r="A418" s="40"/>
      <c r="B418" s="41"/>
      <c r="C418" s="215" t="s">
        <v>3094</v>
      </c>
      <c r="D418" s="215" t="s">
        <v>182</v>
      </c>
      <c r="E418" s="216" t="s">
        <v>6373</v>
      </c>
      <c r="F418" s="217" t="s">
        <v>6374</v>
      </c>
      <c r="G418" s="218" t="s">
        <v>359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1105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1105</v>
      </c>
      <c r="BM418" s="226" t="s">
        <v>6687</v>
      </c>
    </row>
    <row r="419" s="2" customFormat="1" ht="16.5" customHeight="1">
      <c r="A419" s="40"/>
      <c r="B419" s="41"/>
      <c r="C419" s="215" t="s">
        <v>3041</v>
      </c>
      <c r="D419" s="215" t="s">
        <v>182</v>
      </c>
      <c r="E419" s="216" t="s">
        <v>6558</v>
      </c>
      <c r="F419" s="217" t="s">
        <v>6559</v>
      </c>
      <c r="G419" s="218" t="s">
        <v>359</v>
      </c>
      <c r="H419" s="219">
        <v>1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43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1105</v>
      </c>
      <c r="AT419" s="226" t="s">
        <v>182</v>
      </c>
      <c r="AU419" s="226" t="s">
        <v>80</v>
      </c>
      <c r="AY419" s="19" t="s">
        <v>180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1105</v>
      </c>
      <c r="BM419" s="226" t="s">
        <v>6688</v>
      </c>
    </row>
    <row r="420" s="2" customFormat="1" ht="16.5" customHeight="1">
      <c r="A420" s="40"/>
      <c r="B420" s="41"/>
      <c r="C420" s="215" t="s">
        <v>3049</v>
      </c>
      <c r="D420" s="215" t="s">
        <v>182</v>
      </c>
      <c r="E420" s="216" t="s">
        <v>6561</v>
      </c>
      <c r="F420" s="217" t="s">
        <v>6562</v>
      </c>
      <c r="G420" s="218" t="s">
        <v>359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1105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1105</v>
      </c>
      <c r="BM420" s="226" t="s">
        <v>6689</v>
      </c>
    </row>
    <row r="421" s="2" customFormat="1" ht="16.5" customHeight="1">
      <c r="A421" s="40"/>
      <c r="B421" s="41"/>
      <c r="C421" s="215" t="s">
        <v>3126</v>
      </c>
      <c r="D421" s="215" t="s">
        <v>182</v>
      </c>
      <c r="E421" s="216" t="s">
        <v>6690</v>
      </c>
      <c r="F421" s="217" t="s">
        <v>6331</v>
      </c>
      <c r="G421" s="218" t="s">
        <v>3129</v>
      </c>
      <c r="H421" s="292"/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43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1105</v>
      </c>
      <c r="AT421" s="226" t="s">
        <v>182</v>
      </c>
      <c r="AU421" s="226" t="s">
        <v>80</v>
      </c>
      <c r="AY421" s="19" t="s">
        <v>180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1105</v>
      </c>
      <c r="BM421" s="226" t="s">
        <v>6691</v>
      </c>
    </row>
    <row r="422" s="12" customFormat="1" ht="25.92" customHeight="1">
      <c r="A422" s="12"/>
      <c r="B422" s="199"/>
      <c r="C422" s="200"/>
      <c r="D422" s="201" t="s">
        <v>71</v>
      </c>
      <c r="E422" s="202" t="s">
        <v>6225</v>
      </c>
      <c r="F422" s="202" t="s">
        <v>6692</v>
      </c>
      <c r="G422" s="200"/>
      <c r="H422" s="200"/>
      <c r="I422" s="203"/>
      <c r="J422" s="204">
        <f>BK422</f>
        <v>0</v>
      </c>
      <c r="K422" s="200"/>
      <c r="L422" s="205"/>
      <c r="M422" s="206"/>
      <c r="N422" s="207"/>
      <c r="O422" s="207"/>
      <c r="P422" s="208">
        <f>SUM(P423:P432)</f>
        <v>0</v>
      </c>
      <c r="Q422" s="207"/>
      <c r="R422" s="208">
        <f>SUM(R423:R432)</f>
        <v>0</v>
      </c>
      <c r="S422" s="207"/>
      <c r="T422" s="209">
        <f>SUM(T423:T432)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0" t="s">
        <v>80</v>
      </c>
      <c r="AT422" s="211" t="s">
        <v>71</v>
      </c>
      <c r="AU422" s="211" t="s">
        <v>72</v>
      </c>
      <c r="AY422" s="210" t="s">
        <v>180</v>
      </c>
      <c r="BK422" s="212">
        <f>SUM(BK423:BK432)</f>
        <v>0</v>
      </c>
    </row>
    <row r="423" s="2" customFormat="1" ht="16.5" customHeight="1">
      <c r="A423" s="40"/>
      <c r="B423" s="41"/>
      <c r="C423" s="215" t="s">
        <v>2917</v>
      </c>
      <c r="D423" s="215" t="s">
        <v>182</v>
      </c>
      <c r="E423" s="216" t="s">
        <v>6297</v>
      </c>
      <c r="F423" s="217" t="s">
        <v>6298</v>
      </c>
      <c r="G423" s="218" t="s">
        <v>359</v>
      </c>
      <c r="H423" s="219">
        <v>1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43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1105</v>
      </c>
      <c r="AT423" s="226" t="s">
        <v>182</v>
      </c>
      <c r="AU423" s="226" t="s">
        <v>80</v>
      </c>
      <c r="AY423" s="19" t="s">
        <v>180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1105</v>
      </c>
      <c r="BM423" s="226" t="s">
        <v>6693</v>
      </c>
    </row>
    <row r="424" s="2" customFormat="1" ht="16.5" customHeight="1">
      <c r="A424" s="40"/>
      <c r="B424" s="41"/>
      <c r="C424" s="215" t="s">
        <v>2921</v>
      </c>
      <c r="D424" s="215" t="s">
        <v>182</v>
      </c>
      <c r="E424" s="216" t="s">
        <v>6300</v>
      </c>
      <c r="F424" s="217" t="s">
        <v>6301</v>
      </c>
      <c r="G424" s="218" t="s">
        <v>359</v>
      </c>
      <c r="H424" s="219">
        <v>1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1105</v>
      </c>
      <c r="AT424" s="226" t="s">
        <v>182</v>
      </c>
      <c r="AU424" s="226" t="s">
        <v>80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1105</v>
      </c>
      <c r="BM424" s="226" t="s">
        <v>6694</v>
      </c>
    </row>
    <row r="425" s="2" customFormat="1" ht="16.5" customHeight="1">
      <c r="A425" s="40"/>
      <c r="B425" s="41"/>
      <c r="C425" s="215" t="s">
        <v>2941</v>
      </c>
      <c r="D425" s="215" t="s">
        <v>182</v>
      </c>
      <c r="E425" s="216" t="s">
        <v>6306</v>
      </c>
      <c r="F425" s="217" t="s">
        <v>6307</v>
      </c>
      <c r="G425" s="218" t="s">
        <v>359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43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1105</v>
      </c>
      <c r="AT425" s="226" t="s">
        <v>182</v>
      </c>
      <c r="AU425" s="226" t="s">
        <v>80</v>
      </c>
      <c r="AY425" s="19" t="s">
        <v>180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1105</v>
      </c>
      <c r="BM425" s="226" t="s">
        <v>6695</v>
      </c>
    </row>
    <row r="426" s="2" customFormat="1" ht="16.5" customHeight="1">
      <c r="A426" s="40"/>
      <c r="B426" s="41"/>
      <c r="C426" s="215" t="s">
        <v>2946</v>
      </c>
      <c r="D426" s="215" t="s">
        <v>182</v>
      </c>
      <c r="E426" s="216" t="s">
        <v>6309</v>
      </c>
      <c r="F426" s="217" t="s">
        <v>6310</v>
      </c>
      <c r="G426" s="218" t="s">
        <v>359</v>
      </c>
      <c r="H426" s="219">
        <v>3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1105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1105</v>
      </c>
      <c r="BM426" s="226" t="s">
        <v>6696</v>
      </c>
    </row>
    <row r="427" s="2" customFormat="1" ht="24.15" customHeight="1">
      <c r="A427" s="40"/>
      <c r="B427" s="41"/>
      <c r="C427" s="215" t="s">
        <v>2951</v>
      </c>
      <c r="D427" s="215" t="s">
        <v>182</v>
      </c>
      <c r="E427" s="216" t="s">
        <v>6312</v>
      </c>
      <c r="F427" s="217" t="s">
        <v>6313</v>
      </c>
      <c r="G427" s="218" t="s">
        <v>359</v>
      </c>
      <c r="H427" s="219">
        <v>1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43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1105</v>
      </c>
      <c r="AT427" s="226" t="s">
        <v>182</v>
      </c>
      <c r="AU427" s="226" t="s">
        <v>80</v>
      </c>
      <c r="AY427" s="19" t="s">
        <v>180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1105</v>
      </c>
      <c r="BM427" s="226" t="s">
        <v>6697</v>
      </c>
    </row>
    <row r="428" s="2" customFormat="1" ht="16.5" customHeight="1">
      <c r="A428" s="40"/>
      <c r="B428" s="41"/>
      <c r="C428" s="215" t="s">
        <v>2960</v>
      </c>
      <c r="D428" s="215" t="s">
        <v>182</v>
      </c>
      <c r="E428" s="216" t="s">
        <v>6315</v>
      </c>
      <c r="F428" s="217" t="s">
        <v>6316</v>
      </c>
      <c r="G428" s="218" t="s">
        <v>359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1105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1105</v>
      </c>
      <c r="BM428" s="226" t="s">
        <v>6698</v>
      </c>
    </row>
    <row r="429" s="2" customFormat="1" ht="16.5" customHeight="1">
      <c r="A429" s="40"/>
      <c r="B429" s="41"/>
      <c r="C429" s="215" t="s">
        <v>2999</v>
      </c>
      <c r="D429" s="215" t="s">
        <v>182</v>
      </c>
      <c r="E429" s="216" t="s">
        <v>6324</v>
      </c>
      <c r="F429" s="217" t="s">
        <v>6325</v>
      </c>
      <c r="G429" s="218" t="s">
        <v>359</v>
      </c>
      <c r="H429" s="219">
        <v>1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43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1105</v>
      </c>
      <c r="AT429" s="226" t="s">
        <v>182</v>
      </c>
      <c r="AU429" s="226" t="s">
        <v>80</v>
      </c>
      <c r="AY429" s="19" t="s">
        <v>180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1105</v>
      </c>
      <c r="BM429" s="226" t="s">
        <v>6699</v>
      </c>
    </row>
    <row r="430" s="2" customFormat="1" ht="16.5" customHeight="1">
      <c r="A430" s="40"/>
      <c r="B430" s="41"/>
      <c r="C430" s="215" t="s">
        <v>3013</v>
      </c>
      <c r="D430" s="215" t="s">
        <v>182</v>
      </c>
      <c r="E430" s="216" t="s">
        <v>6327</v>
      </c>
      <c r="F430" s="217" t="s">
        <v>6328</v>
      </c>
      <c r="G430" s="218" t="s">
        <v>3441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1105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1105</v>
      </c>
      <c r="BM430" s="226" t="s">
        <v>6700</v>
      </c>
    </row>
    <row r="431" s="2" customFormat="1" ht="16.5" customHeight="1">
      <c r="A431" s="40"/>
      <c r="B431" s="41"/>
      <c r="C431" s="215" t="s">
        <v>2934</v>
      </c>
      <c r="D431" s="215" t="s">
        <v>182</v>
      </c>
      <c r="E431" s="216" t="s">
        <v>6342</v>
      </c>
      <c r="F431" s="217" t="s">
        <v>6343</v>
      </c>
      <c r="G431" s="218" t="s">
        <v>359</v>
      </c>
      <c r="H431" s="219">
        <v>1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43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1105</v>
      </c>
      <c r="AT431" s="226" t="s">
        <v>182</v>
      </c>
      <c r="AU431" s="226" t="s">
        <v>80</v>
      </c>
      <c r="AY431" s="19" t="s">
        <v>180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1105</v>
      </c>
      <c r="BM431" s="226" t="s">
        <v>6701</v>
      </c>
    </row>
    <row r="432" s="2" customFormat="1" ht="16.5" customHeight="1">
      <c r="A432" s="40"/>
      <c r="B432" s="41"/>
      <c r="C432" s="215" t="s">
        <v>3035</v>
      </c>
      <c r="D432" s="215" t="s">
        <v>182</v>
      </c>
      <c r="E432" s="216" t="s">
        <v>6345</v>
      </c>
      <c r="F432" s="217" t="s">
        <v>6331</v>
      </c>
      <c r="G432" s="218" t="s">
        <v>3129</v>
      </c>
      <c r="H432" s="292"/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1105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1105</v>
      </c>
      <c r="BM432" s="226" t="s">
        <v>6702</v>
      </c>
    </row>
    <row r="433" s="12" customFormat="1" ht="25.92" customHeight="1">
      <c r="A433" s="12"/>
      <c r="B433" s="199"/>
      <c r="C433" s="200"/>
      <c r="D433" s="201" t="s">
        <v>71</v>
      </c>
      <c r="E433" s="202" t="s">
        <v>6227</v>
      </c>
      <c r="F433" s="202" t="s">
        <v>6703</v>
      </c>
      <c r="G433" s="200"/>
      <c r="H433" s="200"/>
      <c r="I433" s="203"/>
      <c r="J433" s="204">
        <f>BK433</f>
        <v>0</v>
      </c>
      <c r="K433" s="200"/>
      <c r="L433" s="205"/>
      <c r="M433" s="206"/>
      <c r="N433" s="207"/>
      <c r="O433" s="207"/>
      <c r="P433" s="208">
        <f>SUM(P434:P443)</f>
        <v>0</v>
      </c>
      <c r="Q433" s="207"/>
      <c r="R433" s="208">
        <f>SUM(R434:R443)</f>
        <v>0</v>
      </c>
      <c r="S433" s="207"/>
      <c r="T433" s="209">
        <f>SUM(T434:T443)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0" t="s">
        <v>80</v>
      </c>
      <c r="AT433" s="211" t="s">
        <v>71</v>
      </c>
      <c r="AU433" s="211" t="s">
        <v>72</v>
      </c>
      <c r="AY433" s="210" t="s">
        <v>180</v>
      </c>
      <c r="BK433" s="212">
        <f>SUM(BK434:BK443)</f>
        <v>0</v>
      </c>
    </row>
    <row r="434" s="2" customFormat="1" ht="16.5" customHeight="1">
      <c r="A434" s="40"/>
      <c r="B434" s="41"/>
      <c r="C434" s="215" t="s">
        <v>2850</v>
      </c>
      <c r="D434" s="215" t="s">
        <v>182</v>
      </c>
      <c r="E434" s="216" t="s">
        <v>6297</v>
      </c>
      <c r="F434" s="217" t="s">
        <v>6298</v>
      </c>
      <c r="G434" s="218" t="s">
        <v>359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1105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1105</v>
      </c>
      <c r="BM434" s="226" t="s">
        <v>6704</v>
      </c>
    </row>
    <row r="435" s="2" customFormat="1" ht="16.5" customHeight="1">
      <c r="A435" s="40"/>
      <c r="B435" s="41"/>
      <c r="C435" s="215" t="s">
        <v>2856</v>
      </c>
      <c r="D435" s="215" t="s">
        <v>182</v>
      </c>
      <c r="E435" s="216" t="s">
        <v>6300</v>
      </c>
      <c r="F435" s="217" t="s">
        <v>6301</v>
      </c>
      <c r="G435" s="218" t="s">
        <v>359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43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1105</v>
      </c>
      <c r="AT435" s="226" t="s">
        <v>182</v>
      </c>
      <c r="AU435" s="226" t="s">
        <v>80</v>
      </c>
      <c r="AY435" s="19" t="s">
        <v>180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1105</v>
      </c>
      <c r="BM435" s="226" t="s">
        <v>6705</v>
      </c>
    </row>
    <row r="436" s="2" customFormat="1" ht="16.5" customHeight="1">
      <c r="A436" s="40"/>
      <c r="B436" s="41"/>
      <c r="C436" s="215" t="s">
        <v>2869</v>
      </c>
      <c r="D436" s="215" t="s">
        <v>182</v>
      </c>
      <c r="E436" s="216" t="s">
        <v>6306</v>
      </c>
      <c r="F436" s="217" t="s">
        <v>6307</v>
      </c>
      <c r="G436" s="218" t="s">
        <v>359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1105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1105</v>
      </c>
      <c r="BM436" s="226" t="s">
        <v>6706</v>
      </c>
    </row>
    <row r="437" s="2" customFormat="1" ht="16.5" customHeight="1">
      <c r="A437" s="40"/>
      <c r="B437" s="41"/>
      <c r="C437" s="215" t="s">
        <v>2875</v>
      </c>
      <c r="D437" s="215" t="s">
        <v>182</v>
      </c>
      <c r="E437" s="216" t="s">
        <v>6309</v>
      </c>
      <c r="F437" s="217" t="s">
        <v>6310</v>
      </c>
      <c r="G437" s="218" t="s">
        <v>359</v>
      </c>
      <c r="H437" s="219">
        <v>3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43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1105</v>
      </c>
      <c r="AT437" s="226" t="s">
        <v>182</v>
      </c>
      <c r="AU437" s="226" t="s">
        <v>80</v>
      </c>
      <c r="AY437" s="19" t="s">
        <v>180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1105</v>
      </c>
      <c r="BM437" s="226" t="s">
        <v>6707</v>
      </c>
    </row>
    <row r="438" s="2" customFormat="1" ht="24.15" customHeight="1">
      <c r="A438" s="40"/>
      <c r="B438" s="41"/>
      <c r="C438" s="215" t="s">
        <v>2880</v>
      </c>
      <c r="D438" s="215" t="s">
        <v>182</v>
      </c>
      <c r="E438" s="216" t="s">
        <v>6312</v>
      </c>
      <c r="F438" s="217" t="s">
        <v>6313</v>
      </c>
      <c r="G438" s="218" t="s">
        <v>359</v>
      </c>
      <c r="H438" s="219">
        <v>1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1105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1105</v>
      </c>
      <c r="BM438" s="226" t="s">
        <v>6708</v>
      </c>
    </row>
    <row r="439" s="2" customFormat="1" ht="16.5" customHeight="1">
      <c r="A439" s="40"/>
      <c r="B439" s="41"/>
      <c r="C439" s="215" t="s">
        <v>2885</v>
      </c>
      <c r="D439" s="215" t="s">
        <v>182</v>
      </c>
      <c r="E439" s="216" t="s">
        <v>6315</v>
      </c>
      <c r="F439" s="217" t="s">
        <v>6316</v>
      </c>
      <c r="G439" s="218" t="s">
        <v>359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43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1105</v>
      </c>
      <c r="AT439" s="226" t="s">
        <v>182</v>
      </c>
      <c r="AU439" s="226" t="s">
        <v>80</v>
      </c>
      <c r="AY439" s="19" t="s">
        <v>180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1105</v>
      </c>
      <c r="BM439" s="226" t="s">
        <v>6709</v>
      </c>
    </row>
    <row r="440" s="2" customFormat="1" ht="16.5" customHeight="1">
      <c r="A440" s="40"/>
      <c r="B440" s="41"/>
      <c r="C440" s="215" t="s">
        <v>2890</v>
      </c>
      <c r="D440" s="215" t="s">
        <v>182</v>
      </c>
      <c r="E440" s="216" t="s">
        <v>6324</v>
      </c>
      <c r="F440" s="217" t="s">
        <v>6325</v>
      </c>
      <c r="G440" s="218" t="s">
        <v>359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1105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1105</v>
      </c>
      <c r="BM440" s="226" t="s">
        <v>6710</v>
      </c>
    </row>
    <row r="441" s="2" customFormat="1" ht="16.5" customHeight="1">
      <c r="A441" s="40"/>
      <c r="B441" s="41"/>
      <c r="C441" s="215" t="s">
        <v>2898</v>
      </c>
      <c r="D441" s="215" t="s">
        <v>182</v>
      </c>
      <c r="E441" s="216" t="s">
        <v>6327</v>
      </c>
      <c r="F441" s="217" t="s">
        <v>6328</v>
      </c>
      <c r="G441" s="218" t="s">
        <v>3441</v>
      </c>
      <c r="H441" s="219">
        <v>1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43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1105</v>
      </c>
      <c r="AT441" s="226" t="s">
        <v>182</v>
      </c>
      <c r="AU441" s="226" t="s">
        <v>80</v>
      </c>
      <c r="AY441" s="19" t="s">
        <v>180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1105</v>
      </c>
      <c r="BM441" s="226" t="s">
        <v>6711</v>
      </c>
    </row>
    <row r="442" s="2" customFormat="1" ht="16.5" customHeight="1">
      <c r="A442" s="40"/>
      <c r="B442" s="41"/>
      <c r="C442" s="215" t="s">
        <v>2861</v>
      </c>
      <c r="D442" s="215" t="s">
        <v>182</v>
      </c>
      <c r="E442" s="216" t="s">
        <v>6342</v>
      </c>
      <c r="F442" s="217" t="s">
        <v>6343</v>
      </c>
      <c r="G442" s="218" t="s">
        <v>359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1105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1105</v>
      </c>
      <c r="BM442" s="226" t="s">
        <v>6712</v>
      </c>
    </row>
    <row r="443" s="2" customFormat="1" ht="16.5" customHeight="1">
      <c r="A443" s="40"/>
      <c r="B443" s="41"/>
      <c r="C443" s="215" t="s">
        <v>2909</v>
      </c>
      <c r="D443" s="215" t="s">
        <v>182</v>
      </c>
      <c r="E443" s="216" t="s">
        <v>6345</v>
      </c>
      <c r="F443" s="217" t="s">
        <v>6331</v>
      </c>
      <c r="G443" s="218" t="s">
        <v>3129</v>
      </c>
      <c r="H443" s="292"/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43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1105</v>
      </c>
      <c r="AT443" s="226" t="s">
        <v>182</v>
      </c>
      <c r="AU443" s="226" t="s">
        <v>80</v>
      </c>
      <c r="AY443" s="19" t="s">
        <v>180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1105</v>
      </c>
      <c r="BM443" s="226" t="s">
        <v>6713</v>
      </c>
    </row>
    <row r="444" s="12" customFormat="1" ht="25.92" customHeight="1">
      <c r="A444" s="12"/>
      <c r="B444" s="199"/>
      <c r="C444" s="200"/>
      <c r="D444" s="201" t="s">
        <v>71</v>
      </c>
      <c r="E444" s="202" t="s">
        <v>6262</v>
      </c>
      <c r="F444" s="202" t="s">
        <v>6714</v>
      </c>
      <c r="G444" s="200"/>
      <c r="H444" s="200"/>
      <c r="I444" s="203"/>
      <c r="J444" s="204">
        <f>BK444</f>
        <v>0</v>
      </c>
      <c r="K444" s="200"/>
      <c r="L444" s="205"/>
      <c r="M444" s="206"/>
      <c r="N444" s="207"/>
      <c r="O444" s="207"/>
      <c r="P444" s="208">
        <f>SUM(P445:P454)</f>
        <v>0</v>
      </c>
      <c r="Q444" s="207"/>
      <c r="R444" s="208">
        <f>SUM(R445:R454)</f>
        <v>0</v>
      </c>
      <c r="S444" s="207"/>
      <c r="T444" s="209">
        <f>SUM(T445:T454)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0" t="s">
        <v>80</v>
      </c>
      <c r="AT444" s="211" t="s">
        <v>71</v>
      </c>
      <c r="AU444" s="211" t="s">
        <v>72</v>
      </c>
      <c r="AY444" s="210" t="s">
        <v>180</v>
      </c>
      <c r="BK444" s="212">
        <f>SUM(BK445:BK454)</f>
        <v>0</v>
      </c>
    </row>
    <row r="445" s="2" customFormat="1" ht="16.5" customHeight="1">
      <c r="A445" s="40"/>
      <c r="B445" s="41"/>
      <c r="C445" s="215" t="s">
        <v>2793</v>
      </c>
      <c r="D445" s="215" t="s">
        <v>182</v>
      </c>
      <c r="E445" s="216" t="s">
        <v>6297</v>
      </c>
      <c r="F445" s="217" t="s">
        <v>6298</v>
      </c>
      <c r="G445" s="218" t="s">
        <v>359</v>
      </c>
      <c r="H445" s="219">
        <v>1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1105</v>
      </c>
      <c r="AT445" s="226" t="s">
        <v>182</v>
      </c>
      <c r="AU445" s="226" t="s">
        <v>80</v>
      </c>
      <c r="AY445" s="19" t="s">
        <v>180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1105</v>
      </c>
      <c r="BM445" s="226" t="s">
        <v>6715</v>
      </c>
    </row>
    <row r="446" s="2" customFormat="1" ht="16.5" customHeight="1">
      <c r="A446" s="40"/>
      <c r="B446" s="41"/>
      <c r="C446" s="215" t="s">
        <v>2802</v>
      </c>
      <c r="D446" s="215" t="s">
        <v>182</v>
      </c>
      <c r="E446" s="216" t="s">
        <v>6300</v>
      </c>
      <c r="F446" s="217" t="s">
        <v>6301</v>
      </c>
      <c r="G446" s="218" t="s">
        <v>359</v>
      </c>
      <c r="H446" s="219">
        <v>1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43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1105</v>
      </c>
      <c r="AT446" s="226" t="s">
        <v>182</v>
      </c>
      <c r="AU446" s="226" t="s">
        <v>80</v>
      </c>
      <c r="AY446" s="19" t="s">
        <v>180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1105</v>
      </c>
      <c r="BM446" s="226" t="s">
        <v>6716</v>
      </c>
    </row>
    <row r="447" s="2" customFormat="1" ht="16.5" customHeight="1">
      <c r="A447" s="40"/>
      <c r="B447" s="41"/>
      <c r="C447" s="215" t="s">
        <v>2809</v>
      </c>
      <c r="D447" s="215" t="s">
        <v>182</v>
      </c>
      <c r="E447" s="216" t="s">
        <v>6306</v>
      </c>
      <c r="F447" s="217" t="s">
        <v>6307</v>
      </c>
      <c r="G447" s="218" t="s">
        <v>359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43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1105</v>
      </c>
      <c r="AT447" s="226" t="s">
        <v>182</v>
      </c>
      <c r="AU447" s="226" t="s">
        <v>80</v>
      </c>
      <c r="AY447" s="19" t="s">
        <v>180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1105</v>
      </c>
      <c r="BM447" s="226" t="s">
        <v>6717</v>
      </c>
    </row>
    <row r="448" s="2" customFormat="1" ht="16.5" customHeight="1">
      <c r="A448" s="40"/>
      <c r="B448" s="41"/>
      <c r="C448" s="215" t="s">
        <v>2814</v>
      </c>
      <c r="D448" s="215" t="s">
        <v>182</v>
      </c>
      <c r="E448" s="216" t="s">
        <v>6309</v>
      </c>
      <c r="F448" s="217" t="s">
        <v>6310</v>
      </c>
      <c r="G448" s="218" t="s">
        <v>359</v>
      </c>
      <c r="H448" s="219">
        <v>3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43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1105</v>
      </c>
      <c r="AT448" s="226" t="s">
        <v>182</v>
      </c>
      <c r="AU448" s="226" t="s">
        <v>80</v>
      </c>
      <c r="AY448" s="19" t="s">
        <v>180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1105</v>
      </c>
      <c r="BM448" s="226" t="s">
        <v>6718</v>
      </c>
    </row>
    <row r="449" s="2" customFormat="1" ht="24.15" customHeight="1">
      <c r="A449" s="40"/>
      <c r="B449" s="41"/>
      <c r="C449" s="215" t="s">
        <v>2818</v>
      </c>
      <c r="D449" s="215" t="s">
        <v>182</v>
      </c>
      <c r="E449" s="216" t="s">
        <v>6312</v>
      </c>
      <c r="F449" s="217" t="s">
        <v>6313</v>
      </c>
      <c r="G449" s="218" t="s">
        <v>359</v>
      </c>
      <c r="H449" s="219">
        <v>1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43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1105</v>
      </c>
      <c r="AT449" s="226" t="s">
        <v>182</v>
      </c>
      <c r="AU449" s="226" t="s">
        <v>80</v>
      </c>
      <c r="AY449" s="19" t="s">
        <v>180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1105</v>
      </c>
      <c r="BM449" s="226" t="s">
        <v>6719</v>
      </c>
    </row>
    <row r="450" s="2" customFormat="1" ht="16.5" customHeight="1">
      <c r="A450" s="40"/>
      <c r="B450" s="41"/>
      <c r="C450" s="215" t="s">
        <v>2822</v>
      </c>
      <c r="D450" s="215" t="s">
        <v>182</v>
      </c>
      <c r="E450" s="216" t="s">
        <v>6315</v>
      </c>
      <c r="F450" s="217" t="s">
        <v>6316</v>
      </c>
      <c r="G450" s="218" t="s">
        <v>359</v>
      </c>
      <c r="H450" s="219">
        <v>1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1105</v>
      </c>
      <c r="AT450" s="226" t="s">
        <v>182</v>
      </c>
      <c r="AU450" s="226" t="s">
        <v>80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1105</v>
      </c>
      <c r="BM450" s="226" t="s">
        <v>6720</v>
      </c>
    </row>
    <row r="451" s="2" customFormat="1" ht="16.5" customHeight="1">
      <c r="A451" s="40"/>
      <c r="B451" s="41"/>
      <c r="C451" s="215" t="s">
        <v>2834</v>
      </c>
      <c r="D451" s="215" t="s">
        <v>182</v>
      </c>
      <c r="E451" s="216" t="s">
        <v>6324</v>
      </c>
      <c r="F451" s="217" t="s">
        <v>6325</v>
      </c>
      <c r="G451" s="218" t="s">
        <v>359</v>
      </c>
      <c r="H451" s="219">
        <v>1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43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1105</v>
      </c>
      <c r="AT451" s="226" t="s">
        <v>182</v>
      </c>
      <c r="AU451" s="226" t="s">
        <v>80</v>
      </c>
      <c r="AY451" s="19" t="s">
        <v>180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1105</v>
      </c>
      <c r="BM451" s="226" t="s">
        <v>6721</v>
      </c>
    </row>
    <row r="452" s="2" customFormat="1" ht="16.5" customHeight="1">
      <c r="A452" s="40"/>
      <c r="B452" s="41"/>
      <c r="C452" s="215" t="s">
        <v>2840</v>
      </c>
      <c r="D452" s="215" t="s">
        <v>182</v>
      </c>
      <c r="E452" s="216" t="s">
        <v>6327</v>
      </c>
      <c r="F452" s="217" t="s">
        <v>6328</v>
      </c>
      <c r="G452" s="218" t="s">
        <v>3441</v>
      </c>
      <c r="H452" s="219">
        <v>1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1105</v>
      </c>
      <c r="AT452" s="226" t="s">
        <v>182</v>
      </c>
      <c r="AU452" s="226" t="s">
        <v>80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1105</v>
      </c>
      <c r="BM452" s="226" t="s">
        <v>6722</v>
      </c>
    </row>
    <row r="453" s="2" customFormat="1" ht="16.5" customHeight="1">
      <c r="A453" s="40"/>
      <c r="B453" s="41"/>
      <c r="C453" s="215" t="s">
        <v>2203</v>
      </c>
      <c r="D453" s="215" t="s">
        <v>182</v>
      </c>
      <c r="E453" s="216" t="s">
        <v>6342</v>
      </c>
      <c r="F453" s="217" t="s">
        <v>6343</v>
      </c>
      <c r="G453" s="218" t="s">
        <v>359</v>
      </c>
      <c r="H453" s="219">
        <v>1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43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1105</v>
      </c>
      <c r="AT453" s="226" t="s">
        <v>182</v>
      </c>
      <c r="AU453" s="226" t="s">
        <v>80</v>
      </c>
      <c r="AY453" s="19" t="s">
        <v>180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1105</v>
      </c>
      <c r="BM453" s="226" t="s">
        <v>6723</v>
      </c>
    </row>
    <row r="454" s="2" customFormat="1" ht="16.5" customHeight="1">
      <c r="A454" s="40"/>
      <c r="B454" s="41"/>
      <c r="C454" s="215" t="s">
        <v>2845</v>
      </c>
      <c r="D454" s="215" t="s">
        <v>182</v>
      </c>
      <c r="E454" s="216" t="s">
        <v>6345</v>
      </c>
      <c r="F454" s="217" t="s">
        <v>6331</v>
      </c>
      <c r="G454" s="218" t="s">
        <v>3129</v>
      </c>
      <c r="H454" s="292"/>
      <c r="I454" s="220"/>
      <c r="J454" s="221">
        <f>ROUND(I454*H454,2)</f>
        <v>0</v>
      </c>
      <c r="K454" s="217" t="s">
        <v>19</v>
      </c>
      <c r="L454" s="46"/>
      <c r="M454" s="293" t="s">
        <v>19</v>
      </c>
      <c r="N454" s="294" t="s">
        <v>43</v>
      </c>
      <c r="O454" s="279"/>
      <c r="P454" s="295">
        <f>O454*H454</f>
        <v>0</v>
      </c>
      <c r="Q454" s="295">
        <v>0</v>
      </c>
      <c r="R454" s="295">
        <f>Q454*H454</f>
        <v>0</v>
      </c>
      <c r="S454" s="295">
        <v>0</v>
      </c>
      <c r="T454" s="29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1105</v>
      </c>
      <c r="AT454" s="226" t="s">
        <v>182</v>
      </c>
      <c r="AU454" s="226" t="s">
        <v>80</v>
      </c>
      <c r="AY454" s="19" t="s">
        <v>180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1105</v>
      </c>
      <c r="BM454" s="226" t="s">
        <v>6724</v>
      </c>
    </row>
    <row r="455" s="2" customFormat="1" ht="6.96" customHeight="1">
      <c r="A455" s="40"/>
      <c r="B455" s="61"/>
      <c r="C455" s="62"/>
      <c r="D455" s="62"/>
      <c r="E455" s="62"/>
      <c r="F455" s="62"/>
      <c r="G455" s="62"/>
      <c r="H455" s="62"/>
      <c r="I455" s="62"/>
      <c r="J455" s="62"/>
      <c r="K455" s="62"/>
      <c r="L455" s="46"/>
      <c r="M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</sheetData>
  <sheetProtection sheet="1" autoFilter="0" formatColumns="0" formatRows="0" objects="1" scenarios="1" spinCount="100000" saltValue="JR8ErhVMwETkTCePlmIJGWmUpYzUi9oRlg/TPgcVqrckIjkS3T9f1uyIUImf2ZP6L7KwfHqi7HR+LraukI+Lig==" hashValue="x9g352oRO/JsxAoAySYUMxiXyC/UGfaIQzvPruAfQo8Q549cQvoayHaGCQrPF1e/EYPw9odH1mi2zRMXFd4F4Q==" algorithmName="SHA-512" password="CC35"/>
  <autoFilter ref="C118:K4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5:H105"/>
    <mergeCell ref="E109:H109"/>
    <mergeCell ref="E107:H107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546</v>
      </c>
      <c r="F9" s="1"/>
      <c r="G9" s="1"/>
      <c r="H9" s="1"/>
      <c r="L9" s="22"/>
    </row>
    <row r="10" s="1" customFormat="1" ht="12" customHeight="1">
      <c r="B10" s="22"/>
      <c r="D10" s="145" t="s">
        <v>547</v>
      </c>
      <c r="L10" s="22"/>
    </row>
    <row r="11" s="2" customFormat="1" ht="16.5" customHeight="1">
      <c r="A11" s="40"/>
      <c r="B11" s="46"/>
      <c r="C11" s="40"/>
      <c r="D11" s="40"/>
      <c r="E11" s="158" t="s">
        <v>5850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5851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6725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ROUND((SUM(BE93:BE116)),  2)</f>
        <v>0</v>
      </c>
      <c r="G37" s="40"/>
      <c r="H37" s="40"/>
      <c r="I37" s="160">
        <v>0.20999999999999999</v>
      </c>
      <c r="J37" s="159">
        <f>ROUND(((SUM(BE93:BE116))*I37),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ROUND((SUM(BF93:BF116)),  2)</f>
        <v>0</v>
      </c>
      <c r="G38" s="40"/>
      <c r="H38" s="40"/>
      <c r="I38" s="160">
        <v>0.14999999999999999</v>
      </c>
      <c r="J38" s="159">
        <f>ROUND(((SUM(BF93:BF116))*I38),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ROUND((SUM(BG93:BG116)),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ROUND((SUM(BH93:BH116)),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ROUND((SUM(BI93:BI116)),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546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547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7" t="s">
        <v>5850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5851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ROU23243 - Bleskosvod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556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6726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Projekt budovy v Čechově ulici ve Šlapanicích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546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547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97" t="s">
        <v>5850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5851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ROU23243 - Bleskosvod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Šlapanice</v>
      </c>
      <c r="G87" s="42"/>
      <c r="H87" s="42"/>
      <c r="I87" s="34" t="s">
        <v>23</v>
      </c>
      <c r="J87" s="74" t="str">
        <f>IF(J16="","",J16)</f>
        <v>3. 9. 2023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Město Šlapanice</v>
      </c>
      <c r="G89" s="42"/>
      <c r="H89" s="42"/>
      <c r="I89" s="34" t="s">
        <v>31</v>
      </c>
      <c r="J89" s="38" t="str">
        <f>E25</f>
        <v>Studio Zlamal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166</v>
      </c>
      <c r="D92" s="191" t="s">
        <v>57</v>
      </c>
      <c r="E92" s="191" t="s">
        <v>53</v>
      </c>
      <c r="F92" s="191" t="s">
        <v>54</v>
      </c>
      <c r="G92" s="191" t="s">
        <v>167</v>
      </c>
      <c r="H92" s="191" t="s">
        <v>168</v>
      </c>
      <c r="I92" s="191" t="s">
        <v>169</v>
      </c>
      <c r="J92" s="191" t="s">
        <v>158</v>
      </c>
      <c r="K92" s="192" t="s">
        <v>170</v>
      </c>
      <c r="L92" s="193"/>
      <c r="M92" s="94" t="s">
        <v>19</v>
      </c>
      <c r="N92" s="95" t="s">
        <v>42</v>
      </c>
      <c r="O92" s="95" t="s">
        <v>171</v>
      </c>
      <c r="P92" s="95" t="s">
        <v>172</v>
      </c>
      <c r="Q92" s="95" t="s">
        <v>173</v>
      </c>
      <c r="R92" s="95" t="s">
        <v>174</v>
      </c>
      <c r="S92" s="95" t="s">
        <v>175</v>
      </c>
      <c r="T92" s="96" t="s">
        <v>176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177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159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2956</v>
      </c>
      <c r="F94" s="202" t="s">
        <v>2957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82</v>
      </c>
      <c r="AT94" s="211" t="s">
        <v>71</v>
      </c>
      <c r="AU94" s="211" t="s">
        <v>72</v>
      </c>
      <c r="AY94" s="210" t="s">
        <v>180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6727</v>
      </c>
      <c r="F95" s="213" t="s">
        <v>6728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SUM(P96:P116)</f>
        <v>0</v>
      </c>
      <c r="Q95" s="207"/>
      <c r="R95" s="208">
        <f>SUM(R96:R116)</f>
        <v>0</v>
      </c>
      <c r="S95" s="207"/>
      <c r="T95" s="209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80</v>
      </c>
      <c r="AY95" s="210" t="s">
        <v>180</v>
      </c>
      <c r="BK95" s="212">
        <f>SUM(BK96:BK116)</f>
        <v>0</v>
      </c>
    </row>
    <row r="96" s="2" customFormat="1" ht="24.15" customHeight="1">
      <c r="A96" s="40"/>
      <c r="B96" s="41"/>
      <c r="C96" s="215" t="s">
        <v>80</v>
      </c>
      <c r="D96" s="215" t="s">
        <v>182</v>
      </c>
      <c r="E96" s="216" t="s">
        <v>6729</v>
      </c>
      <c r="F96" s="217" t="s">
        <v>6730</v>
      </c>
      <c r="G96" s="218" t="s">
        <v>5878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1105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1105</v>
      </c>
      <c r="BM96" s="226" t="s">
        <v>6731</v>
      </c>
    </row>
    <row r="97" s="2" customFormat="1" ht="16.5" customHeight="1">
      <c r="A97" s="40"/>
      <c r="B97" s="41"/>
      <c r="C97" s="215" t="s">
        <v>82</v>
      </c>
      <c r="D97" s="215" t="s">
        <v>182</v>
      </c>
      <c r="E97" s="216" t="s">
        <v>6732</v>
      </c>
      <c r="F97" s="217" t="s">
        <v>6733</v>
      </c>
      <c r="G97" s="218" t="s">
        <v>5878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1105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1105</v>
      </c>
      <c r="BM97" s="226" t="s">
        <v>6734</v>
      </c>
    </row>
    <row r="98" s="2" customFormat="1" ht="16.5" customHeight="1">
      <c r="A98" s="40"/>
      <c r="B98" s="41"/>
      <c r="C98" s="215" t="s">
        <v>100</v>
      </c>
      <c r="D98" s="215" t="s">
        <v>182</v>
      </c>
      <c r="E98" s="216" t="s">
        <v>6735</v>
      </c>
      <c r="F98" s="217" t="s">
        <v>6736</v>
      </c>
      <c r="G98" s="218" t="s">
        <v>5878</v>
      </c>
      <c r="H98" s="219">
        <v>14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1105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1105</v>
      </c>
      <c r="BM98" s="226" t="s">
        <v>6737</v>
      </c>
    </row>
    <row r="99" s="2" customFormat="1" ht="16.5" customHeight="1">
      <c r="A99" s="40"/>
      <c r="B99" s="41"/>
      <c r="C99" s="215" t="s">
        <v>187</v>
      </c>
      <c r="D99" s="215" t="s">
        <v>182</v>
      </c>
      <c r="E99" s="216" t="s">
        <v>6738</v>
      </c>
      <c r="F99" s="217" t="s">
        <v>6739</v>
      </c>
      <c r="G99" s="218" t="s">
        <v>5878</v>
      </c>
      <c r="H99" s="219">
        <v>90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1105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1105</v>
      </c>
      <c r="BM99" s="226" t="s">
        <v>6740</v>
      </c>
    </row>
    <row r="100" s="2" customFormat="1" ht="16.5" customHeight="1">
      <c r="A100" s="40"/>
      <c r="B100" s="41"/>
      <c r="C100" s="215" t="s">
        <v>206</v>
      </c>
      <c r="D100" s="215" t="s">
        <v>182</v>
      </c>
      <c r="E100" s="216" t="s">
        <v>6741</v>
      </c>
      <c r="F100" s="217" t="s">
        <v>6742</v>
      </c>
      <c r="G100" s="218" t="s">
        <v>702</v>
      </c>
      <c r="H100" s="219">
        <v>260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1105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1105</v>
      </c>
      <c r="BM100" s="226" t="s">
        <v>6743</v>
      </c>
    </row>
    <row r="101" s="2" customFormat="1" ht="16.5" customHeight="1">
      <c r="A101" s="40"/>
      <c r="B101" s="41"/>
      <c r="C101" s="215" t="s">
        <v>211</v>
      </c>
      <c r="D101" s="215" t="s">
        <v>182</v>
      </c>
      <c r="E101" s="216" t="s">
        <v>6744</v>
      </c>
      <c r="F101" s="217" t="s">
        <v>6745</v>
      </c>
      <c r="G101" s="218" t="s">
        <v>5878</v>
      </c>
      <c r="H101" s="219">
        <v>150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1105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1105</v>
      </c>
      <c r="BM101" s="226" t="s">
        <v>6746</v>
      </c>
    </row>
    <row r="102" s="2" customFormat="1" ht="16.5" customHeight="1">
      <c r="A102" s="40"/>
      <c r="B102" s="41"/>
      <c r="C102" s="215" t="s">
        <v>217</v>
      </c>
      <c r="D102" s="215" t="s">
        <v>182</v>
      </c>
      <c r="E102" s="216" t="s">
        <v>6747</v>
      </c>
      <c r="F102" s="217" t="s">
        <v>6748</v>
      </c>
      <c r="G102" s="218" t="s">
        <v>5878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1105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1105</v>
      </c>
      <c r="BM102" s="226" t="s">
        <v>6749</v>
      </c>
    </row>
    <row r="103" s="2" customFormat="1" ht="16.5" customHeight="1">
      <c r="A103" s="40"/>
      <c r="B103" s="41"/>
      <c r="C103" s="215" t="s">
        <v>224</v>
      </c>
      <c r="D103" s="215" t="s">
        <v>182</v>
      </c>
      <c r="E103" s="216" t="s">
        <v>6750</v>
      </c>
      <c r="F103" s="217" t="s">
        <v>6751</v>
      </c>
      <c r="G103" s="218" t="s">
        <v>5878</v>
      </c>
      <c r="H103" s="219">
        <v>5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1105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1105</v>
      </c>
      <c r="BM103" s="226" t="s">
        <v>6752</v>
      </c>
    </row>
    <row r="104" s="2" customFormat="1" ht="16.5" customHeight="1">
      <c r="A104" s="40"/>
      <c r="B104" s="41"/>
      <c r="C104" s="215" t="s">
        <v>231</v>
      </c>
      <c r="D104" s="215" t="s">
        <v>182</v>
      </c>
      <c r="E104" s="216" t="s">
        <v>6753</v>
      </c>
      <c r="F104" s="217" t="s">
        <v>6754</v>
      </c>
      <c r="G104" s="218" t="s">
        <v>5878</v>
      </c>
      <c r="H104" s="219">
        <v>6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1105</v>
      </c>
      <c r="AT104" s="226" t="s">
        <v>182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1105</v>
      </c>
      <c r="BM104" s="226" t="s">
        <v>6755</v>
      </c>
    </row>
    <row r="105" s="2" customFormat="1" ht="16.5" customHeight="1">
      <c r="A105" s="40"/>
      <c r="B105" s="41"/>
      <c r="C105" s="215" t="s">
        <v>237</v>
      </c>
      <c r="D105" s="215" t="s">
        <v>182</v>
      </c>
      <c r="E105" s="216" t="s">
        <v>6756</v>
      </c>
      <c r="F105" s="217" t="s">
        <v>6757</v>
      </c>
      <c r="G105" s="218" t="s">
        <v>5878</v>
      </c>
      <c r="H105" s="219">
        <v>9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1105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1105</v>
      </c>
      <c r="BM105" s="226" t="s">
        <v>6758</v>
      </c>
    </row>
    <row r="106" s="2" customFormat="1" ht="16.5" customHeight="1">
      <c r="A106" s="40"/>
      <c r="B106" s="41"/>
      <c r="C106" s="215" t="s">
        <v>246</v>
      </c>
      <c r="D106" s="215" t="s">
        <v>182</v>
      </c>
      <c r="E106" s="216" t="s">
        <v>6759</v>
      </c>
      <c r="F106" s="217" t="s">
        <v>6760</v>
      </c>
      <c r="G106" s="218" t="s">
        <v>6761</v>
      </c>
      <c r="H106" s="219">
        <v>9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1105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1105</v>
      </c>
      <c r="BM106" s="226" t="s">
        <v>6762</v>
      </c>
    </row>
    <row r="107" s="2" customFormat="1" ht="16.5" customHeight="1">
      <c r="A107" s="40"/>
      <c r="B107" s="41"/>
      <c r="C107" s="215" t="s">
        <v>251</v>
      </c>
      <c r="D107" s="215" t="s">
        <v>182</v>
      </c>
      <c r="E107" s="216" t="s">
        <v>6763</v>
      </c>
      <c r="F107" s="217" t="s">
        <v>6764</v>
      </c>
      <c r="G107" s="218" t="s">
        <v>5878</v>
      </c>
      <c r="H107" s="219">
        <v>9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1105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1105</v>
      </c>
      <c r="BM107" s="226" t="s">
        <v>6765</v>
      </c>
    </row>
    <row r="108" s="2" customFormat="1" ht="16.5" customHeight="1">
      <c r="A108" s="40"/>
      <c r="B108" s="41"/>
      <c r="C108" s="215" t="s">
        <v>256</v>
      </c>
      <c r="D108" s="215" t="s">
        <v>182</v>
      </c>
      <c r="E108" s="216" t="s">
        <v>6766</v>
      </c>
      <c r="F108" s="217" t="s">
        <v>6767</v>
      </c>
      <c r="G108" s="218" t="s">
        <v>702</v>
      </c>
      <c r="H108" s="219">
        <v>130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1105</v>
      </c>
      <c r="AT108" s="226" t="s">
        <v>182</v>
      </c>
      <c r="AU108" s="226" t="s">
        <v>82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1105</v>
      </c>
      <c r="BM108" s="226" t="s">
        <v>6768</v>
      </c>
    </row>
    <row r="109" s="2" customFormat="1" ht="16.5" customHeight="1">
      <c r="A109" s="40"/>
      <c r="B109" s="41"/>
      <c r="C109" s="215" t="s">
        <v>261</v>
      </c>
      <c r="D109" s="215" t="s">
        <v>182</v>
      </c>
      <c r="E109" s="216" t="s">
        <v>6769</v>
      </c>
      <c r="F109" s="217" t="s">
        <v>6770</v>
      </c>
      <c r="G109" s="218" t="s">
        <v>702</v>
      </c>
      <c r="H109" s="219">
        <v>30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1105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1105</v>
      </c>
      <c r="BM109" s="226" t="s">
        <v>6771</v>
      </c>
    </row>
    <row r="110" s="2" customFormat="1" ht="16.5" customHeight="1">
      <c r="A110" s="40"/>
      <c r="B110" s="41"/>
      <c r="C110" s="215" t="s">
        <v>8</v>
      </c>
      <c r="D110" s="215" t="s">
        <v>182</v>
      </c>
      <c r="E110" s="216" t="s">
        <v>6772</v>
      </c>
      <c r="F110" s="217" t="s">
        <v>6773</v>
      </c>
      <c r="G110" s="218" t="s">
        <v>5878</v>
      </c>
      <c r="H110" s="219">
        <v>20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1105</v>
      </c>
      <c r="AT110" s="226" t="s">
        <v>182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1105</v>
      </c>
      <c r="BM110" s="226" t="s">
        <v>6774</v>
      </c>
    </row>
    <row r="111" s="2" customFormat="1" ht="16.5" customHeight="1">
      <c r="A111" s="40"/>
      <c r="B111" s="41"/>
      <c r="C111" s="215" t="s">
        <v>270</v>
      </c>
      <c r="D111" s="215" t="s">
        <v>182</v>
      </c>
      <c r="E111" s="216" t="s">
        <v>6775</v>
      </c>
      <c r="F111" s="217" t="s">
        <v>6776</v>
      </c>
      <c r="G111" s="218" t="s">
        <v>5878</v>
      </c>
      <c r="H111" s="219">
        <v>10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1105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1105</v>
      </c>
      <c r="BM111" s="226" t="s">
        <v>6777</v>
      </c>
    </row>
    <row r="112" s="2" customFormat="1" ht="16.5" customHeight="1">
      <c r="A112" s="40"/>
      <c r="B112" s="41"/>
      <c r="C112" s="215" t="s">
        <v>275</v>
      </c>
      <c r="D112" s="215" t="s">
        <v>182</v>
      </c>
      <c r="E112" s="216" t="s">
        <v>6778</v>
      </c>
      <c r="F112" s="217" t="s">
        <v>6779</v>
      </c>
      <c r="G112" s="218" t="s">
        <v>5878</v>
      </c>
      <c r="H112" s="219">
        <v>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1105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1105</v>
      </c>
      <c r="BM112" s="226" t="s">
        <v>6780</v>
      </c>
    </row>
    <row r="113" s="2" customFormat="1" ht="16.5" customHeight="1">
      <c r="A113" s="40"/>
      <c r="B113" s="41"/>
      <c r="C113" s="215" t="s">
        <v>280</v>
      </c>
      <c r="D113" s="215" t="s">
        <v>182</v>
      </c>
      <c r="E113" s="216" t="s">
        <v>6135</v>
      </c>
      <c r="F113" s="217" t="s">
        <v>6136</v>
      </c>
      <c r="G113" s="218" t="s">
        <v>6137</v>
      </c>
      <c r="H113" s="219">
        <v>12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4514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4514</v>
      </c>
      <c r="BM113" s="226" t="s">
        <v>6781</v>
      </c>
    </row>
    <row r="114" s="2" customFormat="1" ht="16.5" customHeight="1">
      <c r="A114" s="40"/>
      <c r="B114" s="41"/>
      <c r="C114" s="215" t="s">
        <v>286</v>
      </c>
      <c r="D114" s="215" t="s">
        <v>182</v>
      </c>
      <c r="E114" s="216" t="s">
        <v>6782</v>
      </c>
      <c r="F114" s="217" t="s">
        <v>6783</v>
      </c>
      <c r="G114" s="218" t="s">
        <v>6137</v>
      </c>
      <c r="H114" s="219">
        <v>8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4514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4514</v>
      </c>
      <c r="BM114" s="226" t="s">
        <v>6784</v>
      </c>
    </row>
    <row r="115" s="2" customFormat="1" ht="16.5" customHeight="1">
      <c r="A115" s="40"/>
      <c r="B115" s="41"/>
      <c r="C115" s="215" t="s">
        <v>291</v>
      </c>
      <c r="D115" s="215" t="s">
        <v>182</v>
      </c>
      <c r="E115" s="216" t="s">
        <v>6785</v>
      </c>
      <c r="F115" s="217" t="s">
        <v>6149</v>
      </c>
      <c r="G115" s="218" t="s">
        <v>3129</v>
      </c>
      <c r="H115" s="292"/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1105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1105</v>
      </c>
      <c r="BM115" s="226" t="s">
        <v>6786</v>
      </c>
    </row>
    <row r="116" s="2" customFormat="1" ht="16.5" customHeight="1">
      <c r="A116" s="40"/>
      <c r="B116" s="41"/>
      <c r="C116" s="215" t="s">
        <v>7</v>
      </c>
      <c r="D116" s="215" t="s">
        <v>182</v>
      </c>
      <c r="E116" s="216" t="s">
        <v>6787</v>
      </c>
      <c r="F116" s="217" t="s">
        <v>6788</v>
      </c>
      <c r="G116" s="218" t="s">
        <v>3129</v>
      </c>
      <c r="H116" s="292"/>
      <c r="I116" s="220"/>
      <c r="J116" s="221">
        <f>ROUND(I116*H116,2)</f>
        <v>0</v>
      </c>
      <c r="K116" s="217" t="s">
        <v>19</v>
      </c>
      <c r="L116" s="46"/>
      <c r="M116" s="293" t="s">
        <v>19</v>
      </c>
      <c r="N116" s="294" t="s">
        <v>43</v>
      </c>
      <c r="O116" s="279"/>
      <c r="P116" s="295">
        <f>O116*H116</f>
        <v>0</v>
      </c>
      <c r="Q116" s="295">
        <v>0</v>
      </c>
      <c r="R116" s="295">
        <f>Q116*H116</f>
        <v>0</v>
      </c>
      <c r="S116" s="295">
        <v>0</v>
      </c>
      <c r="T116" s="29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1105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1105</v>
      </c>
      <c r="BM116" s="226" t="s">
        <v>6789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1gWOuXvTUf8Qmejh5Pplt0tcosQELtpLvHyCh+iRMwLeOBbXJEiDtE/S7yXkRgbZKs/nt+YXIFORi0qdL2rjHw==" hashValue="wA6CZP2P6KS6zVTM8NDsQBpMUYQ72SqDphLc6j0IGVtbJrRyT5q/hK0ep/UwVJF8uU+mWonXS6i1XlvORDRWSA==" algorithmName="SHA-512" password="CC35"/>
  <autoFilter ref="C92:K1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546</v>
      </c>
      <c r="F9" s="1"/>
      <c r="G9" s="1"/>
      <c r="H9" s="1"/>
      <c r="L9" s="22"/>
    </row>
    <row r="10" s="1" customFormat="1" ht="12" customHeight="1">
      <c r="B10" s="22"/>
      <c r="D10" s="145" t="s">
        <v>547</v>
      </c>
      <c r="L10" s="22"/>
    </row>
    <row r="11" s="2" customFormat="1" ht="16.5" customHeight="1">
      <c r="A11" s="40"/>
      <c r="B11" s="46"/>
      <c r="C11" s="40"/>
      <c r="D11" s="40"/>
      <c r="E11" s="158" t="s">
        <v>5850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5851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6790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ROUND((SUM(BE96:BE124)),  2)</f>
        <v>0</v>
      </c>
      <c r="G37" s="40"/>
      <c r="H37" s="40"/>
      <c r="I37" s="160">
        <v>0.20999999999999999</v>
      </c>
      <c r="J37" s="159">
        <f>ROUND(((SUM(BE96:BE124))*I37),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ROUND((SUM(BF96:BF124)),  2)</f>
        <v>0</v>
      </c>
      <c r="G38" s="40"/>
      <c r="H38" s="40"/>
      <c r="I38" s="160">
        <v>0.14999999999999999</v>
      </c>
      <c r="J38" s="159">
        <f>ROUND(((SUM(BF96:BF124))*I38),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ROUND((SUM(BG96:BG124)),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ROUND((SUM(BH96:BH124)),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ROUND((SUM(BI96:BI124)),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546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547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7" t="s">
        <v>5850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5851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ROU23244 - DDS Audio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6791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6792</v>
      </c>
      <c r="E69" s="180"/>
      <c r="F69" s="180"/>
      <c r="G69" s="180"/>
      <c r="H69" s="180"/>
      <c r="I69" s="180"/>
      <c r="J69" s="181">
        <f>J104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6793</v>
      </c>
      <c r="E70" s="180"/>
      <c r="F70" s="180"/>
      <c r="G70" s="180"/>
      <c r="H70" s="180"/>
      <c r="I70" s="180"/>
      <c r="J70" s="181">
        <f>J107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6794</v>
      </c>
      <c r="E71" s="180"/>
      <c r="F71" s="180"/>
      <c r="G71" s="180"/>
      <c r="H71" s="180"/>
      <c r="I71" s="180"/>
      <c r="J71" s="181">
        <f>J109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6795</v>
      </c>
      <c r="E72" s="180"/>
      <c r="F72" s="180"/>
      <c r="G72" s="180"/>
      <c r="H72" s="180"/>
      <c r="I72" s="180"/>
      <c r="J72" s="181">
        <f>J123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546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547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7" t="s">
        <v>5850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5851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ROU23244 - DDS Audio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Šlapanice</v>
      </c>
      <c r="G90" s="42"/>
      <c r="H90" s="42"/>
      <c r="I90" s="34" t="s">
        <v>23</v>
      </c>
      <c r="J90" s="74" t="str">
        <f>IF(J16="","",J16)</f>
        <v>3. 9. 2023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Šlapanice</v>
      </c>
      <c r="G92" s="42"/>
      <c r="H92" s="42"/>
      <c r="I92" s="34" t="s">
        <v>31</v>
      </c>
      <c r="J92" s="38" t="str">
        <f>E25</f>
        <v>Studio Zlamal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166</v>
      </c>
      <c r="D95" s="191" t="s">
        <v>57</v>
      </c>
      <c r="E95" s="191" t="s">
        <v>53</v>
      </c>
      <c r="F95" s="191" t="s">
        <v>54</v>
      </c>
      <c r="G95" s="191" t="s">
        <v>167</v>
      </c>
      <c r="H95" s="191" t="s">
        <v>168</v>
      </c>
      <c r="I95" s="191" t="s">
        <v>169</v>
      </c>
      <c r="J95" s="191" t="s">
        <v>158</v>
      </c>
      <c r="K95" s="192" t="s">
        <v>170</v>
      </c>
      <c r="L95" s="193"/>
      <c r="M95" s="94" t="s">
        <v>19</v>
      </c>
      <c r="N95" s="95" t="s">
        <v>42</v>
      </c>
      <c r="O95" s="95" t="s">
        <v>171</v>
      </c>
      <c r="P95" s="95" t="s">
        <v>172</v>
      </c>
      <c r="Q95" s="95" t="s">
        <v>173</v>
      </c>
      <c r="R95" s="95" t="s">
        <v>174</v>
      </c>
      <c r="S95" s="95" t="s">
        <v>175</v>
      </c>
      <c r="T95" s="96" t="s">
        <v>176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177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P97+P104+P107+P109+P123</f>
        <v>0</v>
      </c>
      <c r="Q96" s="98"/>
      <c r="R96" s="196">
        <f>R97+R104+R107+R109+R123</f>
        <v>0</v>
      </c>
      <c r="S96" s="98"/>
      <c r="T96" s="197">
        <f>T97+T104+T107+T109+T123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159</v>
      </c>
      <c r="BK96" s="198">
        <f>BK97+BK104+BK107+BK109+BK123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6796</v>
      </c>
      <c r="F97" s="202" t="s">
        <v>6797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SUM(P98:P103)</f>
        <v>0</v>
      </c>
      <c r="Q97" s="207"/>
      <c r="R97" s="208">
        <f>SUM(R98:R103)</f>
        <v>0</v>
      </c>
      <c r="S97" s="207"/>
      <c r="T97" s="209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100</v>
      </c>
      <c r="AT97" s="211" t="s">
        <v>71</v>
      </c>
      <c r="AU97" s="211" t="s">
        <v>72</v>
      </c>
      <c r="AY97" s="210" t="s">
        <v>180</v>
      </c>
      <c r="BK97" s="212">
        <f>SUM(BK98:BK103)</f>
        <v>0</v>
      </c>
    </row>
    <row r="98" s="2" customFormat="1" ht="16.5" customHeight="1">
      <c r="A98" s="40"/>
      <c r="B98" s="41"/>
      <c r="C98" s="215" t="s">
        <v>80</v>
      </c>
      <c r="D98" s="215" t="s">
        <v>182</v>
      </c>
      <c r="E98" s="216" t="s">
        <v>6798</v>
      </c>
      <c r="F98" s="217" t="s">
        <v>6799</v>
      </c>
      <c r="G98" s="218" t="s">
        <v>359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1105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1105</v>
      </c>
      <c r="BM98" s="226" t="s">
        <v>6800</v>
      </c>
    </row>
    <row r="99" s="2" customFormat="1" ht="16.5" customHeight="1">
      <c r="A99" s="40"/>
      <c r="B99" s="41"/>
      <c r="C99" s="215" t="s">
        <v>82</v>
      </c>
      <c r="D99" s="215" t="s">
        <v>182</v>
      </c>
      <c r="E99" s="216" t="s">
        <v>6801</v>
      </c>
      <c r="F99" s="217" t="s">
        <v>6802</v>
      </c>
      <c r="G99" s="218" t="s">
        <v>359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1105</v>
      </c>
      <c r="AT99" s="226" t="s">
        <v>182</v>
      </c>
      <c r="AU99" s="226" t="s">
        <v>80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1105</v>
      </c>
      <c r="BM99" s="226" t="s">
        <v>6803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6804</v>
      </c>
      <c r="F100" s="217" t="s">
        <v>6805</v>
      </c>
      <c r="G100" s="218" t="s">
        <v>359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1105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1105</v>
      </c>
      <c r="BM100" s="226" t="s">
        <v>6806</v>
      </c>
    </row>
    <row r="101" s="2" customFormat="1" ht="16.5" customHeight="1">
      <c r="A101" s="40"/>
      <c r="B101" s="41"/>
      <c r="C101" s="215" t="s">
        <v>187</v>
      </c>
      <c r="D101" s="215" t="s">
        <v>182</v>
      </c>
      <c r="E101" s="216" t="s">
        <v>6807</v>
      </c>
      <c r="F101" s="217" t="s">
        <v>6808</v>
      </c>
      <c r="G101" s="218" t="s">
        <v>359</v>
      </c>
      <c r="H101" s="219">
        <v>2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1105</v>
      </c>
      <c r="AT101" s="226" t="s">
        <v>182</v>
      </c>
      <c r="AU101" s="226" t="s">
        <v>80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1105</v>
      </c>
      <c r="BM101" s="226" t="s">
        <v>6809</v>
      </c>
    </row>
    <row r="102" s="2" customFormat="1" ht="21.75" customHeight="1">
      <c r="A102" s="40"/>
      <c r="B102" s="41"/>
      <c r="C102" s="215" t="s">
        <v>206</v>
      </c>
      <c r="D102" s="215" t="s">
        <v>182</v>
      </c>
      <c r="E102" s="216" t="s">
        <v>6810</v>
      </c>
      <c r="F102" s="217" t="s">
        <v>6811</v>
      </c>
      <c r="G102" s="218" t="s">
        <v>359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1105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1105</v>
      </c>
      <c r="BM102" s="226" t="s">
        <v>6812</v>
      </c>
    </row>
    <row r="103" s="2" customFormat="1" ht="21.75" customHeight="1">
      <c r="A103" s="40"/>
      <c r="B103" s="41"/>
      <c r="C103" s="215" t="s">
        <v>211</v>
      </c>
      <c r="D103" s="215" t="s">
        <v>182</v>
      </c>
      <c r="E103" s="216" t="s">
        <v>6813</v>
      </c>
      <c r="F103" s="217" t="s">
        <v>6814</v>
      </c>
      <c r="G103" s="218" t="s">
        <v>359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1105</v>
      </c>
      <c r="AT103" s="226" t="s">
        <v>182</v>
      </c>
      <c r="AU103" s="226" t="s">
        <v>80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1105</v>
      </c>
      <c r="BM103" s="226" t="s">
        <v>6815</v>
      </c>
    </row>
    <row r="104" s="12" customFormat="1" ht="25.92" customHeight="1">
      <c r="A104" s="12"/>
      <c r="B104" s="199"/>
      <c r="C104" s="200"/>
      <c r="D104" s="201" t="s">
        <v>71</v>
      </c>
      <c r="E104" s="202" t="s">
        <v>6816</v>
      </c>
      <c r="F104" s="202" t="s">
        <v>6817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100</v>
      </c>
      <c r="AT104" s="211" t="s">
        <v>71</v>
      </c>
      <c r="AU104" s="211" t="s">
        <v>72</v>
      </c>
      <c r="AY104" s="210" t="s">
        <v>180</v>
      </c>
      <c r="BK104" s="212">
        <f>SUM(BK105:BK106)</f>
        <v>0</v>
      </c>
    </row>
    <row r="105" s="2" customFormat="1" ht="16.5" customHeight="1">
      <c r="A105" s="40"/>
      <c r="B105" s="41"/>
      <c r="C105" s="215" t="s">
        <v>217</v>
      </c>
      <c r="D105" s="215" t="s">
        <v>182</v>
      </c>
      <c r="E105" s="216" t="s">
        <v>6818</v>
      </c>
      <c r="F105" s="217" t="s">
        <v>6819</v>
      </c>
      <c r="G105" s="218" t="s">
        <v>359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1105</v>
      </c>
      <c r="AT105" s="226" t="s">
        <v>182</v>
      </c>
      <c r="AU105" s="226" t="s">
        <v>80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1105</v>
      </c>
      <c r="BM105" s="226" t="s">
        <v>6820</v>
      </c>
    </row>
    <row r="106" s="2" customFormat="1" ht="16.5" customHeight="1">
      <c r="A106" s="40"/>
      <c r="B106" s="41"/>
      <c r="C106" s="215" t="s">
        <v>224</v>
      </c>
      <c r="D106" s="215" t="s">
        <v>182</v>
      </c>
      <c r="E106" s="216" t="s">
        <v>6821</v>
      </c>
      <c r="F106" s="217" t="s">
        <v>6822</v>
      </c>
      <c r="G106" s="218" t="s">
        <v>359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1105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1105</v>
      </c>
      <c r="BM106" s="226" t="s">
        <v>6823</v>
      </c>
    </row>
    <row r="107" s="12" customFormat="1" ht="25.92" customHeight="1">
      <c r="A107" s="12"/>
      <c r="B107" s="199"/>
      <c r="C107" s="200"/>
      <c r="D107" s="201" t="s">
        <v>71</v>
      </c>
      <c r="E107" s="202" t="s">
        <v>6824</v>
      </c>
      <c r="F107" s="202" t="s">
        <v>6825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</f>
        <v>0</v>
      </c>
      <c r="Q107" s="207"/>
      <c r="R107" s="208">
        <f>R108</f>
        <v>0</v>
      </c>
      <c r="S107" s="207"/>
      <c r="T107" s="209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100</v>
      </c>
      <c r="AT107" s="211" t="s">
        <v>71</v>
      </c>
      <c r="AU107" s="211" t="s">
        <v>72</v>
      </c>
      <c r="AY107" s="210" t="s">
        <v>180</v>
      </c>
      <c r="BK107" s="212">
        <f>BK108</f>
        <v>0</v>
      </c>
    </row>
    <row r="108" s="2" customFormat="1" ht="16.5" customHeight="1">
      <c r="A108" s="40"/>
      <c r="B108" s="41"/>
      <c r="C108" s="215" t="s">
        <v>231</v>
      </c>
      <c r="D108" s="215" t="s">
        <v>182</v>
      </c>
      <c r="E108" s="216" t="s">
        <v>6826</v>
      </c>
      <c r="F108" s="217" t="s">
        <v>6827</v>
      </c>
      <c r="G108" s="218" t="s">
        <v>359</v>
      </c>
      <c r="H108" s="219">
        <v>10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1105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1105</v>
      </c>
      <c r="BM108" s="226" t="s">
        <v>6828</v>
      </c>
    </row>
    <row r="109" s="12" customFormat="1" ht="25.92" customHeight="1">
      <c r="A109" s="12"/>
      <c r="B109" s="199"/>
      <c r="C109" s="200"/>
      <c r="D109" s="201" t="s">
        <v>71</v>
      </c>
      <c r="E109" s="202" t="s">
        <v>6829</v>
      </c>
      <c r="F109" s="202" t="s">
        <v>6830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SUM(P110:P122)</f>
        <v>0</v>
      </c>
      <c r="Q109" s="207"/>
      <c r="R109" s="208">
        <f>SUM(R110:R122)</f>
        <v>0</v>
      </c>
      <c r="S109" s="207"/>
      <c r="T109" s="209">
        <f>SUM(T110:T122)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100</v>
      </c>
      <c r="AT109" s="211" t="s">
        <v>71</v>
      </c>
      <c r="AU109" s="211" t="s">
        <v>72</v>
      </c>
      <c r="AY109" s="210" t="s">
        <v>180</v>
      </c>
      <c r="BK109" s="212">
        <f>SUM(BK110:BK122)</f>
        <v>0</v>
      </c>
    </row>
    <row r="110" s="2" customFormat="1" ht="16.5" customHeight="1">
      <c r="A110" s="40"/>
      <c r="B110" s="41"/>
      <c r="C110" s="215" t="s">
        <v>237</v>
      </c>
      <c r="D110" s="215" t="s">
        <v>182</v>
      </c>
      <c r="E110" s="216" t="s">
        <v>6831</v>
      </c>
      <c r="F110" s="217" t="s">
        <v>6832</v>
      </c>
      <c r="G110" s="218" t="s">
        <v>227</v>
      </c>
      <c r="H110" s="219">
        <v>400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1105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1105</v>
      </c>
      <c r="BM110" s="226" t="s">
        <v>6833</v>
      </c>
    </row>
    <row r="111" s="2" customFormat="1" ht="24.15" customHeight="1">
      <c r="A111" s="40"/>
      <c r="B111" s="41"/>
      <c r="C111" s="215" t="s">
        <v>246</v>
      </c>
      <c r="D111" s="215" t="s">
        <v>182</v>
      </c>
      <c r="E111" s="216" t="s">
        <v>6834</v>
      </c>
      <c r="F111" s="217" t="s">
        <v>6835</v>
      </c>
      <c r="G111" s="218" t="s">
        <v>359</v>
      </c>
      <c r="H111" s="219">
        <v>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1105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1105</v>
      </c>
      <c r="BM111" s="226" t="s">
        <v>6836</v>
      </c>
    </row>
    <row r="112" s="2" customFormat="1" ht="16.5" customHeight="1">
      <c r="A112" s="40"/>
      <c r="B112" s="41"/>
      <c r="C112" s="215" t="s">
        <v>251</v>
      </c>
      <c r="D112" s="215" t="s">
        <v>182</v>
      </c>
      <c r="E112" s="216" t="s">
        <v>6837</v>
      </c>
      <c r="F112" s="217" t="s">
        <v>6838</v>
      </c>
      <c r="G112" s="218" t="s">
        <v>359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1105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1105</v>
      </c>
      <c r="BM112" s="226" t="s">
        <v>6839</v>
      </c>
    </row>
    <row r="113" s="2" customFormat="1" ht="16.5" customHeight="1">
      <c r="A113" s="40"/>
      <c r="B113" s="41"/>
      <c r="C113" s="215" t="s">
        <v>256</v>
      </c>
      <c r="D113" s="215" t="s">
        <v>182</v>
      </c>
      <c r="E113" s="216" t="s">
        <v>6840</v>
      </c>
      <c r="F113" s="217" t="s">
        <v>6841</v>
      </c>
      <c r="G113" s="218" t="s">
        <v>359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1105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1105</v>
      </c>
      <c r="BM113" s="226" t="s">
        <v>6842</v>
      </c>
    </row>
    <row r="114" s="2" customFormat="1" ht="16.5" customHeight="1">
      <c r="A114" s="40"/>
      <c r="B114" s="41"/>
      <c r="C114" s="215" t="s">
        <v>261</v>
      </c>
      <c r="D114" s="215" t="s">
        <v>182</v>
      </c>
      <c r="E114" s="216" t="s">
        <v>6843</v>
      </c>
      <c r="F114" s="217" t="s">
        <v>6844</v>
      </c>
      <c r="G114" s="218" t="s">
        <v>359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1105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1105</v>
      </c>
      <c r="BM114" s="226" t="s">
        <v>6845</v>
      </c>
    </row>
    <row r="115" s="2" customFormat="1" ht="16.5" customHeight="1">
      <c r="A115" s="40"/>
      <c r="B115" s="41"/>
      <c r="C115" s="215" t="s">
        <v>8</v>
      </c>
      <c r="D115" s="215" t="s">
        <v>182</v>
      </c>
      <c r="E115" s="216" t="s">
        <v>6846</v>
      </c>
      <c r="F115" s="217" t="s">
        <v>6847</v>
      </c>
      <c r="G115" s="218" t="s">
        <v>6848</v>
      </c>
      <c r="H115" s="219">
        <v>3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1105</v>
      </c>
      <c r="AT115" s="226" t="s">
        <v>182</v>
      </c>
      <c r="AU115" s="226" t="s">
        <v>80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1105</v>
      </c>
      <c r="BM115" s="226" t="s">
        <v>6849</v>
      </c>
    </row>
    <row r="116" s="2" customFormat="1" ht="16.5" customHeight="1">
      <c r="A116" s="40"/>
      <c r="B116" s="41"/>
      <c r="C116" s="215" t="s">
        <v>270</v>
      </c>
      <c r="D116" s="215" t="s">
        <v>182</v>
      </c>
      <c r="E116" s="216" t="s">
        <v>6850</v>
      </c>
      <c r="F116" s="217" t="s">
        <v>6851</v>
      </c>
      <c r="G116" s="218" t="s">
        <v>359</v>
      </c>
      <c r="H116" s="219">
        <v>10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1105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1105</v>
      </c>
      <c r="BM116" s="226" t="s">
        <v>6852</v>
      </c>
    </row>
    <row r="117" s="2" customFormat="1" ht="16.5" customHeight="1">
      <c r="A117" s="40"/>
      <c r="B117" s="41"/>
      <c r="C117" s="215" t="s">
        <v>275</v>
      </c>
      <c r="D117" s="215" t="s">
        <v>182</v>
      </c>
      <c r="E117" s="216" t="s">
        <v>6853</v>
      </c>
      <c r="F117" s="217" t="s">
        <v>6854</v>
      </c>
      <c r="G117" s="218" t="s">
        <v>359</v>
      </c>
      <c r="H117" s="219">
        <v>10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1105</v>
      </c>
      <c r="AT117" s="226" t="s">
        <v>182</v>
      </c>
      <c r="AU117" s="226" t="s">
        <v>80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1105</v>
      </c>
      <c r="BM117" s="226" t="s">
        <v>6855</v>
      </c>
    </row>
    <row r="118" s="2" customFormat="1" ht="16.5" customHeight="1">
      <c r="A118" s="40"/>
      <c r="B118" s="41"/>
      <c r="C118" s="215" t="s">
        <v>280</v>
      </c>
      <c r="D118" s="215" t="s">
        <v>182</v>
      </c>
      <c r="E118" s="216" t="s">
        <v>6856</v>
      </c>
      <c r="F118" s="217" t="s">
        <v>6857</v>
      </c>
      <c r="G118" s="218" t="s">
        <v>359</v>
      </c>
      <c r="H118" s="219">
        <v>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1105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1105</v>
      </c>
      <c r="BM118" s="226" t="s">
        <v>6858</v>
      </c>
    </row>
    <row r="119" s="2" customFormat="1" ht="16.5" customHeight="1">
      <c r="A119" s="40"/>
      <c r="B119" s="41"/>
      <c r="C119" s="215" t="s">
        <v>286</v>
      </c>
      <c r="D119" s="215" t="s">
        <v>182</v>
      </c>
      <c r="E119" s="216" t="s">
        <v>6859</v>
      </c>
      <c r="F119" s="217" t="s">
        <v>6860</v>
      </c>
      <c r="G119" s="218" t="s">
        <v>359</v>
      </c>
      <c r="H119" s="219">
        <v>140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1105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1105</v>
      </c>
      <c r="BM119" s="226" t="s">
        <v>6861</v>
      </c>
    </row>
    <row r="120" s="2" customFormat="1" ht="16.5" customHeight="1">
      <c r="A120" s="40"/>
      <c r="B120" s="41"/>
      <c r="C120" s="215" t="s">
        <v>291</v>
      </c>
      <c r="D120" s="215" t="s">
        <v>182</v>
      </c>
      <c r="E120" s="216" t="s">
        <v>6862</v>
      </c>
      <c r="F120" s="217" t="s">
        <v>6863</v>
      </c>
      <c r="G120" s="218" t="s">
        <v>359</v>
      </c>
      <c r="H120" s="219">
        <v>24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1105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1105</v>
      </c>
      <c r="BM120" s="226" t="s">
        <v>6864</v>
      </c>
    </row>
    <row r="121" s="2" customFormat="1" ht="16.5" customHeight="1">
      <c r="A121" s="40"/>
      <c r="B121" s="41"/>
      <c r="C121" s="215" t="s">
        <v>7</v>
      </c>
      <c r="D121" s="215" t="s">
        <v>182</v>
      </c>
      <c r="E121" s="216" t="s">
        <v>6865</v>
      </c>
      <c r="F121" s="217" t="s">
        <v>6866</v>
      </c>
      <c r="G121" s="218" t="s">
        <v>359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1105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1105</v>
      </c>
      <c r="BM121" s="226" t="s">
        <v>6867</v>
      </c>
    </row>
    <row r="122" s="2" customFormat="1" ht="16.5" customHeight="1">
      <c r="A122" s="40"/>
      <c r="B122" s="41"/>
      <c r="C122" s="215" t="s">
        <v>300</v>
      </c>
      <c r="D122" s="215" t="s">
        <v>182</v>
      </c>
      <c r="E122" s="216" t="s">
        <v>6868</v>
      </c>
      <c r="F122" s="217" t="s">
        <v>6869</v>
      </c>
      <c r="G122" s="218" t="s">
        <v>359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1105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1105</v>
      </c>
      <c r="BM122" s="226" t="s">
        <v>6870</v>
      </c>
    </row>
    <row r="123" s="12" customFormat="1" ht="25.92" customHeight="1">
      <c r="A123" s="12"/>
      <c r="B123" s="199"/>
      <c r="C123" s="200"/>
      <c r="D123" s="201" t="s">
        <v>71</v>
      </c>
      <c r="E123" s="202" t="s">
        <v>6871</v>
      </c>
      <c r="F123" s="202" t="s">
        <v>6872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P124</f>
        <v>0</v>
      </c>
      <c r="Q123" s="207"/>
      <c r="R123" s="208">
        <f>R124</f>
        <v>0</v>
      </c>
      <c r="S123" s="207"/>
      <c r="T123" s="20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100</v>
      </c>
      <c r="AT123" s="211" t="s">
        <v>71</v>
      </c>
      <c r="AU123" s="211" t="s">
        <v>72</v>
      </c>
      <c r="AY123" s="210" t="s">
        <v>180</v>
      </c>
      <c r="BK123" s="212">
        <f>BK124</f>
        <v>0</v>
      </c>
    </row>
    <row r="124" s="2" customFormat="1" ht="16.5" customHeight="1">
      <c r="A124" s="40"/>
      <c r="B124" s="41"/>
      <c r="C124" s="215" t="s">
        <v>305</v>
      </c>
      <c r="D124" s="215" t="s">
        <v>182</v>
      </c>
      <c r="E124" s="216" t="s">
        <v>6873</v>
      </c>
      <c r="F124" s="217" t="s">
        <v>6874</v>
      </c>
      <c r="G124" s="218" t="s">
        <v>3129</v>
      </c>
      <c r="H124" s="292"/>
      <c r="I124" s="220"/>
      <c r="J124" s="221">
        <f>ROUND(I124*H124,2)</f>
        <v>0</v>
      </c>
      <c r="K124" s="217" t="s">
        <v>19</v>
      </c>
      <c r="L124" s="46"/>
      <c r="M124" s="293" t="s">
        <v>19</v>
      </c>
      <c r="N124" s="294" t="s">
        <v>43</v>
      </c>
      <c r="O124" s="279"/>
      <c r="P124" s="295">
        <f>O124*H124</f>
        <v>0</v>
      </c>
      <c r="Q124" s="295">
        <v>0</v>
      </c>
      <c r="R124" s="295">
        <f>Q124*H124</f>
        <v>0</v>
      </c>
      <c r="S124" s="295">
        <v>0</v>
      </c>
      <c r="T124" s="29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6875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6875</v>
      </c>
      <c r="BM124" s="226" t="s">
        <v>6876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Ec6uGGPMfPx/+9RlOqTgIlUDZIYIGQGbGZ1RYouF8En3PM7y/ppW6sg+0zQgG4CiZi/5lKYmmiVitp/RW4Zq1A==" hashValue="OJqlNzSvtbowp+4tTZi/xihb2cjLP8/eNfhxY/DPTqyZ+P6UZ9m8XEu8HQCqazHdGhWqiHHY2wG6aQq5XuHw9A==" algorithmName="SHA-512" password="CC35"/>
  <autoFilter ref="C95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546</v>
      </c>
      <c r="F9" s="1"/>
      <c r="G9" s="1"/>
      <c r="H9" s="1"/>
      <c r="L9" s="22"/>
    </row>
    <row r="10" s="1" customFormat="1" ht="12" customHeight="1">
      <c r="B10" s="22"/>
      <c r="D10" s="145" t="s">
        <v>547</v>
      </c>
      <c r="L10" s="22"/>
    </row>
    <row r="11" s="2" customFormat="1" ht="16.5" customHeight="1">
      <c r="A11" s="40"/>
      <c r="B11" s="46"/>
      <c r="C11" s="40"/>
      <c r="D11" s="40"/>
      <c r="E11" s="158" t="s">
        <v>5850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5851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6877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ROUND((SUM(BE96:BE126)),  2)</f>
        <v>0</v>
      </c>
      <c r="G37" s="40"/>
      <c r="H37" s="40"/>
      <c r="I37" s="160">
        <v>0.20999999999999999</v>
      </c>
      <c r="J37" s="159">
        <f>ROUND(((SUM(BE96:BE126))*I37),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ROUND((SUM(BF96:BF126)),  2)</f>
        <v>0</v>
      </c>
      <c r="G38" s="40"/>
      <c r="H38" s="40"/>
      <c r="I38" s="160">
        <v>0.14999999999999999</v>
      </c>
      <c r="J38" s="159">
        <f>ROUND(((SUM(BF96:BF126))*I38),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ROUND((SUM(BG96:BG126)),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ROUND((SUM(BH96:BH126)),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ROUND((SUM(BI96:BI126)),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546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547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7" t="s">
        <v>5850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5851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ROU23245 - SK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6878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6879</v>
      </c>
      <c r="E69" s="180"/>
      <c r="F69" s="180"/>
      <c r="G69" s="180"/>
      <c r="H69" s="180"/>
      <c r="I69" s="180"/>
      <c r="J69" s="181">
        <f>J103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6880</v>
      </c>
      <c r="E70" s="180"/>
      <c r="F70" s="180"/>
      <c r="G70" s="180"/>
      <c r="H70" s="180"/>
      <c r="I70" s="180"/>
      <c r="J70" s="181">
        <f>J107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6881</v>
      </c>
      <c r="E71" s="180"/>
      <c r="F71" s="180"/>
      <c r="G71" s="180"/>
      <c r="H71" s="180"/>
      <c r="I71" s="180"/>
      <c r="J71" s="181">
        <f>J116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6795</v>
      </c>
      <c r="E72" s="180"/>
      <c r="F72" s="180"/>
      <c r="G72" s="180"/>
      <c r="H72" s="180"/>
      <c r="I72" s="180"/>
      <c r="J72" s="181">
        <f>J125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546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547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7" t="s">
        <v>5850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5851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ROU23245 - SK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Šlapanice</v>
      </c>
      <c r="G90" s="42"/>
      <c r="H90" s="42"/>
      <c r="I90" s="34" t="s">
        <v>23</v>
      </c>
      <c r="J90" s="74" t="str">
        <f>IF(J16="","",J16)</f>
        <v>3. 9. 2023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Šlapanice</v>
      </c>
      <c r="G92" s="42"/>
      <c r="H92" s="42"/>
      <c r="I92" s="34" t="s">
        <v>31</v>
      </c>
      <c r="J92" s="38" t="str">
        <f>E25</f>
        <v>Studio Zlamal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166</v>
      </c>
      <c r="D95" s="191" t="s">
        <v>57</v>
      </c>
      <c r="E95" s="191" t="s">
        <v>53</v>
      </c>
      <c r="F95" s="191" t="s">
        <v>54</v>
      </c>
      <c r="G95" s="191" t="s">
        <v>167</v>
      </c>
      <c r="H95" s="191" t="s">
        <v>168</v>
      </c>
      <c r="I95" s="191" t="s">
        <v>169</v>
      </c>
      <c r="J95" s="191" t="s">
        <v>158</v>
      </c>
      <c r="K95" s="192" t="s">
        <v>170</v>
      </c>
      <c r="L95" s="193"/>
      <c r="M95" s="94" t="s">
        <v>19</v>
      </c>
      <c r="N95" s="95" t="s">
        <v>42</v>
      </c>
      <c r="O95" s="95" t="s">
        <v>171</v>
      </c>
      <c r="P95" s="95" t="s">
        <v>172</v>
      </c>
      <c r="Q95" s="95" t="s">
        <v>173</v>
      </c>
      <c r="R95" s="95" t="s">
        <v>174</v>
      </c>
      <c r="S95" s="95" t="s">
        <v>175</v>
      </c>
      <c r="T95" s="96" t="s">
        <v>176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177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P97+P103+P107+P116+P125</f>
        <v>0</v>
      </c>
      <c r="Q96" s="98"/>
      <c r="R96" s="196">
        <f>R97+R103+R107+R116+R125</f>
        <v>0</v>
      </c>
      <c r="S96" s="98"/>
      <c r="T96" s="197">
        <f>T97+T103+T107+T116+T125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159</v>
      </c>
      <c r="BK96" s="198">
        <f>BK97+BK103+BK107+BK116+BK125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6796</v>
      </c>
      <c r="F97" s="202" t="s">
        <v>6882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SUM(P98:P102)</f>
        <v>0</v>
      </c>
      <c r="Q97" s="207"/>
      <c r="R97" s="208">
        <f>SUM(R98:R102)</f>
        <v>0</v>
      </c>
      <c r="S97" s="207"/>
      <c r="T97" s="209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100</v>
      </c>
      <c r="AT97" s="211" t="s">
        <v>71</v>
      </c>
      <c r="AU97" s="211" t="s">
        <v>72</v>
      </c>
      <c r="AY97" s="210" t="s">
        <v>180</v>
      </c>
      <c r="BK97" s="212">
        <f>SUM(BK98:BK102)</f>
        <v>0</v>
      </c>
    </row>
    <row r="98" s="2" customFormat="1" ht="16.5" customHeight="1">
      <c r="A98" s="40"/>
      <c r="B98" s="41"/>
      <c r="C98" s="215" t="s">
        <v>80</v>
      </c>
      <c r="D98" s="215" t="s">
        <v>182</v>
      </c>
      <c r="E98" s="216" t="s">
        <v>6883</v>
      </c>
      <c r="F98" s="217" t="s">
        <v>6884</v>
      </c>
      <c r="G98" s="218" t="s">
        <v>359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1105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1105</v>
      </c>
      <c r="BM98" s="226" t="s">
        <v>6885</v>
      </c>
    </row>
    <row r="99" s="2" customFormat="1" ht="16.5" customHeight="1">
      <c r="A99" s="40"/>
      <c r="B99" s="41"/>
      <c r="C99" s="215" t="s">
        <v>82</v>
      </c>
      <c r="D99" s="215" t="s">
        <v>182</v>
      </c>
      <c r="E99" s="216" t="s">
        <v>6886</v>
      </c>
      <c r="F99" s="217" t="s">
        <v>6887</v>
      </c>
      <c r="G99" s="218" t="s">
        <v>359</v>
      </c>
      <c r="H99" s="219">
        <v>2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1105</v>
      </c>
      <c r="AT99" s="226" t="s">
        <v>182</v>
      </c>
      <c r="AU99" s="226" t="s">
        <v>80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1105</v>
      </c>
      <c r="BM99" s="226" t="s">
        <v>6888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6889</v>
      </c>
      <c r="F100" s="217" t="s">
        <v>6890</v>
      </c>
      <c r="G100" s="218" t="s">
        <v>359</v>
      </c>
      <c r="H100" s="219">
        <v>4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1105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1105</v>
      </c>
      <c r="BM100" s="226" t="s">
        <v>6891</v>
      </c>
    </row>
    <row r="101" s="2" customFormat="1" ht="16.5" customHeight="1">
      <c r="A101" s="40"/>
      <c r="B101" s="41"/>
      <c r="C101" s="215" t="s">
        <v>187</v>
      </c>
      <c r="D101" s="215" t="s">
        <v>182</v>
      </c>
      <c r="E101" s="216" t="s">
        <v>6892</v>
      </c>
      <c r="F101" s="217" t="s">
        <v>6893</v>
      </c>
      <c r="G101" s="218" t="s">
        <v>359</v>
      </c>
      <c r="H101" s="219">
        <v>2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1105</v>
      </c>
      <c r="AT101" s="226" t="s">
        <v>182</v>
      </c>
      <c r="AU101" s="226" t="s">
        <v>80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1105</v>
      </c>
      <c r="BM101" s="226" t="s">
        <v>6894</v>
      </c>
    </row>
    <row r="102" s="2" customFormat="1" ht="16.5" customHeight="1">
      <c r="A102" s="40"/>
      <c r="B102" s="41"/>
      <c r="C102" s="215" t="s">
        <v>206</v>
      </c>
      <c r="D102" s="215" t="s">
        <v>182</v>
      </c>
      <c r="E102" s="216" t="s">
        <v>80</v>
      </c>
      <c r="F102" s="217" t="s">
        <v>6895</v>
      </c>
      <c r="G102" s="218" t="s">
        <v>19</v>
      </c>
      <c r="H102" s="219">
        <v>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1105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1105</v>
      </c>
      <c r="BM102" s="226" t="s">
        <v>6896</v>
      </c>
    </row>
    <row r="103" s="12" customFormat="1" ht="25.92" customHeight="1">
      <c r="A103" s="12"/>
      <c r="B103" s="199"/>
      <c r="C103" s="200"/>
      <c r="D103" s="201" t="s">
        <v>71</v>
      </c>
      <c r="E103" s="202" t="s">
        <v>6816</v>
      </c>
      <c r="F103" s="202" t="s">
        <v>6897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SUM(P104:P106)</f>
        <v>0</v>
      </c>
      <c r="Q103" s="207"/>
      <c r="R103" s="208">
        <f>SUM(R104:R106)</f>
        <v>0</v>
      </c>
      <c r="S103" s="207"/>
      <c r="T103" s="209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100</v>
      </c>
      <c r="AT103" s="211" t="s">
        <v>71</v>
      </c>
      <c r="AU103" s="211" t="s">
        <v>72</v>
      </c>
      <c r="AY103" s="210" t="s">
        <v>180</v>
      </c>
      <c r="BK103" s="212">
        <f>SUM(BK104:BK106)</f>
        <v>0</v>
      </c>
    </row>
    <row r="104" s="2" customFormat="1" ht="16.5" customHeight="1">
      <c r="A104" s="40"/>
      <c r="B104" s="41"/>
      <c r="C104" s="215" t="s">
        <v>211</v>
      </c>
      <c r="D104" s="215" t="s">
        <v>182</v>
      </c>
      <c r="E104" s="216" t="s">
        <v>6898</v>
      </c>
      <c r="F104" s="217" t="s">
        <v>6899</v>
      </c>
      <c r="G104" s="218" t="s">
        <v>359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1105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1105</v>
      </c>
      <c r="BM104" s="226" t="s">
        <v>6900</v>
      </c>
    </row>
    <row r="105" s="2" customFormat="1" ht="16.5" customHeight="1">
      <c r="A105" s="40"/>
      <c r="B105" s="41"/>
      <c r="C105" s="215" t="s">
        <v>217</v>
      </c>
      <c r="D105" s="215" t="s">
        <v>182</v>
      </c>
      <c r="E105" s="216" t="s">
        <v>6901</v>
      </c>
      <c r="F105" s="217" t="s">
        <v>6902</v>
      </c>
      <c r="G105" s="218" t="s">
        <v>227</v>
      </c>
      <c r="H105" s="219">
        <v>610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1105</v>
      </c>
      <c r="AT105" s="226" t="s">
        <v>182</v>
      </c>
      <c r="AU105" s="226" t="s">
        <v>80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1105</v>
      </c>
      <c r="BM105" s="226" t="s">
        <v>6903</v>
      </c>
    </row>
    <row r="106" s="2" customFormat="1" ht="16.5" customHeight="1">
      <c r="A106" s="40"/>
      <c r="B106" s="41"/>
      <c r="C106" s="215" t="s">
        <v>224</v>
      </c>
      <c r="D106" s="215" t="s">
        <v>182</v>
      </c>
      <c r="E106" s="216" t="s">
        <v>6904</v>
      </c>
      <c r="F106" s="217" t="s">
        <v>6905</v>
      </c>
      <c r="G106" s="218" t="s">
        <v>359</v>
      </c>
      <c r="H106" s="219">
        <v>14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1105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1105</v>
      </c>
      <c r="BM106" s="226" t="s">
        <v>6906</v>
      </c>
    </row>
    <row r="107" s="12" customFormat="1" ht="25.92" customHeight="1">
      <c r="A107" s="12"/>
      <c r="B107" s="199"/>
      <c r="C107" s="200"/>
      <c r="D107" s="201" t="s">
        <v>71</v>
      </c>
      <c r="E107" s="202" t="s">
        <v>6824</v>
      </c>
      <c r="F107" s="202" t="s">
        <v>6907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SUM(P108:P115)</f>
        <v>0</v>
      </c>
      <c r="Q107" s="207"/>
      <c r="R107" s="208">
        <f>SUM(R108:R115)</f>
        <v>0</v>
      </c>
      <c r="S107" s="207"/>
      <c r="T107" s="209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100</v>
      </c>
      <c r="AT107" s="211" t="s">
        <v>71</v>
      </c>
      <c r="AU107" s="211" t="s">
        <v>72</v>
      </c>
      <c r="AY107" s="210" t="s">
        <v>180</v>
      </c>
      <c r="BK107" s="212">
        <f>SUM(BK108:BK115)</f>
        <v>0</v>
      </c>
    </row>
    <row r="108" s="2" customFormat="1" ht="16.5" customHeight="1">
      <c r="A108" s="40"/>
      <c r="B108" s="41"/>
      <c r="C108" s="215" t="s">
        <v>231</v>
      </c>
      <c r="D108" s="215" t="s">
        <v>182</v>
      </c>
      <c r="E108" s="216" t="s">
        <v>6901</v>
      </c>
      <c r="F108" s="217" t="s">
        <v>6902</v>
      </c>
      <c r="G108" s="218" t="s">
        <v>227</v>
      </c>
      <c r="H108" s="219">
        <v>915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1105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1105</v>
      </c>
      <c r="BM108" s="226" t="s">
        <v>6908</v>
      </c>
    </row>
    <row r="109" s="2" customFormat="1" ht="16.5" customHeight="1">
      <c r="A109" s="40"/>
      <c r="B109" s="41"/>
      <c r="C109" s="215" t="s">
        <v>237</v>
      </c>
      <c r="D109" s="215" t="s">
        <v>182</v>
      </c>
      <c r="E109" s="216" t="s">
        <v>6904</v>
      </c>
      <c r="F109" s="217" t="s">
        <v>6905</v>
      </c>
      <c r="G109" s="218" t="s">
        <v>359</v>
      </c>
      <c r="H109" s="219">
        <v>45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1105</v>
      </c>
      <c r="AT109" s="226" t="s">
        <v>182</v>
      </c>
      <c r="AU109" s="226" t="s">
        <v>80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1105</v>
      </c>
      <c r="BM109" s="226" t="s">
        <v>6909</v>
      </c>
    </row>
    <row r="110" s="2" customFormat="1" ht="16.5" customHeight="1">
      <c r="A110" s="40"/>
      <c r="B110" s="41"/>
      <c r="C110" s="215" t="s">
        <v>246</v>
      </c>
      <c r="D110" s="215" t="s">
        <v>182</v>
      </c>
      <c r="E110" s="216" t="s">
        <v>6910</v>
      </c>
      <c r="F110" s="217" t="s">
        <v>6911</v>
      </c>
      <c r="G110" s="218" t="s">
        <v>359</v>
      </c>
      <c r="H110" s="219">
        <v>14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1105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1105</v>
      </c>
      <c r="BM110" s="226" t="s">
        <v>6912</v>
      </c>
    </row>
    <row r="111" s="2" customFormat="1" ht="16.5" customHeight="1">
      <c r="A111" s="40"/>
      <c r="B111" s="41"/>
      <c r="C111" s="215" t="s">
        <v>251</v>
      </c>
      <c r="D111" s="215" t="s">
        <v>182</v>
      </c>
      <c r="E111" s="216" t="s">
        <v>6913</v>
      </c>
      <c r="F111" s="217" t="s">
        <v>6914</v>
      </c>
      <c r="G111" s="218" t="s">
        <v>359</v>
      </c>
      <c r="H111" s="219">
        <v>14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1105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1105</v>
      </c>
      <c r="BM111" s="226" t="s">
        <v>6915</v>
      </c>
    </row>
    <row r="112" s="2" customFormat="1" ht="16.5" customHeight="1">
      <c r="A112" s="40"/>
      <c r="B112" s="41"/>
      <c r="C112" s="215" t="s">
        <v>256</v>
      </c>
      <c r="D112" s="215" t="s">
        <v>182</v>
      </c>
      <c r="E112" s="216" t="s">
        <v>6916</v>
      </c>
      <c r="F112" s="217" t="s">
        <v>6917</v>
      </c>
      <c r="G112" s="218" t="s">
        <v>359</v>
      </c>
      <c r="H112" s="219">
        <v>44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1105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1105</v>
      </c>
      <c r="BM112" s="226" t="s">
        <v>6918</v>
      </c>
    </row>
    <row r="113" s="2" customFormat="1" ht="16.5" customHeight="1">
      <c r="A113" s="40"/>
      <c r="B113" s="41"/>
      <c r="C113" s="215" t="s">
        <v>261</v>
      </c>
      <c r="D113" s="215" t="s">
        <v>182</v>
      </c>
      <c r="E113" s="216" t="s">
        <v>6919</v>
      </c>
      <c r="F113" s="217" t="s">
        <v>6920</v>
      </c>
      <c r="G113" s="218" t="s">
        <v>359</v>
      </c>
      <c r="H113" s="219">
        <v>22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1105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1105</v>
      </c>
      <c r="BM113" s="226" t="s">
        <v>6921</v>
      </c>
    </row>
    <row r="114" s="2" customFormat="1" ht="16.5" customHeight="1">
      <c r="A114" s="40"/>
      <c r="B114" s="41"/>
      <c r="C114" s="215" t="s">
        <v>8</v>
      </c>
      <c r="D114" s="215" t="s">
        <v>182</v>
      </c>
      <c r="E114" s="216" t="s">
        <v>6922</v>
      </c>
      <c r="F114" s="217" t="s">
        <v>6923</v>
      </c>
      <c r="G114" s="218" t="s">
        <v>359</v>
      </c>
      <c r="H114" s="219">
        <v>22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1105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1105</v>
      </c>
      <c r="BM114" s="226" t="s">
        <v>6924</v>
      </c>
    </row>
    <row r="115" s="2" customFormat="1" ht="16.5" customHeight="1">
      <c r="A115" s="40"/>
      <c r="B115" s="41"/>
      <c r="C115" s="215" t="s">
        <v>270</v>
      </c>
      <c r="D115" s="215" t="s">
        <v>182</v>
      </c>
      <c r="E115" s="216" t="s">
        <v>6925</v>
      </c>
      <c r="F115" s="217" t="s">
        <v>6926</v>
      </c>
      <c r="G115" s="218" t="s">
        <v>359</v>
      </c>
      <c r="H115" s="219">
        <v>37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1105</v>
      </c>
      <c r="AT115" s="226" t="s">
        <v>182</v>
      </c>
      <c r="AU115" s="226" t="s">
        <v>80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1105</v>
      </c>
      <c r="BM115" s="226" t="s">
        <v>6927</v>
      </c>
    </row>
    <row r="116" s="12" customFormat="1" ht="25.92" customHeight="1">
      <c r="A116" s="12"/>
      <c r="B116" s="199"/>
      <c r="C116" s="200"/>
      <c r="D116" s="201" t="s">
        <v>71</v>
      </c>
      <c r="E116" s="202" t="s">
        <v>6829</v>
      </c>
      <c r="F116" s="202" t="s">
        <v>6928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SUM(P117:P124)</f>
        <v>0</v>
      </c>
      <c r="Q116" s="207"/>
      <c r="R116" s="208">
        <f>SUM(R117:R124)</f>
        <v>0</v>
      </c>
      <c r="S116" s="207"/>
      <c r="T116" s="209">
        <f>SUM(T117:T124)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100</v>
      </c>
      <c r="AT116" s="211" t="s">
        <v>71</v>
      </c>
      <c r="AU116" s="211" t="s">
        <v>72</v>
      </c>
      <c r="AY116" s="210" t="s">
        <v>180</v>
      </c>
      <c r="BK116" s="212">
        <f>SUM(BK117:BK124)</f>
        <v>0</v>
      </c>
    </row>
    <row r="117" s="2" customFormat="1" ht="16.5" customHeight="1">
      <c r="A117" s="40"/>
      <c r="B117" s="41"/>
      <c r="C117" s="215" t="s">
        <v>275</v>
      </c>
      <c r="D117" s="215" t="s">
        <v>182</v>
      </c>
      <c r="E117" s="216" t="s">
        <v>6850</v>
      </c>
      <c r="F117" s="217" t="s">
        <v>6851</v>
      </c>
      <c r="G117" s="218" t="s">
        <v>359</v>
      </c>
      <c r="H117" s="219">
        <v>22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1105</v>
      </c>
      <c r="AT117" s="226" t="s">
        <v>182</v>
      </c>
      <c r="AU117" s="226" t="s">
        <v>80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1105</v>
      </c>
      <c r="BM117" s="226" t="s">
        <v>6929</v>
      </c>
    </row>
    <row r="118" s="2" customFormat="1" ht="16.5" customHeight="1">
      <c r="A118" s="40"/>
      <c r="B118" s="41"/>
      <c r="C118" s="215" t="s">
        <v>280</v>
      </c>
      <c r="D118" s="215" t="s">
        <v>182</v>
      </c>
      <c r="E118" s="216" t="s">
        <v>6853</v>
      </c>
      <c r="F118" s="217" t="s">
        <v>6854</v>
      </c>
      <c r="G118" s="218" t="s">
        <v>359</v>
      </c>
      <c r="H118" s="219">
        <v>22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1105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1105</v>
      </c>
      <c r="BM118" s="226" t="s">
        <v>6930</v>
      </c>
    </row>
    <row r="119" s="2" customFormat="1" ht="16.5" customHeight="1">
      <c r="A119" s="40"/>
      <c r="B119" s="41"/>
      <c r="C119" s="215" t="s">
        <v>286</v>
      </c>
      <c r="D119" s="215" t="s">
        <v>182</v>
      </c>
      <c r="E119" s="216" t="s">
        <v>6856</v>
      </c>
      <c r="F119" s="217" t="s">
        <v>6857</v>
      </c>
      <c r="G119" s="218" t="s">
        <v>359</v>
      </c>
      <c r="H119" s="219">
        <v>5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1105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1105</v>
      </c>
      <c r="BM119" s="226" t="s">
        <v>6931</v>
      </c>
    </row>
    <row r="120" s="2" customFormat="1" ht="16.5" customHeight="1">
      <c r="A120" s="40"/>
      <c r="B120" s="41"/>
      <c r="C120" s="215" t="s">
        <v>291</v>
      </c>
      <c r="D120" s="215" t="s">
        <v>182</v>
      </c>
      <c r="E120" s="216" t="s">
        <v>6865</v>
      </c>
      <c r="F120" s="217" t="s">
        <v>6866</v>
      </c>
      <c r="G120" s="218" t="s">
        <v>359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1105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1105</v>
      </c>
      <c r="BM120" s="226" t="s">
        <v>6932</v>
      </c>
    </row>
    <row r="121" s="2" customFormat="1" ht="16.5" customHeight="1">
      <c r="A121" s="40"/>
      <c r="B121" s="41"/>
      <c r="C121" s="215" t="s">
        <v>7</v>
      </c>
      <c r="D121" s="215" t="s">
        <v>182</v>
      </c>
      <c r="E121" s="216" t="s">
        <v>6933</v>
      </c>
      <c r="F121" s="217" t="s">
        <v>6860</v>
      </c>
      <c r="G121" s="218" t="s">
        <v>227</v>
      </c>
      <c r="H121" s="219">
        <v>460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1105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1105</v>
      </c>
      <c r="BM121" s="226" t="s">
        <v>6934</v>
      </c>
    </row>
    <row r="122" s="2" customFormat="1" ht="16.5" customHeight="1">
      <c r="A122" s="40"/>
      <c r="B122" s="41"/>
      <c r="C122" s="215" t="s">
        <v>300</v>
      </c>
      <c r="D122" s="215" t="s">
        <v>182</v>
      </c>
      <c r="E122" s="216" t="s">
        <v>6935</v>
      </c>
      <c r="F122" s="217" t="s">
        <v>6936</v>
      </c>
      <c r="G122" s="218" t="s">
        <v>227</v>
      </c>
      <c r="H122" s="219">
        <v>100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1105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1105</v>
      </c>
      <c r="BM122" s="226" t="s">
        <v>6937</v>
      </c>
    </row>
    <row r="123" s="2" customFormat="1" ht="16.5" customHeight="1">
      <c r="A123" s="40"/>
      <c r="B123" s="41"/>
      <c r="C123" s="215" t="s">
        <v>305</v>
      </c>
      <c r="D123" s="215" t="s">
        <v>182</v>
      </c>
      <c r="E123" s="216" t="s">
        <v>6938</v>
      </c>
      <c r="F123" s="217" t="s">
        <v>6105</v>
      </c>
      <c r="G123" s="218" t="s">
        <v>227</v>
      </c>
      <c r="H123" s="219">
        <v>5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1105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1105</v>
      </c>
      <c r="BM123" s="226" t="s">
        <v>6939</v>
      </c>
    </row>
    <row r="124" s="2" customFormat="1" ht="16.5" customHeight="1">
      <c r="A124" s="40"/>
      <c r="B124" s="41"/>
      <c r="C124" s="215" t="s">
        <v>310</v>
      </c>
      <c r="D124" s="215" t="s">
        <v>182</v>
      </c>
      <c r="E124" s="216" t="s">
        <v>6940</v>
      </c>
      <c r="F124" s="217" t="s">
        <v>6863</v>
      </c>
      <c r="G124" s="218" t="s">
        <v>359</v>
      </c>
      <c r="H124" s="219">
        <v>55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1105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1105</v>
      </c>
      <c r="BM124" s="226" t="s">
        <v>6941</v>
      </c>
    </row>
    <row r="125" s="12" customFormat="1" ht="25.92" customHeight="1">
      <c r="A125" s="12"/>
      <c r="B125" s="199"/>
      <c r="C125" s="200"/>
      <c r="D125" s="201" t="s">
        <v>71</v>
      </c>
      <c r="E125" s="202" t="s">
        <v>6871</v>
      </c>
      <c r="F125" s="202" t="s">
        <v>6872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P126</f>
        <v>0</v>
      </c>
      <c r="Q125" s="207"/>
      <c r="R125" s="208">
        <f>R126</f>
        <v>0</v>
      </c>
      <c r="S125" s="207"/>
      <c r="T125" s="209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187</v>
      </c>
      <c r="AT125" s="211" t="s">
        <v>71</v>
      </c>
      <c r="AU125" s="211" t="s">
        <v>72</v>
      </c>
      <c r="AY125" s="210" t="s">
        <v>180</v>
      </c>
      <c r="BK125" s="212">
        <f>BK126</f>
        <v>0</v>
      </c>
    </row>
    <row r="126" s="2" customFormat="1" ht="16.5" customHeight="1">
      <c r="A126" s="40"/>
      <c r="B126" s="41"/>
      <c r="C126" s="215" t="s">
        <v>316</v>
      </c>
      <c r="D126" s="215" t="s">
        <v>182</v>
      </c>
      <c r="E126" s="216" t="s">
        <v>6942</v>
      </c>
      <c r="F126" s="217" t="s">
        <v>6874</v>
      </c>
      <c r="G126" s="218" t="s">
        <v>3129</v>
      </c>
      <c r="H126" s="292"/>
      <c r="I126" s="220"/>
      <c r="J126" s="221">
        <f>ROUND(I126*H126,2)</f>
        <v>0</v>
      </c>
      <c r="K126" s="217" t="s">
        <v>19</v>
      </c>
      <c r="L126" s="46"/>
      <c r="M126" s="293" t="s">
        <v>19</v>
      </c>
      <c r="N126" s="294" t="s">
        <v>43</v>
      </c>
      <c r="O126" s="279"/>
      <c r="P126" s="295">
        <f>O126*H126</f>
        <v>0</v>
      </c>
      <c r="Q126" s="295">
        <v>0</v>
      </c>
      <c r="R126" s="295">
        <f>Q126*H126</f>
        <v>0</v>
      </c>
      <c r="S126" s="295">
        <v>0</v>
      </c>
      <c r="T126" s="29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6875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6875</v>
      </c>
      <c r="BM126" s="226" t="s">
        <v>6943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Y19pte27N0HRCSVmp6x2bidaU7k4z7RNftFiQQwjPs6SZzhs9hHB9cXoVoCL+ISzbs4cLJSBFvSWZksYT9Arag==" hashValue="zG7iBVRAsVDjBLcvxsioDoY2V7QpWSTk6rxJS6c0FbGGk7WYLYTbUPMfBNWRWEDivHTRgl32UVD6ulyJImTlNg==" algorithmName="SHA-512" password="CC35"/>
  <autoFilter ref="C95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546</v>
      </c>
      <c r="F9" s="1"/>
      <c r="G9" s="1"/>
      <c r="H9" s="1"/>
      <c r="L9" s="22"/>
    </row>
    <row r="10" s="1" customFormat="1" ht="12" customHeight="1">
      <c r="B10" s="22"/>
      <c r="D10" s="145" t="s">
        <v>547</v>
      </c>
      <c r="L10" s="22"/>
    </row>
    <row r="11" s="2" customFormat="1" ht="16.5" customHeight="1">
      <c r="A11" s="40"/>
      <c r="B11" s="46"/>
      <c r="C11" s="40"/>
      <c r="D11" s="40"/>
      <c r="E11" s="158" t="s">
        <v>5850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5851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6944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ROUND((SUM(BE94:BE103)),  2)</f>
        <v>0</v>
      </c>
      <c r="G37" s="40"/>
      <c r="H37" s="40"/>
      <c r="I37" s="160">
        <v>0.20999999999999999</v>
      </c>
      <c r="J37" s="159">
        <f>ROUND(((SUM(BE94:BE103))*I37),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ROUND((SUM(BF94:BF103)),  2)</f>
        <v>0</v>
      </c>
      <c r="G38" s="40"/>
      <c r="H38" s="40"/>
      <c r="I38" s="160">
        <v>0.14999999999999999</v>
      </c>
      <c r="J38" s="159">
        <f>ROUND(((SUM(BF94:BF103))*I38),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ROUND((SUM(BG94:BG103)),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ROUND((SUM(BH94:BH103)),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ROUND((SUM(BI94:BI103)),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546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547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7" t="s">
        <v>5850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5851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ROU23246 - CCTV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6945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6946</v>
      </c>
      <c r="E69" s="180"/>
      <c r="F69" s="180"/>
      <c r="G69" s="180"/>
      <c r="H69" s="180"/>
      <c r="I69" s="180"/>
      <c r="J69" s="181">
        <f>J99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6947</v>
      </c>
      <c r="E70" s="180"/>
      <c r="F70" s="180"/>
      <c r="G70" s="180"/>
      <c r="H70" s="180"/>
      <c r="I70" s="180"/>
      <c r="J70" s="181">
        <f>J102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546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547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7" t="s">
        <v>5850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5851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ROU23246 - CCTV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Šlapanice</v>
      </c>
      <c r="G88" s="42"/>
      <c r="H88" s="42"/>
      <c r="I88" s="34" t="s">
        <v>23</v>
      </c>
      <c r="J88" s="74" t="str">
        <f>IF(J16="","",J16)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Město Šlapanice</v>
      </c>
      <c r="G90" s="42"/>
      <c r="H90" s="42"/>
      <c r="I90" s="34" t="s">
        <v>31</v>
      </c>
      <c r="J90" s="38" t="str">
        <f>E25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34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P95+P99+P102</f>
        <v>0</v>
      </c>
      <c r="Q94" s="98"/>
      <c r="R94" s="196">
        <f>R95+R99+R102</f>
        <v>0</v>
      </c>
      <c r="S94" s="98"/>
      <c r="T94" s="197">
        <f>T95+T99+T102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BK95+BK99+BK102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6796</v>
      </c>
      <c r="F95" s="202" t="s">
        <v>6948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SUM(P96:P98)</f>
        <v>0</v>
      </c>
      <c r="Q95" s="207"/>
      <c r="R95" s="208">
        <f>SUM(R96:R98)</f>
        <v>0</v>
      </c>
      <c r="S95" s="207"/>
      <c r="T95" s="209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100</v>
      </c>
      <c r="AT95" s="211" t="s">
        <v>71</v>
      </c>
      <c r="AU95" s="211" t="s">
        <v>72</v>
      </c>
      <c r="AY95" s="210" t="s">
        <v>180</v>
      </c>
      <c r="BK95" s="212">
        <f>SUM(BK96:BK98)</f>
        <v>0</v>
      </c>
    </row>
    <row r="96" s="2" customFormat="1" ht="16.5" customHeight="1">
      <c r="A96" s="40"/>
      <c r="B96" s="41"/>
      <c r="C96" s="215" t="s">
        <v>80</v>
      </c>
      <c r="D96" s="215" t="s">
        <v>182</v>
      </c>
      <c r="E96" s="216" t="s">
        <v>6949</v>
      </c>
      <c r="F96" s="217" t="s">
        <v>6950</v>
      </c>
      <c r="G96" s="218" t="s">
        <v>359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1105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1105</v>
      </c>
      <c r="BM96" s="226" t="s">
        <v>6951</v>
      </c>
    </row>
    <row r="97" s="2" customFormat="1" ht="16.5" customHeight="1">
      <c r="A97" s="40"/>
      <c r="B97" s="41"/>
      <c r="C97" s="215" t="s">
        <v>82</v>
      </c>
      <c r="D97" s="215" t="s">
        <v>182</v>
      </c>
      <c r="E97" s="216" t="s">
        <v>6952</v>
      </c>
      <c r="F97" s="217" t="s">
        <v>6953</v>
      </c>
      <c r="G97" s="218" t="s">
        <v>359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1105</v>
      </c>
      <c r="AT97" s="226" t="s">
        <v>182</v>
      </c>
      <c r="AU97" s="226" t="s">
        <v>80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1105</v>
      </c>
      <c r="BM97" s="226" t="s">
        <v>6954</v>
      </c>
    </row>
    <row r="98" s="2" customFormat="1" ht="16.5" customHeight="1">
      <c r="A98" s="40"/>
      <c r="B98" s="41"/>
      <c r="C98" s="215" t="s">
        <v>100</v>
      </c>
      <c r="D98" s="215" t="s">
        <v>182</v>
      </c>
      <c r="E98" s="216" t="s">
        <v>6955</v>
      </c>
      <c r="F98" s="217" t="s">
        <v>6956</v>
      </c>
      <c r="G98" s="218" t="s">
        <v>359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1105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1105</v>
      </c>
      <c r="BM98" s="226" t="s">
        <v>6957</v>
      </c>
    </row>
    <row r="99" s="12" customFormat="1" ht="25.92" customHeight="1">
      <c r="A99" s="12"/>
      <c r="B99" s="199"/>
      <c r="C99" s="200"/>
      <c r="D99" s="201" t="s">
        <v>71</v>
      </c>
      <c r="E99" s="202" t="s">
        <v>6816</v>
      </c>
      <c r="F99" s="202" t="s">
        <v>6958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SUM(P100:P101)</f>
        <v>0</v>
      </c>
      <c r="Q99" s="207"/>
      <c r="R99" s="208">
        <f>SUM(R100:R101)</f>
        <v>0</v>
      </c>
      <c r="S99" s="207"/>
      <c r="T99" s="209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100</v>
      </c>
      <c r="AT99" s="211" t="s">
        <v>71</v>
      </c>
      <c r="AU99" s="211" t="s">
        <v>72</v>
      </c>
      <c r="AY99" s="210" t="s">
        <v>180</v>
      </c>
      <c r="BK99" s="212">
        <f>SUM(BK100:BK101)</f>
        <v>0</v>
      </c>
    </row>
    <row r="100" s="2" customFormat="1" ht="37.8" customHeight="1">
      <c r="A100" s="40"/>
      <c r="B100" s="41"/>
      <c r="C100" s="215" t="s">
        <v>187</v>
      </c>
      <c r="D100" s="215" t="s">
        <v>182</v>
      </c>
      <c r="E100" s="216" t="s">
        <v>6959</v>
      </c>
      <c r="F100" s="217" t="s">
        <v>6960</v>
      </c>
      <c r="G100" s="218" t="s">
        <v>359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1105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1105</v>
      </c>
      <c r="BM100" s="226" t="s">
        <v>6961</v>
      </c>
    </row>
    <row r="101" s="2" customFormat="1" ht="16.5" customHeight="1">
      <c r="A101" s="40"/>
      <c r="B101" s="41"/>
      <c r="C101" s="215" t="s">
        <v>206</v>
      </c>
      <c r="D101" s="215" t="s">
        <v>182</v>
      </c>
      <c r="E101" s="216" t="s">
        <v>6962</v>
      </c>
      <c r="F101" s="217" t="s">
        <v>6869</v>
      </c>
      <c r="G101" s="218" t="s">
        <v>359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1105</v>
      </c>
      <c r="AT101" s="226" t="s">
        <v>182</v>
      </c>
      <c r="AU101" s="226" t="s">
        <v>80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1105</v>
      </c>
      <c r="BM101" s="226" t="s">
        <v>6963</v>
      </c>
    </row>
    <row r="102" s="12" customFormat="1" ht="25.92" customHeight="1">
      <c r="A102" s="12"/>
      <c r="B102" s="199"/>
      <c r="C102" s="200"/>
      <c r="D102" s="201" t="s">
        <v>71</v>
      </c>
      <c r="E102" s="202" t="s">
        <v>5874</v>
      </c>
      <c r="F102" s="202" t="s">
        <v>6872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</f>
        <v>0</v>
      </c>
      <c r="Q102" s="207"/>
      <c r="R102" s="208">
        <f>R103</f>
        <v>0</v>
      </c>
      <c r="S102" s="207"/>
      <c r="T102" s="209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187</v>
      </c>
      <c r="AT102" s="211" t="s">
        <v>71</v>
      </c>
      <c r="AU102" s="211" t="s">
        <v>72</v>
      </c>
      <c r="AY102" s="210" t="s">
        <v>180</v>
      </c>
      <c r="BK102" s="212">
        <f>BK103</f>
        <v>0</v>
      </c>
    </row>
    <row r="103" s="2" customFormat="1" ht="16.5" customHeight="1">
      <c r="A103" s="40"/>
      <c r="B103" s="41"/>
      <c r="C103" s="215" t="s">
        <v>211</v>
      </c>
      <c r="D103" s="215" t="s">
        <v>182</v>
      </c>
      <c r="E103" s="216" t="s">
        <v>6964</v>
      </c>
      <c r="F103" s="217" t="s">
        <v>6874</v>
      </c>
      <c r="G103" s="218" t="s">
        <v>3129</v>
      </c>
      <c r="H103" s="292"/>
      <c r="I103" s="220"/>
      <c r="J103" s="221">
        <f>ROUND(I103*H103,2)</f>
        <v>0</v>
      </c>
      <c r="K103" s="217" t="s">
        <v>19</v>
      </c>
      <c r="L103" s="46"/>
      <c r="M103" s="293" t="s">
        <v>19</v>
      </c>
      <c r="N103" s="294" t="s">
        <v>43</v>
      </c>
      <c r="O103" s="279"/>
      <c r="P103" s="295">
        <f>O103*H103</f>
        <v>0</v>
      </c>
      <c r="Q103" s="295">
        <v>0</v>
      </c>
      <c r="R103" s="295">
        <f>Q103*H103</f>
        <v>0</v>
      </c>
      <c r="S103" s="295">
        <v>0</v>
      </c>
      <c r="T103" s="29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6875</v>
      </c>
      <c r="AT103" s="226" t="s">
        <v>182</v>
      </c>
      <c r="AU103" s="226" t="s">
        <v>80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6875</v>
      </c>
      <c r="BM103" s="226" t="s">
        <v>6965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/xaSI3NxgV3SBhISfnTaCfiJYYstX+bId/Zu30P3bOJmsMwuXjzorjBxka3YEZjnBk6Hqc9JA/qgIdYasY1Vag==" hashValue="tIMnUZT8o/fy5Qib4s6sWvpjMbgyNEHiMLZZkFASefSKmrziYHxPh7Vgw9xEPx0jskSe/58WoWBxDgy6O6MdgA==" algorithmName="SHA-512" password="CC35"/>
  <autoFilter ref="C93:K1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6966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ROUND(J115,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ROUND((SUM(BE115:BE480)),  2)</f>
        <v>0</v>
      </c>
      <c r="G35" s="40"/>
      <c r="H35" s="40"/>
      <c r="I35" s="160">
        <v>0.20999999999999999</v>
      </c>
      <c r="J35" s="159">
        <f>ROUND(((SUM(BE115:BE480))*I35),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ROUND((SUM(BF115:BF480)),  2)</f>
        <v>0</v>
      </c>
      <c r="G36" s="40"/>
      <c r="H36" s="40"/>
      <c r="I36" s="160">
        <v>0.14999999999999999</v>
      </c>
      <c r="J36" s="159">
        <f>ROUND(((SUM(BF115:BF480))*I36),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ROUND((SUM(BG115:BG480)),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ROUND((SUM(BH115:BH480)),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ROUND((SUM(BI115:BI480)),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ROU2325 - Vzduchotechnika, chlazení 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J115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6967</v>
      </c>
      <c r="E64" s="180"/>
      <c r="F64" s="180"/>
      <c r="G64" s="180"/>
      <c r="H64" s="180"/>
      <c r="I64" s="180"/>
      <c r="J64" s="181">
        <f>J116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6968</v>
      </c>
      <c r="E65" s="180"/>
      <c r="F65" s="180"/>
      <c r="G65" s="180"/>
      <c r="H65" s="180"/>
      <c r="I65" s="180"/>
      <c r="J65" s="181">
        <f>J128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6969</v>
      </c>
      <c r="E66" s="180"/>
      <c r="F66" s="180"/>
      <c r="G66" s="180"/>
      <c r="H66" s="180"/>
      <c r="I66" s="180"/>
      <c r="J66" s="181">
        <f>J135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6970</v>
      </c>
      <c r="E67" s="180"/>
      <c r="F67" s="180"/>
      <c r="G67" s="180"/>
      <c r="H67" s="180"/>
      <c r="I67" s="180"/>
      <c r="J67" s="181">
        <f>J148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6971</v>
      </c>
      <c r="E68" s="180"/>
      <c r="F68" s="180"/>
      <c r="G68" s="180"/>
      <c r="H68" s="180"/>
      <c r="I68" s="180"/>
      <c r="J68" s="181">
        <f>J168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6972</v>
      </c>
      <c r="E69" s="180"/>
      <c r="F69" s="180"/>
      <c r="G69" s="180"/>
      <c r="H69" s="180"/>
      <c r="I69" s="180"/>
      <c r="J69" s="181">
        <f>J184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6973</v>
      </c>
      <c r="E70" s="180"/>
      <c r="F70" s="180"/>
      <c r="G70" s="180"/>
      <c r="H70" s="180"/>
      <c r="I70" s="180"/>
      <c r="J70" s="181">
        <f>J194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6974</v>
      </c>
      <c r="E71" s="180"/>
      <c r="F71" s="180"/>
      <c r="G71" s="180"/>
      <c r="H71" s="180"/>
      <c r="I71" s="180"/>
      <c r="J71" s="181">
        <f>J203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6975</v>
      </c>
      <c r="E72" s="180"/>
      <c r="F72" s="180"/>
      <c r="G72" s="180"/>
      <c r="H72" s="180"/>
      <c r="I72" s="180"/>
      <c r="J72" s="181">
        <f>J216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6976</v>
      </c>
      <c r="E73" s="180"/>
      <c r="F73" s="180"/>
      <c r="G73" s="180"/>
      <c r="H73" s="180"/>
      <c r="I73" s="180"/>
      <c r="J73" s="181">
        <f>J229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6977</v>
      </c>
      <c r="E74" s="180"/>
      <c r="F74" s="180"/>
      <c r="G74" s="180"/>
      <c r="H74" s="180"/>
      <c r="I74" s="180"/>
      <c r="J74" s="181">
        <f>J242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6978</v>
      </c>
      <c r="E75" s="180"/>
      <c r="F75" s="180"/>
      <c r="G75" s="180"/>
      <c r="H75" s="180"/>
      <c r="I75" s="180"/>
      <c r="J75" s="181">
        <f>J255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6979</v>
      </c>
      <c r="E76" s="180"/>
      <c r="F76" s="180"/>
      <c r="G76" s="180"/>
      <c r="H76" s="180"/>
      <c r="I76" s="180"/>
      <c r="J76" s="181">
        <f>J271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6980</v>
      </c>
      <c r="E77" s="180"/>
      <c r="F77" s="180"/>
      <c r="G77" s="180"/>
      <c r="H77" s="180"/>
      <c r="I77" s="180"/>
      <c r="J77" s="181">
        <f>J284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6981</v>
      </c>
      <c r="E78" s="180"/>
      <c r="F78" s="180"/>
      <c r="G78" s="180"/>
      <c r="H78" s="180"/>
      <c r="I78" s="180"/>
      <c r="J78" s="181">
        <f>J297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6982</v>
      </c>
      <c r="E79" s="180"/>
      <c r="F79" s="180"/>
      <c r="G79" s="180"/>
      <c r="H79" s="180"/>
      <c r="I79" s="180"/>
      <c r="J79" s="181">
        <f>J310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6983</v>
      </c>
      <c r="E80" s="180"/>
      <c r="F80" s="180"/>
      <c r="G80" s="180"/>
      <c r="H80" s="180"/>
      <c r="I80" s="180"/>
      <c r="J80" s="181">
        <f>J323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6984</v>
      </c>
      <c r="E81" s="180"/>
      <c r="F81" s="180"/>
      <c r="G81" s="180"/>
      <c r="H81" s="180"/>
      <c r="I81" s="180"/>
      <c r="J81" s="181">
        <f>J336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6985</v>
      </c>
      <c r="E82" s="180"/>
      <c r="F82" s="180"/>
      <c r="G82" s="180"/>
      <c r="H82" s="180"/>
      <c r="I82" s="180"/>
      <c r="J82" s="181">
        <f>J338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6986</v>
      </c>
      <c r="E83" s="180"/>
      <c r="F83" s="180"/>
      <c r="G83" s="180"/>
      <c r="H83" s="180"/>
      <c r="I83" s="180"/>
      <c r="J83" s="181">
        <f>J345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6987</v>
      </c>
      <c r="E84" s="180"/>
      <c r="F84" s="180"/>
      <c r="G84" s="180"/>
      <c r="H84" s="180"/>
      <c r="I84" s="180"/>
      <c r="J84" s="181">
        <f>J352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6988</v>
      </c>
      <c r="E85" s="180"/>
      <c r="F85" s="180"/>
      <c r="G85" s="180"/>
      <c r="H85" s="180"/>
      <c r="I85" s="180"/>
      <c r="J85" s="181">
        <f>J359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6989</v>
      </c>
      <c r="E86" s="180"/>
      <c r="F86" s="180"/>
      <c r="G86" s="180"/>
      <c r="H86" s="180"/>
      <c r="I86" s="180"/>
      <c r="J86" s="181">
        <f>J364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6990</v>
      </c>
      <c r="E87" s="180"/>
      <c r="F87" s="180"/>
      <c r="G87" s="180"/>
      <c r="H87" s="180"/>
      <c r="I87" s="180"/>
      <c r="J87" s="181">
        <f>J378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7"/>
      <c r="C88" s="178"/>
      <c r="D88" s="179" t="s">
        <v>6991</v>
      </c>
      <c r="E88" s="180"/>
      <c r="F88" s="180"/>
      <c r="G88" s="180"/>
      <c r="H88" s="180"/>
      <c r="I88" s="180"/>
      <c r="J88" s="181">
        <f>J383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6992</v>
      </c>
      <c r="E89" s="180"/>
      <c r="F89" s="180"/>
      <c r="G89" s="180"/>
      <c r="H89" s="180"/>
      <c r="I89" s="180"/>
      <c r="J89" s="181">
        <f>J399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6993</v>
      </c>
      <c r="E90" s="180"/>
      <c r="F90" s="180"/>
      <c r="G90" s="180"/>
      <c r="H90" s="180"/>
      <c r="I90" s="180"/>
      <c r="J90" s="181">
        <f>J417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6994</v>
      </c>
      <c r="E91" s="180"/>
      <c r="F91" s="180"/>
      <c r="G91" s="180"/>
      <c r="H91" s="180"/>
      <c r="I91" s="180"/>
      <c r="J91" s="181">
        <f>J436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6995</v>
      </c>
      <c r="E92" s="180"/>
      <c r="F92" s="180"/>
      <c r="G92" s="180"/>
      <c r="H92" s="180"/>
      <c r="I92" s="180"/>
      <c r="J92" s="181">
        <f>J457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6996</v>
      </c>
      <c r="E93" s="180"/>
      <c r="F93" s="180"/>
      <c r="G93" s="180"/>
      <c r="H93" s="180"/>
      <c r="I93" s="180"/>
      <c r="J93" s="181">
        <f>J470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165</v>
      </c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16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72" t="str">
        <f>E7</f>
        <v>Projekt budovy v Čechově ulici ve Šlapanicích</v>
      </c>
      <c r="F103" s="34"/>
      <c r="G103" s="34"/>
      <c r="H103" s="34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" customFormat="1" ht="12" customHeight="1">
      <c r="B104" s="23"/>
      <c r="C104" s="34" t="s">
        <v>154</v>
      </c>
      <c r="D104" s="24"/>
      <c r="E104" s="24"/>
      <c r="F104" s="24"/>
      <c r="G104" s="24"/>
      <c r="H104" s="24"/>
      <c r="I104" s="24"/>
      <c r="J104" s="24"/>
      <c r="K104" s="24"/>
      <c r="L104" s="22"/>
    </row>
    <row r="105" s="2" customFormat="1" ht="16.5" customHeight="1">
      <c r="A105" s="40"/>
      <c r="B105" s="41"/>
      <c r="C105" s="42"/>
      <c r="D105" s="42"/>
      <c r="E105" s="172" t="s">
        <v>546</v>
      </c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547</v>
      </c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71" t="str">
        <f>E11</f>
        <v xml:space="preserve">ROU2325 - Vzduchotechnika, chlazení </v>
      </c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21</v>
      </c>
      <c r="D109" s="42"/>
      <c r="E109" s="42"/>
      <c r="F109" s="29" t="str">
        <f>F14</f>
        <v>Šlapanice</v>
      </c>
      <c r="G109" s="42"/>
      <c r="H109" s="42"/>
      <c r="I109" s="34" t="s">
        <v>23</v>
      </c>
      <c r="J109" s="74" t="str">
        <f>IF(J14="","",J14)</f>
        <v>3. 9. 2023</v>
      </c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25</v>
      </c>
      <c r="D111" s="42"/>
      <c r="E111" s="42"/>
      <c r="F111" s="29" t="str">
        <f>E17</f>
        <v>Město Šlapanice</v>
      </c>
      <c r="G111" s="42"/>
      <c r="H111" s="42"/>
      <c r="I111" s="34" t="s">
        <v>31</v>
      </c>
      <c r="J111" s="38" t="str">
        <f>E23</f>
        <v>Studio Zlamal</v>
      </c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5.15" customHeight="1">
      <c r="A112" s="40"/>
      <c r="B112" s="41"/>
      <c r="C112" s="34" t="s">
        <v>29</v>
      </c>
      <c r="D112" s="42"/>
      <c r="E112" s="42"/>
      <c r="F112" s="29" t="str">
        <f>IF(E20="","",E20)</f>
        <v>Vyplň údaj</v>
      </c>
      <c r="G112" s="42"/>
      <c r="H112" s="42"/>
      <c r="I112" s="34" t="s">
        <v>34</v>
      </c>
      <c r="J112" s="38" t="str">
        <f>E26</f>
        <v xml:space="preserve"> </v>
      </c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0.32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1" customFormat="1" ht="29.28" customHeight="1">
      <c r="A114" s="188"/>
      <c r="B114" s="189"/>
      <c r="C114" s="190" t="s">
        <v>166</v>
      </c>
      <c r="D114" s="191" t="s">
        <v>57</v>
      </c>
      <c r="E114" s="191" t="s">
        <v>53</v>
      </c>
      <c r="F114" s="191" t="s">
        <v>54</v>
      </c>
      <c r="G114" s="191" t="s">
        <v>167</v>
      </c>
      <c r="H114" s="191" t="s">
        <v>168</v>
      </c>
      <c r="I114" s="191" t="s">
        <v>169</v>
      </c>
      <c r="J114" s="191" t="s">
        <v>158</v>
      </c>
      <c r="K114" s="192" t="s">
        <v>170</v>
      </c>
      <c r="L114" s="193"/>
      <c r="M114" s="94" t="s">
        <v>19</v>
      </c>
      <c r="N114" s="95" t="s">
        <v>42</v>
      </c>
      <c r="O114" s="95" t="s">
        <v>171</v>
      </c>
      <c r="P114" s="95" t="s">
        <v>172</v>
      </c>
      <c r="Q114" s="95" t="s">
        <v>173</v>
      </c>
      <c r="R114" s="95" t="s">
        <v>174</v>
      </c>
      <c r="S114" s="95" t="s">
        <v>175</v>
      </c>
      <c r="T114" s="96" t="s">
        <v>176</v>
      </c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</row>
    <row r="115" s="2" customFormat="1" ht="22.8" customHeight="1">
      <c r="A115" s="40"/>
      <c r="B115" s="41"/>
      <c r="C115" s="101" t="s">
        <v>177</v>
      </c>
      <c r="D115" s="42"/>
      <c r="E115" s="42"/>
      <c r="F115" s="42"/>
      <c r="G115" s="42"/>
      <c r="H115" s="42"/>
      <c r="I115" s="42"/>
      <c r="J115" s="194">
        <f>BK115</f>
        <v>0</v>
      </c>
      <c r="K115" s="42"/>
      <c r="L115" s="46"/>
      <c r="M115" s="97"/>
      <c r="N115" s="195"/>
      <c r="O115" s="98"/>
      <c r="P115" s="196">
        <f>P116+P128+P135+P148+P168+P184+P194+P203+P216+P229+P242+P255+P271+P284+P297+P310+P323+P336+P338+P345+P352+P359+P364+P378+P383+P399+P417+P436+P457+P470</f>
        <v>0</v>
      </c>
      <c r="Q115" s="98"/>
      <c r="R115" s="196">
        <f>R116+R128+R135+R148+R168+R184+R194+R203+R216+R229+R242+R255+R271+R284+R297+R310+R323+R336+R338+R345+R352+R359+R364+R378+R383+R399+R417+R436+R457+R470</f>
        <v>0</v>
      </c>
      <c r="S115" s="98"/>
      <c r="T115" s="197">
        <f>T116+T128+T135+T148+T168+T184+T194+T203+T216+T229+T242+T255+T271+T284+T297+T310+T323+T336+T338+T345+T352+T359+T364+T378+T383+T399+T417+T436+T457+T470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71</v>
      </c>
      <c r="AU115" s="19" t="s">
        <v>159</v>
      </c>
      <c r="BK115" s="198">
        <f>BK116+BK128+BK135+BK148+BK168+BK184+BK194+BK203+BK216+BK229+BK242+BK255+BK271+BK284+BK297+BK310+BK323+BK336+BK338+BK345+BK352+BK359+BK364+BK378+BK383+BK399+BK417+BK436+BK457+BK470</f>
        <v>0</v>
      </c>
    </row>
    <row r="116" s="12" customFormat="1" ht="25.92" customHeight="1">
      <c r="A116" s="12"/>
      <c r="B116" s="199"/>
      <c r="C116" s="200"/>
      <c r="D116" s="201" t="s">
        <v>71</v>
      </c>
      <c r="E116" s="202" t="s">
        <v>5874</v>
      </c>
      <c r="F116" s="202" t="s">
        <v>6997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SUM(P117:P127)</f>
        <v>0</v>
      </c>
      <c r="Q116" s="207"/>
      <c r="R116" s="208">
        <f>SUM(R117:R127)</f>
        <v>0</v>
      </c>
      <c r="S116" s="207"/>
      <c r="T116" s="209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80</v>
      </c>
      <c r="AT116" s="211" t="s">
        <v>71</v>
      </c>
      <c r="AU116" s="211" t="s">
        <v>72</v>
      </c>
      <c r="AY116" s="210" t="s">
        <v>180</v>
      </c>
      <c r="BK116" s="212">
        <f>SUM(BK117:BK127)</f>
        <v>0</v>
      </c>
    </row>
    <row r="117" s="2" customFormat="1" ht="21.75" customHeight="1">
      <c r="A117" s="40"/>
      <c r="B117" s="41"/>
      <c r="C117" s="215" t="s">
        <v>80</v>
      </c>
      <c r="D117" s="215" t="s">
        <v>182</v>
      </c>
      <c r="E117" s="216" t="s">
        <v>6998</v>
      </c>
      <c r="F117" s="217" t="s">
        <v>6999</v>
      </c>
      <c r="G117" s="218" t="s">
        <v>359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270</v>
      </c>
      <c r="AT117" s="226" t="s">
        <v>182</v>
      </c>
      <c r="AU117" s="226" t="s">
        <v>80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270</v>
      </c>
      <c r="BM117" s="226" t="s">
        <v>7000</v>
      </c>
    </row>
    <row r="118" s="2" customFormat="1" ht="16.5" customHeight="1">
      <c r="A118" s="40"/>
      <c r="B118" s="41"/>
      <c r="C118" s="215" t="s">
        <v>82</v>
      </c>
      <c r="D118" s="215" t="s">
        <v>182</v>
      </c>
      <c r="E118" s="216" t="s">
        <v>7001</v>
      </c>
      <c r="F118" s="217" t="s">
        <v>7002</v>
      </c>
      <c r="G118" s="218" t="s">
        <v>3441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270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270</v>
      </c>
      <c r="BM118" s="226" t="s">
        <v>7003</v>
      </c>
    </row>
    <row r="119" s="2" customFormat="1">
      <c r="A119" s="40"/>
      <c r="B119" s="41"/>
      <c r="C119" s="42"/>
      <c r="D119" s="235" t="s">
        <v>2938</v>
      </c>
      <c r="E119" s="42"/>
      <c r="F119" s="291" t="s">
        <v>7004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2938</v>
      </c>
      <c r="AU119" s="19" t="s">
        <v>80</v>
      </c>
    </row>
    <row r="120" s="2" customFormat="1" ht="16.5" customHeight="1">
      <c r="A120" s="40"/>
      <c r="B120" s="41"/>
      <c r="C120" s="215" t="s">
        <v>100</v>
      </c>
      <c r="D120" s="215" t="s">
        <v>182</v>
      </c>
      <c r="E120" s="216" t="s">
        <v>7005</v>
      </c>
      <c r="F120" s="217" t="s">
        <v>7006</v>
      </c>
      <c r="G120" s="218" t="s">
        <v>359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270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270</v>
      </c>
      <c r="BM120" s="226" t="s">
        <v>7007</v>
      </c>
    </row>
    <row r="121" s="2" customFormat="1" ht="16.5" customHeight="1">
      <c r="A121" s="40"/>
      <c r="B121" s="41"/>
      <c r="C121" s="215" t="s">
        <v>187</v>
      </c>
      <c r="D121" s="215" t="s">
        <v>182</v>
      </c>
      <c r="E121" s="216" t="s">
        <v>7008</v>
      </c>
      <c r="F121" s="217" t="s">
        <v>7009</v>
      </c>
      <c r="G121" s="218" t="s">
        <v>359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270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270</v>
      </c>
      <c r="BM121" s="226" t="s">
        <v>7010</v>
      </c>
    </row>
    <row r="122" s="2" customFormat="1" ht="16.5" customHeight="1">
      <c r="A122" s="40"/>
      <c r="B122" s="41"/>
      <c r="C122" s="215" t="s">
        <v>206</v>
      </c>
      <c r="D122" s="215" t="s">
        <v>182</v>
      </c>
      <c r="E122" s="216" t="s">
        <v>7011</v>
      </c>
      <c r="F122" s="217" t="s">
        <v>7012</v>
      </c>
      <c r="G122" s="218" t="s">
        <v>359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270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270</v>
      </c>
      <c r="BM122" s="226" t="s">
        <v>7013</v>
      </c>
    </row>
    <row r="123" s="2" customFormat="1" ht="16.5" customHeight="1">
      <c r="A123" s="40"/>
      <c r="B123" s="41"/>
      <c r="C123" s="215" t="s">
        <v>211</v>
      </c>
      <c r="D123" s="215" t="s">
        <v>182</v>
      </c>
      <c r="E123" s="216" t="s">
        <v>7014</v>
      </c>
      <c r="F123" s="217" t="s">
        <v>7015</v>
      </c>
      <c r="G123" s="218" t="s">
        <v>359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270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270</v>
      </c>
      <c r="BM123" s="226" t="s">
        <v>7016</v>
      </c>
    </row>
    <row r="124" s="2" customFormat="1" ht="16.5" customHeight="1">
      <c r="A124" s="40"/>
      <c r="B124" s="41"/>
      <c r="C124" s="215" t="s">
        <v>217</v>
      </c>
      <c r="D124" s="215" t="s">
        <v>182</v>
      </c>
      <c r="E124" s="216" t="s">
        <v>7017</v>
      </c>
      <c r="F124" s="217" t="s">
        <v>7018</v>
      </c>
      <c r="G124" s="218" t="s">
        <v>359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270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270</v>
      </c>
      <c r="BM124" s="226" t="s">
        <v>7019</v>
      </c>
    </row>
    <row r="125" s="2" customFormat="1" ht="16.5" customHeight="1">
      <c r="A125" s="40"/>
      <c r="B125" s="41"/>
      <c r="C125" s="215" t="s">
        <v>224</v>
      </c>
      <c r="D125" s="215" t="s">
        <v>182</v>
      </c>
      <c r="E125" s="216" t="s">
        <v>7020</v>
      </c>
      <c r="F125" s="217" t="s">
        <v>7021</v>
      </c>
      <c r="G125" s="218" t="s">
        <v>185</v>
      </c>
      <c r="H125" s="219">
        <v>20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270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270</v>
      </c>
      <c r="BM125" s="226" t="s">
        <v>7022</v>
      </c>
    </row>
    <row r="126" s="2" customFormat="1" ht="16.5" customHeight="1">
      <c r="A126" s="40"/>
      <c r="B126" s="41"/>
      <c r="C126" s="215" t="s">
        <v>231</v>
      </c>
      <c r="D126" s="215" t="s">
        <v>182</v>
      </c>
      <c r="E126" s="216" t="s">
        <v>7023</v>
      </c>
      <c r="F126" s="217" t="s">
        <v>7024</v>
      </c>
      <c r="G126" s="218" t="s">
        <v>5340</v>
      </c>
      <c r="H126" s="219">
        <v>15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270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270</v>
      </c>
      <c r="BM126" s="226" t="s">
        <v>7025</v>
      </c>
    </row>
    <row r="127" s="2" customFormat="1" ht="21.75" customHeight="1">
      <c r="A127" s="40"/>
      <c r="B127" s="41"/>
      <c r="C127" s="215" t="s">
        <v>237</v>
      </c>
      <c r="D127" s="215" t="s">
        <v>182</v>
      </c>
      <c r="E127" s="216" t="s">
        <v>7026</v>
      </c>
      <c r="F127" s="217" t="s">
        <v>7027</v>
      </c>
      <c r="G127" s="218" t="s">
        <v>185</v>
      </c>
      <c r="H127" s="219">
        <v>9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270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270</v>
      </c>
      <c r="BM127" s="226" t="s">
        <v>7028</v>
      </c>
    </row>
    <row r="128" s="12" customFormat="1" ht="25.92" customHeight="1">
      <c r="A128" s="12"/>
      <c r="B128" s="199"/>
      <c r="C128" s="200"/>
      <c r="D128" s="201" t="s">
        <v>71</v>
      </c>
      <c r="E128" s="202" t="s">
        <v>5901</v>
      </c>
      <c r="F128" s="202" t="s">
        <v>7029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SUM(P129:P134)</f>
        <v>0</v>
      </c>
      <c r="Q128" s="207"/>
      <c r="R128" s="208">
        <f>SUM(R129:R134)</f>
        <v>0</v>
      </c>
      <c r="S128" s="207"/>
      <c r="T128" s="209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80</v>
      </c>
      <c r="AT128" s="211" t="s">
        <v>71</v>
      </c>
      <c r="AU128" s="211" t="s">
        <v>72</v>
      </c>
      <c r="AY128" s="210" t="s">
        <v>180</v>
      </c>
      <c r="BK128" s="212">
        <f>SUM(BK129:BK134)</f>
        <v>0</v>
      </c>
    </row>
    <row r="129" s="2" customFormat="1" ht="16.5" customHeight="1">
      <c r="A129" s="40"/>
      <c r="B129" s="41"/>
      <c r="C129" s="215" t="s">
        <v>246</v>
      </c>
      <c r="D129" s="215" t="s">
        <v>182</v>
      </c>
      <c r="E129" s="216" t="s">
        <v>7030</v>
      </c>
      <c r="F129" s="217" t="s">
        <v>7031</v>
      </c>
      <c r="G129" s="218" t="s">
        <v>359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270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270</v>
      </c>
      <c r="BM129" s="226" t="s">
        <v>7032</v>
      </c>
    </row>
    <row r="130" s="2" customFormat="1" ht="16.5" customHeight="1">
      <c r="A130" s="40"/>
      <c r="B130" s="41"/>
      <c r="C130" s="215" t="s">
        <v>251</v>
      </c>
      <c r="D130" s="215" t="s">
        <v>182</v>
      </c>
      <c r="E130" s="216" t="s">
        <v>7033</v>
      </c>
      <c r="F130" s="217" t="s">
        <v>7034</v>
      </c>
      <c r="G130" s="218" t="s">
        <v>359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270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270</v>
      </c>
      <c r="BM130" s="226" t="s">
        <v>7035</v>
      </c>
    </row>
    <row r="131" s="2" customFormat="1" ht="16.5" customHeight="1">
      <c r="A131" s="40"/>
      <c r="B131" s="41"/>
      <c r="C131" s="215" t="s">
        <v>256</v>
      </c>
      <c r="D131" s="215" t="s">
        <v>182</v>
      </c>
      <c r="E131" s="216" t="s">
        <v>7036</v>
      </c>
      <c r="F131" s="217" t="s">
        <v>7037</v>
      </c>
      <c r="G131" s="218" t="s">
        <v>5340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270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270</v>
      </c>
      <c r="BM131" s="226" t="s">
        <v>7038</v>
      </c>
    </row>
    <row r="132" s="2" customFormat="1" ht="16.5" customHeight="1">
      <c r="A132" s="40"/>
      <c r="B132" s="41"/>
      <c r="C132" s="215" t="s">
        <v>261</v>
      </c>
      <c r="D132" s="215" t="s">
        <v>182</v>
      </c>
      <c r="E132" s="216" t="s">
        <v>7039</v>
      </c>
      <c r="F132" s="217" t="s">
        <v>7002</v>
      </c>
      <c r="G132" s="218" t="s">
        <v>3441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270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270</v>
      </c>
      <c r="BM132" s="226" t="s">
        <v>7040</v>
      </c>
    </row>
    <row r="133" s="2" customFormat="1">
      <c r="A133" s="40"/>
      <c r="B133" s="41"/>
      <c r="C133" s="42"/>
      <c r="D133" s="235" t="s">
        <v>2938</v>
      </c>
      <c r="E133" s="42"/>
      <c r="F133" s="291" t="s">
        <v>7041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2938</v>
      </c>
      <c r="AU133" s="19" t="s">
        <v>80</v>
      </c>
    </row>
    <row r="134" s="2" customFormat="1" ht="21.75" customHeight="1">
      <c r="A134" s="40"/>
      <c r="B134" s="41"/>
      <c r="C134" s="215" t="s">
        <v>8</v>
      </c>
      <c r="D134" s="215" t="s">
        <v>182</v>
      </c>
      <c r="E134" s="216" t="s">
        <v>7026</v>
      </c>
      <c r="F134" s="217" t="s">
        <v>7027</v>
      </c>
      <c r="G134" s="218" t="s">
        <v>185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270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270</v>
      </c>
      <c r="BM134" s="226" t="s">
        <v>7042</v>
      </c>
    </row>
    <row r="135" s="12" customFormat="1" ht="25.92" customHeight="1">
      <c r="A135" s="12"/>
      <c r="B135" s="199"/>
      <c r="C135" s="200"/>
      <c r="D135" s="201" t="s">
        <v>71</v>
      </c>
      <c r="E135" s="202" t="s">
        <v>5910</v>
      </c>
      <c r="F135" s="202" t="s">
        <v>7043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SUM(P136:P147)</f>
        <v>0</v>
      </c>
      <c r="Q135" s="207"/>
      <c r="R135" s="208">
        <f>SUM(R136:R147)</f>
        <v>0</v>
      </c>
      <c r="S135" s="207"/>
      <c r="T135" s="209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71</v>
      </c>
      <c r="AU135" s="211" t="s">
        <v>72</v>
      </c>
      <c r="AY135" s="210" t="s">
        <v>180</v>
      </c>
      <c r="BK135" s="212">
        <f>SUM(BK136:BK147)</f>
        <v>0</v>
      </c>
    </row>
    <row r="136" s="2" customFormat="1" ht="21.75" customHeight="1">
      <c r="A136" s="40"/>
      <c r="B136" s="41"/>
      <c r="C136" s="215" t="s">
        <v>270</v>
      </c>
      <c r="D136" s="215" t="s">
        <v>182</v>
      </c>
      <c r="E136" s="216" t="s">
        <v>7044</v>
      </c>
      <c r="F136" s="217" t="s">
        <v>7045</v>
      </c>
      <c r="G136" s="218" t="s">
        <v>5340</v>
      </c>
      <c r="H136" s="219">
        <v>12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270</v>
      </c>
      <c r="AT136" s="226" t="s">
        <v>182</v>
      </c>
      <c r="AU136" s="226" t="s">
        <v>80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270</v>
      </c>
      <c r="BM136" s="226" t="s">
        <v>7046</v>
      </c>
    </row>
    <row r="137" s="2" customFormat="1" ht="16.5" customHeight="1">
      <c r="A137" s="40"/>
      <c r="B137" s="41"/>
      <c r="C137" s="215" t="s">
        <v>275</v>
      </c>
      <c r="D137" s="215" t="s">
        <v>182</v>
      </c>
      <c r="E137" s="216" t="s">
        <v>7005</v>
      </c>
      <c r="F137" s="217" t="s">
        <v>7006</v>
      </c>
      <c r="G137" s="218" t="s">
        <v>359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270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270</v>
      </c>
      <c r="BM137" s="226" t="s">
        <v>7047</v>
      </c>
    </row>
    <row r="138" s="2" customFormat="1" ht="16.5" customHeight="1">
      <c r="A138" s="40"/>
      <c r="B138" s="41"/>
      <c r="C138" s="215" t="s">
        <v>280</v>
      </c>
      <c r="D138" s="215" t="s">
        <v>182</v>
      </c>
      <c r="E138" s="216" t="s">
        <v>7048</v>
      </c>
      <c r="F138" s="217" t="s">
        <v>7049</v>
      </c>
      <c r="G138" s="218" t="s">
        <v>359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270</v>
      </c>
      <c r="AT138" s="226" t="s">
        <v>182</v>
      </c>
      <c r="AU138" s="226" t="s">
        <v>80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270</v>
      </c>
      <c r="BM138" s="226" t="s">
        <v>7050</v>
      </c>
    </row>
    <row r="139" s="2" customFormat="1" ht="16.5" customHeight="1">
      <c r="A139" s="40"/>
      <c r="B139" s="41"/>
      <c r="C139" s="215" t="s">
        <v>286</v>
      </c>
      <c r="D139" s="215" t="s">
        <v>182</v>
      </c>
      <c r="E139" s="216" t="s">
        <v>7051</v>
      </c>
      <c r="F139" s="217" t="s">
        <v>7052</v>
      </c>
      <c r="G139" s="218" t="s">
        <v>359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270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270</v>
      </c>
      <c r="BM139" s="226" t="s">
        <v>7053</v>
      </c>
    </row>
    <row r="140" s="2" customFormat="1" ht="16.5" customHeight="1">
      <c r="A140" s="40"/>
      <c r="B140" s="41"/>
      <c r="C140" s="215" t="s">
        <v>291</v>
      </c>
      <c r="D140" s="215" t="s">
        <v>182</v>
      </c>
      <c r="E140" s="216" t="s">
        <v>7054</v>
      </c>
      <c r="F140" s="217" t="s">
        <v>7024</v>
      </c>
      <c r="G140" s="218" t="s">
        <v>5340</v>
      </c>
      <c r="H140" s="219">
        <v>14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270</v>
      </c>
      <c r="AT140" s="226" t="s">
        <v>182</v>
      </c>
      <c r="AU140" s="226" t="s">
        <v>80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270</v>
      </c>
      <c r="BM140" s="226" t="s">
        <v>7055</v>
      </c>
    </row>
    <row r="141" s="2" customFormat="1" ht="24.15" customHeight="1">
      <c r="A141" s="40"/>
      <c r="B141" s="41"/>
      <c r="C141" s="215" t="s">
        <v>7</v>
      </c>
      <c r="D141" s="215" t="s">
        <v>182</v>
      </c>
      <c r="E141" s="216" t="s">
        <v>7056</v>
      </c>
      <c r="F141" s="217" t="s">
        <v>7057</v>
      </c>
      <c r="G141" s="218" t="s">
        <v>359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270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270</v>
      </c>
      <c r="BM141" s="226" t="s">
        <v>7058</v>
      </c>
    </row>
    <row r="142" s="2" customFormat="1" ht="16.5" customHeight="1">
      <c r="A142" s="40"/>
      <c r="B142" s="41"/>
      <c r="C142" s="215" t="s">
        <v>300</v>
      </c>
      <c r="D142" s="215" t="s">
        <v>182</v>
      </c>
      <c r="E142" s="216" t="s">
        <v>7059</v>
      </c>
      <c r="F142" s="217" t="s">
        <v>7060</v>
      </c>
      <c r="G142" s="218" t="s">
        <v>359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270</v>
      </c>
      <c r="AT142" s="226" t="s">
        <v>182</v>
      </c>
      <c r="AU142" s="226" t="s">
        <v>80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270</v>
      </c>
      <c r="BM142" s="226" t="s">
        <v>7061</v>
      </c>
    </row>
    <row r="143" s="2" customFormat="1" ht="16.5" customHeight="1">
      <c r="A143" s="40"/>
      <c r="B143" s="41"/>
      <c r="C143" s="215" t="s">
        <v>305</v>
      </c>
      <c r="D143" s="215" t="s">
        <v>182</v>
      </c>
      <c r="E143" s="216" t="s">
        <v>7062</v>
      </c>
      <c r="F143" s="217" t="s">
        <v>7063</v>
      </c>
      <c r="G143" s="218" t="s">
        <v>5340</v>
      </c>
      <c r="H143" s="219">
        <v>10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270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270</v>
      </c>
      <c r="BM143" s="226" t="s">
        <v>7064</v>
      </c>
    </row>
    <row r="144" s="2" customFormat="1" ht="76.35" customHeight="1">
      <c r="A144" s="40"/>
      <c r="B144" s="41"/>
      <c r="C144" s="215" t="s">
        <v>310</v>
      </c>
      <c r="D144" s="215" t="s">
        <v>182</v>
      </c>
      <c r="E144" s="216" t="s">
        <v>7065</v>
      </c>
      <c r="F144" s="217" t="s">
        <v>7066</v>
      </c>
      <c r="G144" s="218" t="s">
        <v>359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270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270</v>
      </c>
      <c r="BM144" s="226" t="s">
        <v>7067</v>
      </c>
    </row>
    <row r="145" s="2" customFormat="1" ht="16.5" customHeight="1">
      <c r="A145" s="40"/>
      <c r="B145" s="41"/>
      <c r="C145" s="215" t="s">
        <v>316</v>
      </c>
      <c r="D145" s="215" t="s">
        <v>182</v>
      </c>
      <c r="E145" s="216" t="s">
        <v>7068</v>
      </c>
      <c r="F145" s="217" t="s">
        <v>7002</v>
      </c>
      <c r="G145" s="218" t="s">
        <v>3441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270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270</v>
      </c>
      <c r="BM145" s="226" t="s">
        <v>7069</v>
      </c>
    </row>
    <row r="146" s="2" customFormat="1">
      <c r="A146" s="40"/>
      <c r="B146" s="41"/>
      <c r="C146" s="42"/>
      <c r="D146" s="235" t="s">
        <v>2938</v>
      </c>
      <c r="E146" s="42"/>
      <c r="F146" s="291" t="s">
        <v>7070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2938</v>
      </c>
      <c r="AU146" s="19" t="s">
        <v>80</v>
      </c>
    </row>
    <row r="147" s="2" customFormat="1" ht="21.75" customHeight="1">
      <c r="A147" s="40"/>
      <c r="B147" s="41"/>
      <c r="C147" s="215" t="s">
        <v>328</v>
      </c>
      <c r="D147" s="215" t="s">
        <v>182</v>
      </c>
      <c r="E147" s="216" t="s">
        <v>7026</v>
      </c>
      <c r="F147" s="217" t="s">
        <v>7027</v>
      </c>
      <c r="G147" s="218" t="s">
        <v>185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270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270</v>
      </c>
      <c r="BM147" s="226" t="s">
        <v>7071</v>
      </c>
    </row>
    <row r="148" s="12" customFormat="1" ht="25.92" customHeight="1">
      <c r="A148" s="12"/>
      <c r="B148" s="199"/>
      <c r="C148" s="200"/>
      <c r="D148" s="201" t="s">
        <v>71</v>
      </c>
      <c r="E148" s="202" t="s">
        <v>5912</v>
      </c>
      <c r="F148" s="202" t="s">
        <v>7072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SUM(P149:P167)</f>
        <v>0</v>
      </c>
      <c r="Q148" s="207"/>
      <c r="R148" s="208">
        <f>SUM(R149:R167)</f>
        <v>0</v>
      </c>
      <c r="S148" s="207"/>
      <c r="T148" s="209">
        <f>SUM(T149:T167)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80</v>
      </c>
      <c r="AT148" s="211" t="s">
        <v>71</v>
      </c>
      <c r="AU148" s="211" t="s">
        <v>72</v>
      </c>
      <c r="AY148" s="210" t="s">
        <v>180</v>
      </c>
      <c r="BK148" s="212">
        <f>SUM(BK149:BK167)</f>
        <v>0</v>
      </c>
    </row>
    <row r="149" s="2" customFormat="1" ht="16.5" customHeight="1">
      <c r="A149" s="40"/>
      <c r="B149" s="41"/>
      <c r="C149" s="215" t="s">
        <v>337</v>
      </c>
      <c r="D149" s="215" t="s">
        <v>182</v>
      </c>
      <c r="E149" s="216" t="s">
        <v>7073</v>
      </c>
      <c r="F149" s="217" t="s">
        <v>7074</v>
      </c>
      <c r="G149" s="218" t="s">
        <v>185</v>
      </c>
      <c r="H149" s="219">
        <v>3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270</v>
      </c>
      <c r="AT149" s="226" t="s">
        <v>182</v>
      </c>
      <c r="AU149" s="226" t="s">
        <v>80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270</v>
      </c>
      <c r="BM149" s="226" t="s">
        <v>7075</v>
      </c>
    </row>
    <row r="150" s="2" customFormat="1" ht="24.15" customHeight="1">
      <c r="A150" s="40"/>
      <c r="B150" s="41"/>
      <c r="C150" s="215" t="s">
        <v>343</v>
      </c>
      <c r="D150" s="215" t="s">
        <v>182</v>
      </c>
      <c r="E150" s="216" t="s">
        <v>7076</v>
      </c>
      <c r="F150" s="217" t="s">
        <v>7077</v>
      </c>
      <c r="G150" s="218" t="s">
        <v>359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270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270</v>
      </c>
      <c r="BM150" s="226" t="s">
        <v>7078</v>
      </c>
    </row>
    <row r="151" s="2" customFormat="1" ht="16.5" customHeight="1">
      <c r="A151" s="40"/>
      <c r="B151" s="41"/>
      <c r="C151" s="215" t="s">
        <v>356</v>
      </c>
      <c r="D151" s="215" t="s">
        <v>182</v>
      </c>
      <c r="E151" s="216" t="s">
        <v>7079</v>
      </c>
      <c r="F151" s="217" t="s">
        <v>7080</v>
      </c>
      <c r="G151" s="218" t="s">
        <v>359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270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270</v>
      </c>
      <c r="BM151" s="226" t="s">
        <v>7081</v>
      </c>
    </row>
    <row r="152" s="2" customFormat="1" ht="16.5" customHeight="1">
      <c r="A152" s="40"/>
      <c r="B152" s="41"/>
      <c r="C152" s="215" t="s">
        <v>361</v>
      </c>
      <c r="D152" s="215" t="s">
        <v>182</v>
      </c>
      <c r="E152" s="216" t="s">
        <v>7082</v>
      </c>
      <c r="F152" s="217" t="s">
        <v>7083</v>
      </c>
      <c r="G152" s="218" t="s">
        <v>359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270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270</v>
      </c>
      <c r="BM152" s="226" t="s">
        <v>7084</v>
      </c>
    </row>
    <row r="153" s="2" customFormat="1" ht="16.5" customHeight="1">
      <c r="A153" s="40"/>
      <c r="B153" s="41"/>
      <c r="C153" s="215" t="s">
        <v>365</v>
      </c>
      <c r="D153" s="215" t="s">
        <v>182</v>
      </c>
      <c r="E153" s="216" t="s">
        <v>7085</v>
      </c>
      <c r="F153" s="217" t="s">
        <v>7086</v>
      </c>
      <c r="G153" s="218" t="s">
        <v>5340</v>
      </c>
      <c r="H153" s="219">
        <v>26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270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270</v>
      </c>
      <c r="BM153" s="226" t="s">
        <v>7087</v>
      </c>
    </row>
    <row r="154" s="2" customFormat="1" ht="24.15" customHeight="1">
      <c r="A154" s="40"/>
      <c r="B154" s="41"/>
      <c r="C154" s="215" t="s">
        <v>369</v>
      </c>
      <c r="D154" s="215" t="s">
        <v>182</v>
      </c>
      <c r="E154" s="216" t="s">
        <v>7056</v>
      </c>
      <c r="F154" s="217" t="s">
        <v>7057</v>
      </c>
      <c r="G154" s="218" t="s">
        <v>359</v>
      </c>
      <c r="H154" s="219">
        <v>5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270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270</v>
      </c>
      <c r="BM154" s="226" t="s">
        <v>7088</v>
      </c>
    </row>
    <row r="155" s="2" customFormat="1" ht="16.5" customHeight="1">
      <c r="A155" s="40"/>
      <c r="B155" s="41"/>
      <c r="C155" s="215" t="s">
        <v>373</v>
      </c>
      <c r="D155" s="215" t="s">
        <v>182</v>
      </c>
      <c r="E155" s="216" t="s">
        <v>7059</v>
      </c>
      <c r="F155" s="217" t="s">
        <v>7060</v>
      </c>
      <c r="G155" s="218" t="s">
        <v>359</v>
      </c>
      <c r="H155" s="219">
        <v>3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270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270</v>
      </c>
      <c r="BM155" s="226" t="s">
        <v>7089</v>
      </c>
    </row>
    <row r="156" s="2" customFormat="1" ht="16.5" customHeight="1">
      <c r="A156" s="40"/>
      <c r="B156" s="41"/>
      <c r="C156" s="215" t="s">
        <v>377</v>
      </c>
      <c r="D156" s="215" t="s">
        <v>182</v>
      </c>
      <c r="E156" s="216" t="s">
        <v>7062</v>
      </c>
      <c r="F156" s="217" t="s">
        <v>7063</v>
      </c>
      <c r="G156" s="218" t="s">
        <v>5340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270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270</v>
      </c>
      <c r="BM156" s="226" t="s">
        <v>7090</v>
      </c>
    </row>
    <row r="157" s="2" customFormat="1" ht="16.5" customHeight="1">
      <c r="A157" s="40"/>
      <c r="B157" s="41"/>
      <c r="C157" s="215" t="s">
        <v>382</v>
      </c>
      <c r="D157" s="215" t="s">
        <v>182</v>
      </c>
      <c r="E157" s="216" t="s">
        <v>7091</v>
      </c>
      <c r="F157" s="217" t="s">
        <v>7092</v>
      </c>
      <c r="G157" s="218" t="s">
        <v>359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270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270</v>
      </c>
      <c r="BM157" s="226" t="s">
        <v>7093</v>
      </c>
    </row>
    <row r="158" s="2" customFormat="1" ht="66.75" customHeight="1">
      <c r="A158" s="40"/>
      <c r="B158" s="41"/>
      <c r="C158" s="215" t="s">
        <v>387</v>
      </c>
      <c r="D158" s="215" t="s">
        <v>182</v>
      </c>
      <c r="E158" s="216" t="s">
        <v>7094</v>
      </c>
      <c r="F158" s="217" t="s">
        <v>7095</v>
      </c>
      <c r="G158" s="218" t="s">
        <v>359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270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270</v>
      </c>
      <c r="BM158" s="226" t="s">
        <v>7096</v>
      </c>
    </row>
    <row r="159" s="2" customFormat="1" ht="16.5" customHeight="1">
      <c r="A159" s="40"/>
      <c r="B159" s="41"/>
      <c r="C159" s="215" t="s">
        <v>394</v>
      </c>
      <c r="D159" s="215" t="s">
        <v>182</v>
      </c>
      <c r="E159" s="216" t="s">
        <v>7097</v>
      </c>
      <c r="F159" s="217" t="s">
        <v>7098</v>
      </c>
      <c r="G159" s="218" t="s">
        <v>359</v>
      </c>
      <c r="H159" s="219">
        <v>2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270</v>
      </c>
      <c r="AT159" s="226" t="s">
        <v>182</v>
      </c>
      <c r="AU159" s="226" t="s">
        <v>80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270</v>
      </c>
      <c r="BM159" s="226" t="s">
        <v>7099</v>
      </c>
    </row>
    <row r="160" s="2" customFormat="1" ht="24.15" customHeight="1">
      <c r="A160" s="40"/>
      <c r="B160" s="41"/>
      <c r="C160" s="215" t="s">
        <v>400</v>
      </c>
      <c r="D160" s="215" t="s">
        <v>182</v>
      </c>
      <c r="E160" s="216" t="s">
        <v>7100</v>
      </c>
      <c r="F160" s="217" t="s">
        <v>7101</v>
      </c>
      <c r="G160" s="218" t="s">
        <v>359</v>
      </c>
      <c r="H160" s="219">
        <v>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270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270</v>
      </c>
      <c r="BM160" s="226" t="s">
        <v>7102</v>
      </c>
    </row>
    <row r="161" s="2" customFormat="1" ht="16.5" customHeight="1">
      <c r="A161" s="40"/>
      <c r="B161" s="41"/>
      <c r="C161" s="215" t="s">
        <v>405</v>
      </c>
      <c r="D161" s="215" t="s">
        <v>182</v>
      </c>
      <c r="E161" s="216" t="s">
        <v>7103</v>
      </c>
      <c r="F161" s="217" t="s">
        <v>7104</v>
      </c>
      <c r="G161" s="218" t="s">
        <v>5340</v>
      </c>
      <c r="H161" s="219">
        <v>12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270</v>
      </c>
      <c r="AT161" s="226" t="s">
        <v>182</v>
      </c>
      <c r="AU161" s="226" t="s">
        <v>80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270</v>
      </c>
      <c r="BM161" s="226" t="s">
        <v>7105</v>
      </c>
    </row>
    <row r="162" s="2" customFormat="1" ht="16.5" customHeight="1">
      <c r="A162" s="40"/>
      <c r="B162" s="41"/>
      <c r="C162" s="215" t="s">
        <v>412</v>
      </c>
      <c r="D162" s="215" t="s">
        <v>182</v>
      </c>
      <c r="E162" s="216" t="s">
        <v>7106</v>
      </c>
      <c r="F162" s="217" t="s">
        <v>7107</v>
      </c>
      <c r="G162" s="218" t="s">
        <v>5340</v>
      </c>
      <c r="H162" s="219">
        <v>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270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270</v>
      </c>
      <c r="BM162" s="226" t="s">
        <v>7108</v>
      </c>
    </row>
    <row r="163" s="2" customFormat="1" ht="16.5" customHeight="1">
      <c r="A163" s="40"/>
      <c r="B163" s="41"/>
      <c r="C163" s="215" t="s">
        <v>423</v>
      </c>
      <c r="D163" s="215" t="s">
        <v>182</v>
      </c>
      <c r="E163" s="216" t="s">
        <v>7109</v>
      </c>
      <c r="F163" s="217" t="s">
        <v>7110</v>
      </c>
      <c r="G163" s="218" t="s">
        <v>5340</v>
      </c>
      <c r="H163" s="219">
        <v>4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270</v>
      </c>
      <c r="AT163" s="226" t="s">
        <v>182</v>
      </c>
      <c r="AU163" s="226" t="s">
        <v>80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270</v>
      </c>
      <c r="BM163" s="226" t="s">
        <v>7111</v>
      </c>
    </row>
    <row r="164" s="2" customFormat="1" ht="16.5" customHeight="1">
      <c r="A164" s="40"/>
      <c r="B164" s="41"/>
      <c r="C164" s="215" t="s">
        <v>439</v>
      </c>
      <c r="D164" s="215" t="s">
        <v>182</v>
      </c>
      <c r="E164" s="216" t="s">
        <v>7112</v>
      </c>
      <c r="F164" s="217" t="s">
        <v>7113</v>
      </c>
      <c r="G164" s="218" t="s">
        <v>5340</v>
      </c>
      <c r="H164" s="219">
        <v>53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270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270</v>
      </c>
      <c r="BM164" s="226" t="s">
        <v>7114</v>
      </c>
    </row>
    <row r="165" s="2" customFormat="1" ht="16.5" customHeight="1">
      <c r="A165" s="40"/>
      <c r="B165" s="41"/>
      <c r="C165" s="215" t="s">
        <v>462</v>
      </c>
      <c r="D165" s="215" t="s">
        <v>182</v>
      </c>
      <c r="E165" s="216" t="s">
        <v>7115</v>
      </c>
      <c r="F165" s="217" t="s">
        <v>7002</v>
      </c>
      <c r="G165" s="218" t="s">
        <v>3441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270</v>
      </c>
      <c r="AT165" s="226" t="s">
        <v>182</v>
      </c>
      <c r="AU165" s="226" t="s">
        <v>80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270</v>
      </c>
      <c r="BM165" s="226" t="s">
        <v>7116</v>
      </c>
    </row>
    <row r="166" s="2" customFormat="1">
      <c r="A166" s="40"/>
      <c r="B166" s="41"/>
      <c r="C166" s="42"/>
      <c r="D166" s="235" t="s">
        <v>2938</v>
      </c>
      <c r="E166" s="42"/>
      <c r="F166" s="291" t="s">
        <v>7070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2938</v>
      </c>
      <c r="AU166" s="19" t="s">
        <v>80</v>
      </c>
    </row>
    <row r="167" s="2" customFormat="1" ht="21.75" customHeight="1">
      <c r="A167" s="40"/>
      <c r="B167" s="41"/>
      <c r="C167" s="215" t="s">
        <v>469</v>
      </c>
      <c r="D167" s="215" t="s">
        <v>182</v>
      </c>
      <c r="E167" s="216" t="s">
        <v>7026</v>
      </c>
      <c r="F167" s="217" t="s">
        <v>7027</v>
      </c>
      <c r="G167" s="218" t="s">
        <v>185</v>
      </c>
      <c r="H167" s="219">
        <v>5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270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270</v>
      </c>
      <c r="BM167" s="226" t="s">
        <v>7117</v>
      </c>
    </row>
    <row r="168" s="12" customFormat="1" ht="25.92" customHeight="1">
      <c r="A168" s="12"/>
      <c r="B168" s="199"/>
      <c r="C168" s="200"/>
      <c r="D168" s="201" t="s">
        <v>71</v>
      </c>
      <c r="E168" s="202" t="s">
        <v>5983</v>
      </c>
      <c r="F168" s="202" t="s">
        <v>7118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SUM(P169:P183)</f>
        <v>0</v>
      </c>
      <c r="Q168" s="207"/>
      <c r="R168" s="208">
        <f>SUM(R169:R183)</f>
        <v>0</v>
      </c>
      <c r="S168" s="207"/>
      <c r="T168" s="209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80</v>
      </c>
      <c r="AT168" s="211" t="s">
        <v>71</v>
      </c>
      <c r="AU168" s="211" t="s">
        <v>72</v>
      </c>
      <c r="AY168" s="210" t="s">
        <v>180</v>
      </c>
      <c r="BK168" s="212">
        <f>SUM(BK169:BK183)</f>
        <v>0</v>
      </c>
    </row>
    <row r="169" s="2" customFormat="1" ht="21.75" customHeight="1">
      <c r="A169" s="40"/>
      <c r="B169" s="41"/>
      <c r="C169" s="215" t="s">
        <v>474</v>
      </c>
      <c r="D169" s="215" t="s">
        <v>182</v>
      </c>
      <c r="E169" s="216" t="s">
        <v>7044</v>
      </c>
      <c r="F169" s="217" t="s">
        <v>7045</v>
      </c>
      <c r="G169" s="218" t="s">
        <v>5340</v>
      </c>
      <c r="H169" s="219">
        <v>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270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270</v>
      </c>
      <c r="BM169" s="226" t="s">
        <v>7119</v>
      </c>
    </row>
    <row r="170" s="2" customFormat="1" ht="16.5" customHeight="1">
      <c r="A170" s="40"/>
      <c r="B170" s="41"/>
      <c r="C170" s="215" t="s">
        <v>479</v>
      </c>
      <c r="D170" s="215" t="s">
        <v>182</v>
      </c>
      <c r="E170" s="216" t="s">
        <v>7082</v>
      </c>
      <c r="F170" s="217" t="s">
        <v>7083</v>
      </c>
      <c r="G170" s="218" t="s">
        <v>359</v>
      </c>
      <c r="H170" s="219">
        <v>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270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270</v>
      </c>
      <c r="BM170" s="226" t="s">
        <v>7120</v>
      </c>
    </row>
    <row r="171" s="2" customFormat="1" ht="16.5" customHeight="1">
      <c r="A171" s="40"/>
      <c r="B171" s="41"/>
      <c r="C171" s="215" t="s">
        <v>503</v>
      </c>
      <c r="D171" s="215" t="s">
        <v>182</v>
      </c>
      <c r="E171" s="216" t="s">
        <v>7085</v>
      </c>
      <c r="F171" s="217" t="s">
        <v>7086</v>
      </c>
      <c r="G171" s="218" t="s">
        <v>5340</v>
      </c>
      <c r="H171" s="219">
        <v>28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270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270</v>
      </c>
      <c r="BM171" s="226" t="s">
        <v>7121</v>
      </c>
    </row>
    <row r="172" s="2" customFormat="1" ht="16.5" customHeight="1">
      <c r="A172" s="40"/>
      <c r="B172" s="41"/>
      <c r="C172" s="215" t="s">
        <v>512</v>
      </c>
      <c r="D172" s="215" t="s">
        <v>182</v>
      </c>
      <c r="E172" s="216" t="s">
        <v>7122</v>
      </c>
      <c r="F172" s="217" t="s">
        <v>7123</v>
      </c>
      <c r="G172" s="218" t="s">
        <v>359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270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270</v>
      </c>
      <c r="BM172" s="226" t="s">
        <v>7124</v>
      </c>
    </row>
    <row r="173" s="2" customFormat="1" ht="24.15" customHeight="1">
      <c r="A173" s="40"/>
      <c r="B173" s="41"/>
      <c r="C173" s="215" t="s">
        <v>516</v>
      </c>
      <c r="D173" s="215" t="s">
        <v>182</v>
      </c>
      <c r="E173" s="216" t="s">
        <v>7056</v>
      </c>
      <c r="F173" s="217" t="s">
        <v>7057</v>
      </c>
      <c r="G173" s="218" t="s">
        <v>359</v>
      </c>
      <c r="H173" s="219">
        <v>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270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270</v>
      </c>
      <c r="BM173" s="226" t="s">
        <v>7125</v>
      </c>
    </row>
    <row r="174" s="2" customFormat="1" ht="16.5" customHeight="1">
      <c r="A174" s="40"/>
      <c r="B174" s="41"/>
      <c r="C174" s="215" t="s">
        <v>522</v>
      </c>
      <c r="D174" s="215" t="s">
        <v>182</v>
      </c>
      <c r="E174" s="216" t="s">
        <v>7059</v>
      </c>
      <c r="F174" s="217" t="s">
        <v>7060</v>
      </c>
      <c r="G174" s="218" t="s">
        <v>359</v>
      </c>
      <c r="H174" s="219">
        <v>5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270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270</v>
      </c>
      <c r="BM174" s="226" t="s">
        <v>7126</v>
      </c>
    </row>
    <row r="175" s="2" customFormat="1" ht="21.75" customHeight="1">
      <c r="A175" s="40"/>
      <c r="B175" s="41"/>
      <c r="C175" s="215" t="s">
        <v>528</v>
      </c>
      <c r="D175" s="215" t="s">
        <v>182</v>
      </c>
      <c r="E175" s="216" t="s">
        <v>7127</v>
      </c>
      <c r="F175" s="217" t="s">
        <v>7128</v>
      </c>
      <c r="G175" s="218" t="s">
        <v>5340</v>
      </c>
      <c r="H175" s="219">
        <v>12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270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270</v>
      </c>
      <c r="BM175" s="226" t="s">
        <v>7129</v>
      </c>
    </row>
    <row r="176" s="2" customFormat="1" ht="16.5" customHeight="1">
      <c r="A176" s="40"/>
      <c r="B176" s="41"/>
      <c r="C176" s="215" t="s">
        <v>1003</v>
      </c>
      <c r="D176" s="215" t="s">
        <v>182</v>
      </c>
      <c r="E176" s="216" t="s">
        <v>7130</v>
      </c>
      <c r="F176" s="217" t="s">
        <v>7131</v>
      </c>
      <c r="G176" s="218" t="s">
        <v>5340</v>
      </c>
      <c r="H176" s="219">
        <v>60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270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270</v>
      </c>
      <c r="BM176" s="226" t="s">
        <v>7132</v>
      </c>
    </row>
    <row r="177" s="2" customFormat="1" ht="16.5" customHeight="1">
      <c r="A177" s="40"/>
      <c r="B177" s="41"/>
      <c r="C177" s="215" t="s">
        <v>541</v>
      </c>
      <c r="D177" s="215" t="s">
        <v>182</v>
      </c>
      <c r="E177" s="216" t="s">
        <v>7133</v>
      </c>
      <c r="F177" s="217" t="s">
        <v>7134</v>
      </c>
      <c r="G177" s="218" t="s">
        <v>359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270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270</v>
      </c>
      <c r="BM177" s="226" t="s">
        <v>7135</v>
      </c>
    </row>
    <row r="178" s="2" customFormat="1" ht="16.5" customHeight="1">
      <c r="A178" s="40"/>
      <c r="B178" s="41"/>
      <c r="C178" s="215" t="s">
        <v>533</v>
      </c>
      <c r="D178" s="215" t="s">
        <v>182</v>
      </c>
      <c r="E178" s="216" t="s">
        <v>7136</v>
      </c>
      <c r="F178" s="217" t="s">
        <v>7137</v>
      </c>
      <c r="G178" s="218" t="s">
        <v>359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270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270</v>
      </c>
      <c r="BM178" s="226" t="s">
        <v>7138</v>
      </c>
    </row>
    <row r="179" s="2" customFormat="1" ht="16.5" customHeight="1">
      <c r="A179" s="40"/>
      <c r="B179" s="41"/>
      <c r="C179" s="215" t="s">
        <v>1037</v>
      </c>
      <c r="D179" s="215" t="s">
        <v>182</v>
      </c>
      <c r="E179" s="216" t="s">
        <v>7103</v>
      </c>
      <c r="F179" s="217" t="s">
        <v>7104</v>
      </c>
      <c r="G179" s="218" t="s">
        <v>5340</v>
      </c>
      <c r="H179" s="219">
        <v>10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270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270</v>
      </c>
      <c r="BM179" s="226" t="s">
        <v>7139</v>
      </c>
    </row>
    <row r="180" s="2" customFormat="1" ht="76.35" customHeight="1">
      <c r="A180" s="40"/>
      <c r="B180" s="41"/>
      <c r="C180" s="215" t="s">
        <v>1042</v>
      </c>
      <c r="D180" s="215" t="s">
        <v>182</v>
      </c>
      <c r="E180" s="216" t="s">
        <v>7140</v>
      </c>
      <c r="F180" s="217" t="s">
        <v>7141</v>
      </c>
      <c r="G180" s="218" t="s">
        <v>359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270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270</v>
      </c>
      <c r="BM180" s="226" t="s">
        <v>7142</v>
      </c>
    </row>
    <row r="181" s="2" customFormat="1" ht="16.5" customHeight="1">
      <c r="A181" s="40"/>
      <c r="B181" s="41"/>
      <c r="C181" s="215" t="s">
        <v>1049</v>
      </c>
      <c r="D181" s="215" t="s">
        <v>182</v>
      </c>
      <c r="E181" s="216" t="s">
        <v>7143</v>
      </c>
      <c r="F181" s="217" t="s">
        <v>7002</v>
      </c>
      <c r="G181" s="218" t="s">
        <v>3441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270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270</v>
      </c>
      <c r="BM181" s="226" t="s">
        <v>7144</v>
      </c>
    </row>
    <row r="182" s="2" customFormat="1">
      <c r="A182" s="40"/>
      <c r="B182" s="41"/>
      <c r="C182" s="42"/>
      <c r="D182" s="235" t="s">
        <v>2938</v>
      </c>
      <c r="E182" s="42"/>
      <c r="F182" s="291" t="s">
        <v>7070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2938</v>
      </c>
      <c r="AU182" s="19" t="s">
        <v>80</v>
      </c>
    </row>
    <row r="183" s="2" customFormat="1" ht="21.75" customHeight="1">
      <c r="A183" s="40"/>
      <c r="B183" s="41"/>
      <c r="C183" s="215" t="s">
        <v>1059</v>
      </c>
      <c r="D183" s="215" t="s">
        <v>182</v>
      </c>
      <c r="E183" s="216" t="s">
        <v>7026</v>
      </c>
      <c r="F183" s="217" t="s">
        <v>7027</v>
      </c>
      <c r="G183" s="218" t="s">
        <v>185</v>
      </c>
      <c r="H183" s="219">
        <v>3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270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270</v>
      </c>
      <c r="BM183" s="226" t="s">
        <v>7145</v>
      </c>
    </row>
    <row r="184" s="12" customFormat="1" ht="25.92" customHeight="1">
      <c r="A184" s="12"/>
      <c r="B184" s="199"/>
      <c r="C184" s="200"/>
      <c r="D184" s="201" t="s">
        <v>71</v>
      </c>
      <c r="E184" s="202" t="s">
        <v>5985</v>
      </c>
      <c r="F184" s="202" t="s">
        <v>7146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SUM(P185:P193)</f>
        <v>0</v>
      </c>
      <c r="Q184" s="207"/>
      <c r="R184" s="208">
        <f>SUM(R185:R193)</f>
        <v>0</v>
      </c>
      <c r="S184" s="207"/>
      <c r="T184" s="209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71</v>
      </c>
      <c r="AU184" s="211" t="s">
        <v>72</v>
      </c>
      <c r="AY184" s="210" t="s">
        <v>180</v>
      </c>
      <c r="BK184" s="212">
        <f>SUM(BK185:BK193)</f>
        <v>0</v>
      </c>
    </row>
    <row r="185" s="2" customFormat="1" ht="21.75" customHeight="1">
      <c r="A185" s="40"/>
      <c r="B185" s="41"/>
      <c r="C185" s="215" t="s">
        <v>1070</v>
      </c>
      <c r="D185" s="215" t="s">
        <v>182</v>
      </c>
      <c r="E185" s="216" t="s">
        <v>7147</v>
      </c>
      <c r="F185" s="217" t="s">
        <v>7148</v>
      </c>
      <c r="G185" s="218" t="s">
        <v>359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270</v>
      </c>
      <c r="AT185" s="226" t="s">
        <v>182</v>
      </c>
      <c r="AU185" s="226" t="s">
        <v>80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270</v>
      </c>
      <c r="BM185" s="226" t="s">
        <v>7149</v>
      </c>
    </row>
    <row r="186" s="2" customFormat="1" ht="16.5" customHeight="1">
      <c r="A186" s="40"/>
      <c r="B186" s="41"/>
      <c r="C186" s="215" t="s">
        <v>1079</v>
      </c>
      <c r="D186" s="215" t="s">
        <v>182</v>
      </c>
      <c r="E186" s="216" t="s">
        <v>7150</v>
      </c>
      <c r="F186" s="217" t="s">
        <v>7151</v>
      </c>
      <c r="G186" s="218" t="s">
        <v>359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270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270</v>
      </c>
      <c r="BM186" s="226" t="s">
        <v>7152</v>
      </c>
    </row>
    <row r="187" s="2" customFormat="1" ht="16.5" customHeight="1">
      <c r="A187" s="40"/>
      <c r="B187" s="41"/>
      <c r="C187" s="215" t="s">
        <v>1084</v>
      </c>
      <c r="D187" s="215" t="s">
        <v>182</v>
      </c>
      <c r="E187" s="216" t="s">
        <v>7153</v>
      </c>
      <c r="F187" s="217" t="s">
        <v>7154</v>
      </c>
      <c r="G187" s="218" t="s">
        <v>359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270</v>
      </c>
      <c r="AT187" s="226" t="s">
        <v>182</v>
      </c>
      <c r="AU187" s="226" t="s">
        <v>80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270</v>
      </c>
      <c r="BM187" s="226" t="s">
        <v>7155</v>
      </c>
    </row>
    <row r="188" s="2" customFormat="1" ht="16.5" customHeight="1">
      <c r="A188" s="40"/>
      <c r="B188" s="41"/>
      <c r="C188" s="215" t="s">
        <v>1090</v>
      </c>
      <c r="D188" s="215" t="s">
        <v>182</v>
      </c>
      <c r="E188" s="216" t="s">
        <v>7156</v>
      </c>
      <c r="F188" s="217" t="s">
        <v>7080</v>
      </c>
      <c r="G188" s="218" t="s">
        <v>359</v>
      </c>
      <c r="H188" s="219">
        <v>2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270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270</v>
      </c>
      <c r="BM188" s="226" t="s">
        <v>7157</v>
      </c>
    </row>
    <row r="189" s="2" customFormat="1" ht="21.75" customHeight="1">
      <c r="A189" s="40"/>
      <c r="B189" s="41"/>
      <c r="C189" s="215" t="s">
        <v>1097</v>
      </c>
      <c r="D189" s="215" t="s">
        <v>182</v>
      </c>
      <c r="E189" s="216" t="s">
        <v>7026</v>
      </c>
      <c r="F189" s="217" t="s">
        <v>7027</v>
      </c>
      <c r="G189" s="218" t="s">
        <v>185</v>
      </c>
      <c r="H189" s="219">
        <v>1.5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270</v>
      </c>
      <c r="AT189" s="226" t="s">
        <v>182</v>
      </c>
      <c r="AU189" s="226" t="s">
        <v>80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270</v>
      </c>
      <c r="BM189" s="226" t="s">
        <v>7158</v>
      </c>
    </row>
    <row r="190" s="2" customFormat="1" ht="16.5" customHeight="1">
      <c r="A190" s="40"/>
      <c r="B190" s="41"/>
      <c r="C190" s="215" t="s">
        <v>1105</v>
      </c>
      <c r="D190" s="215" t="s">
        <v>182</v>
      </c>
      <c r="E190" s="216" t="s">
        <v>7159</v>
      </c>
      <c r="F190" s="217" t="s">
        <v>7107</v>
      </c>
      <c r="G190" s="218" t="s">
        <v>5340</v>
      </c>
      <c r="H190" s="219">
        <v>4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270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270</v>
      </c>
      <c r="BM190" s="226" t="s">
        <v>7160</v>
      </c>
    </row>
    <row r="191" s="2" customFormat="1" ht="16.5" customHeight="1">
      <c r="A191" s="40"/>
      <c r="B191" s="41"/>
      <c r="C191" s="215" t="s">
        <v>1111</v>
      </c>
      <c r="D191" s="215" t="s">
        <v>182</v>
      </c>
      <c r="E191" s="216" t="s">
        <v>7161</v>
      </c>
      <c r="F191" s="217" t="s">
        <v>7162</v>
      </c>
      <c r="G191" s="218" t="s">
        <v>5340</v>
      </c>
      <c r="H191" s="219">
        <v>3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270</v>
      </c>
      <c r="AT191" s="226" t="s">
        <v>182</v>
      </c>
      <c r="AU191" s="226" t="s">
        <v>80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270</v>
      </c>
      <c r="BM191" s="226" t="s">
        <v>7163</v>
      </c>
    </row>
    <row r="192" s="2" customFormat="1" ht="16.5" customHeight="1">
      <c r="A192" s="40"/>
      <c r="B192" s="41"/>
      <c r="C192" s="215" t="s">
        <v>1122</v>
      </c>
      <c r="D192" s="215" t="s">
        <v>182</v>
      </c>
      <c r="E192" s="216" t="s">
        <v>7164</v>
      </c>
      <c r="F192" s="217" t="s">
        <v>7002</v>
      </c>
      <c r="G192" s="218" t="s">
        <v>3441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270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270</v>
      </c>
      <c r="BM192" s="226" t="s">
        <v>7165</v>
      </c>
    </row>
    <row r="193" s="2" customFormat="1">
      <c r="A193" s="40"/>
      <c r="B193" s="41"/>
      <c r="C193" s="42"/>
      <c r="D193" s="235" t="s">
        <v>2938</v>
      </c>
      <c r="E193" s="42"/>
      <c r="F193" s="291" t="s">
        <v>7166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2938</v>
      </c>
      <c r="AU193" s="19" t="s">
        <v>80</v>
      </c>
    </row>
    <row r="194" s="12" customFormat="1" ht="25.92" customHeight="1">
      <c r="A194" s="12"/>
      <c r="B194" s="199"/>
      <c r="C194" s="200"/>
      <c r="D194" s="201" t="s">
        <v>71</v>
      </c>
      <c r="E194" s="202" t="s">
        <v>6011</v>
      </c>
      <c r="F194" s="202" t="s">
        <v>7167</v>
      </c>
      <c r="G194" s="200"/>
      <c r="H194" s="200"/>
      <c r="I194" s="203"/>
      <c r="J194" s="204">
        <f>BK194</f>
        <v>0</v>
      </c>
      <c r="K194" s="200"/>
      <c r="L194" s="205"/>
      <c r="M194" s="206"/>
      <c r="N194" s="207"/>
      <c r="O194" s="207"/>
      <c r="P194" s="208">
        <f>SUM(P195:P202)</f>
        <v>0</v>
      </c>
      <c r="Q194" s="207"/>
      <c r="R194" s="208">
        <f>SUM(R195:R202)</f>
        <v>0</v>
      </c>
      <c r="S194" s="207"/>
      <c r="T194" s="209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80</v>
      </c>
      <c r="AT194" s="211" t="s">
        <v>71</v>
      </c>
      <c r="AU194" s="211" t="s">
        <v>72</v>
      </c>
      <c r="AY194" s="210" t="s">
        <v>180</v>
      </c>
      <c r="BK194" s="212">
        <f>SUM(BK195:BK202)</f>
        <v>0</v>
      </c>
    </row>
    <row r="195" s="2" customFormat="1" ht="21.75" customHeight="1">
      <c r="A195" s="40"/>
      <c r="B195" s="41"/>
      <c r="C195" s="215" t="s">
        <v>1142</v>
      </c>
      <c r="D195" s="215" t="s">
        <v>182</v>
      </c>
      <c r="E195" s="216" t="s">
        <v>7168</v>
      </c>
      <c r="F195" s="217" t="s">
        <v>7169</v>
      </c>
      <c r="G195" s="218" t="s">
        <v>5340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270</v>
      </c>
      <c r="AT195" s="226" t="s">
        <v>182</v>
      </c>
      <c r="AU195" s="226" t="s">
        <v>80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270</v>
      </c>
      <c r="BM195" s="226" t="s">
        <v>7170</v>
      </c>
    </row>
    <row r="196" s="2" customFormat="1" ht="16.5" customHeight="1">
      <c r="A196" s="40"/>
      <c r="B196" s="41"/>
      <c r="C196" s="215" t="s">
        <v>1156</v>
      </c>
      <c r="D196" s="215" t="s">
        <v>182</v>
      </c>
      <c r="E196" s="216" t="s">
        <v>7150</v>
      </c>
      <c r="F196" s="217" t="s">
        <v>7151</v>
      </c>
      <c r="G196" s="218" t="s">
        <v>359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270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270</v>
      </c>
      <c r="BM196" s="226" t="s">
        <v>7171</v>
      </c>
    </row>
    <row r="197" s="2" customFormat="1" ht="21.75" customHeight="1">
      <c r="A197" s="40"/>
      <c r="B197" s="41"/>
      <c r="C197" s="215" t="s">
        <v>1160</v>
      </c>
      <c r="D197" s="215" t="s">
        <v>182</v>
      </c>
      <c r="E197" s="216" t="s">
        <v>7026</v>
      </c>
      <c r="F197" s="217" t="s">
        <v>7027</v>
      </c>
      <c r="G197" s="218" t="s">
        <v>185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270</v>
      </c>
      <c r="AT197" s="226" t="s">
        <v>182</v>
      </c>
      <c r="AU197" s="226" t="s">
        <v>80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270</v>
      </c>
      <c r="BM197" s="226" t="s">
        <v>7172</v>
      </c>
    </row>
    <row r="198" s="2" customFormat="1" ht="16.5" customHeight="1">
      <c r="A198" s="40"/>
      <c r="B198" s="41"/>
      <c r="C198" s="215" t="s">
        <v>1167</v>
      </c>
      <c r="D198" s="215" t="s">
        <v>182</v>
      </c>
      <c r="E198" s="216" t="s">
        <v>7161</v>
      </c>
      <c r="F198" s="217" t="s">
        <v>7162</v>
      </c>
      <c r="G198" s="218" t="s">
        <v>5340</v>
      </c>
      <c r="H198" s="219">
        <v>2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270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270</v>
      </c>
      <c r="BM198" s="226" t="s">
        <v>7173</v>
      </c>
    </row>
    <row r="199" s="2" customFormat="1" ht="24.15" customHeight="1">
      <c r="A199" s="40"/>
      <c r="B199" s="41"/>
      <c r="C199" s="215" t="s">
        <v>1172</v>
      </c>
      <c r="D199" s="215" t="s">
        <v>182</v>
      </c>
      <c r="E199" s="216" t="s">
        <v>7174</v>
      </c>
      <c r="F199" s="217" t="s">
        <v>7175</v>
      </c>
      <c r="G199" s="218" t="s">
        <v>359</v>
      </c>
      <c r="H199" s="219">
        <v>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270</v>
      </c>
      <c r="AT199" s="226" t="s">
        <v>182</v>
      </c>
      <c r="AU199" s="226" t="s">
        <v>80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270</v>
      </c>
      <c r="BM199" s="226" t="s">
        <v>7176</v>
      </c>
    </row>
    <row r="200" s="2" customFormat="1" ht="16.5" customHeight="1">
      <c r="A200" s="40"/>
      <c r="B200" s="41"/>
      <c r="C200" s="215" t="s">
        <v>1181</v>
      </c>
      <c r="D200" s="215" t="s">
        <v>182</v>
      </c>
      <c r="E200" s="216" t="s">
        <v>7177</v>
      </c>
      <c r="F200" s="217" t="s">
        <v>7178</v>
      </c>
      <c r="G200" s="218" t="s">
        <v>359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270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270</v>
      </c>
      <c r="BM200" s="226" t="s">
        <v>7179</v>
      </c>
    </row>
    <row r="201" s="2" customFormat="1" ht="16.5" customHeight="1">
      <c r="A201" s="40"/>
      <c r="B201" s="41"/>
      <c r="C201" s="215" t="s">
        <v>1186</v>
      </c>
      <c r="D201" s="215" t="s">
        <v>182</v>
      </c>
      <c r="E201" s="216" t="s">
        <v>7180</v>
      </c>
      <c r="F201" s="217" t="s">
        <v>7002</v>
      </c>
      <c r="G201" s="218" t="s">
        <v>3441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270</v>
      </c>
      <c r="AT201" s="226" t="s">
        <v>182</v>
      </c>
      <c r="AU201" s="226" t="s">
        <v>80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270</v>
      </c>
      <c r="BM201" s="226" t="s">
        <v>7181</v>
      </c>
    </row>
    <row r="202" s="2" customFormat="1">
      <c r="A202" s="40"/>
      <c r="B202" s="41"/>
      <c r="C202" s="42"/>
      <c r="D202" s="235" t="s">
        <v>2938</v>
      </c>
      <c r="E202" s="42"/>
      <c r="F202" s="291" t="s">
        <v>7182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2938</v>
      </c>
      <c r="AU202" s="19" t="s">
        <v>80</v>
      </c>
    </row>
    <row r="203" s="12" customFormat="1" ht="25.92" customHeight="1">
      <c r="A203" s="12"/>
      <c r="B203" s="199"/>
      <c r="C203" s="200"/>
      <c r="D203" s="201" t="s">
        <v>71</v>
      </c>
      <c r="E203" s="202" t="s">
        <v>7183</v>
      </c>
      <c r="F203" s="202" t="s">
        <v>7184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SUM(P204:P215)</f>
        <v>0</v>
      </c>
      <c r="Q203" s="207"/>
      <c r="R203" s="208">
        <f>SUM(R204:R215)</f>
        <v>0</v>
      </c>
      <c r="S203" s="207"/>
      <c r="T203" s="209">
        <f>SUM(T204:T215)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82</v>
      </c>
      <c r="AT203" s="211" t="s">
        <v>71</v>
      </c>
      <c r="AU203" s="211" t="s">
        <v>72</v>
      </c>
      <c r="AY203" s="210" t="s">
        <v>180</v>
      </c>
      <c r="BK203" s="212">
        <f>SUM(BK204:BK215)</f>
        <v>0</v>
      </c>
    </row>
    <row r="204" s="2" customFormat="1" ht="16.5" customHeight="1">
      <c r="A204" s="40"/>
      <c r="B204" s="41"/>
      <c r="C204" s="215" t="s">
        <v>1195</v>
      </c>
      <c r="D204" s="215" t="s">
        <v>182</v>
      </c>
      <c r="E204" s="216" t="s">
        <v>6756</v>
      </c>
      <c r="F204" s="217" t="s">
        <v>7185</v>
      </c>
      <c r="G204" s="218" t="s">
        <v>359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270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270</v>
      </c>
      <c r="BM204" s="226" t="s">
        <v>7186</v>
      </c>
    </row>
    <row r="205" s="2" customFormat="1" ht="16.5" customHeight="1">
      <c r="A205" s="40"/>
      <c r="B205" s="41"/>
      <c r="C205" s="215" t="s">
        <v>1208</v>
      </c>
      <c r="D205" s="215" t="s">
        <v>182</v>
      </c>
      <c r="E205" s="216" t="s">
        <v>6759</v>
      </c>
      <c r="F205" s="217" t="s">
        <v>7187</v>
      </c>
      <c r="G205" s="218" t="s">
        <v>359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270</v>
      </c>
      <c r="AT205" s="226" t="s">
        <v>182</v>
      </c>
      <c r="AU205" s="226" t="s">
        <v>80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270</v>
      </c>
      <c r="BM205" s="226" t="s">
        <v>7188</v>
      </c>
    </row>
    <row r="206" s="2" customFormat="1" ht="16.5" customHeight="1">
      <c r="A206" s="40"/>
      <c r="B206" s="41"/>
      <c r="C206" s="215" t="s">
        <v>1259</v>
      </c>
      <c r="D206" s="215" t="s">
        <v>182</v>
      </c>
      <c r="E206" s="216" t="s">
        <v>6763</v>
      </c>
      <c r="F206" s="217" t="s">
        <v>7189</v>
      </c>
      <c r="G206" s="218" t="s">
        <v>5340</v>
      </c>
      <c r="H206" s="219">
        <v>12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270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270</v>
      </c>
      <c r="BM206" s="226" t="s">
        <v>7190</v>
      </c>
    </row>
    <row r="207" s="2" customFormat="1" ht="16.5" customHeight="1">
      <c r="A207" s="40"/>
      <c r="B207" s="41"/>
      <c r="C207" s="215" t="s">
        <v>1266</v>
      </c>
      <c r="D207" s="215" t="s">
        <v>182</v>
      </c>
      <c r="E207" s="216" t="s">
        <v>6766</v>
      </c>
      <c r="F207" s="217" t="s">
        <v>7191</v>
      </c>
      <c r="G207" s="218" t="s">
        <v>3441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270</v>
      </c>
      <c r="AT207" s="226" t="s">
        <v>182</v>
      </c>
      <c r="AU207" s="226" t="s">
        <v>80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270</v>
      </c>
      <c r="BM207" s="226" t="s">
        <v>7192</v>
      </c>
    </row>
    <row r="208" s="2" customFormat="1" ht="16.5" customHeight="1">
      <c r="A208" s="40"/>
      <c r="B208" s="41"/>
      <c r="C208" s="215" t="s">
        <v>1304</v>
      </c>
      <c r="D208" s="215" t="s">
        <v>182</v>
      </c>
      <c r="E208" s="216" t="s">
        <v>6769</v>
      </c>
      <c r="F208" s="217" t="s">
        <v>7193</v>
      </c>
      <c r="G208" s="218" t="s">
        <v>359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270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270</v>
      </c>
      <c r="BM208" s="226" t="s">
        <v>7194</v>
      </c>
    </row>
    <row r="209" s="2" customFormat="1" ht="16.5" customHeight="1">
      <c r="A209" s="40"/>
      <c r="B209" s="41"/>
      <c r="C209" s="215" t="s">
        <v>1337</v>
      </c>
      <c r="D209" s="215" t="s">
        <v>182</v>
      </c>
      <c r="E209" s="216" t="s">
        <v>7195</v>
      </c>
      <c r="F209" s="217" t="s">
        <v>7196</v>
      </c>
      <c r="G209" s="218" t="s">
        <v>359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270</v>
      </c>
      <c r="AT209" s="226" t="s">
        <v>182</v>
      </c>
      <c r="AU209" s="226" t="s">
        <v>80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270</v>
      </c>
      <c r="BM209" s="226" t="s">
        <v>7197</v>
      </c>
    </row>
    <row r="210" s="2" customFormat="1" ht="16.5" customHeight="1">
      <c r="A210" s="40"/>
      <c r="B210" s="41"/>
      <c r="C210" s="215" t="s">
        <v>1343</v>
      </c>
      <c r="D210" s="215" t="s">
        <v>182</v>
      </c>
      <c r="E210" s="216" t="s">
        <v>7198</v>
      </c>
      <c r="F210" s="217" t="s">
        <v>7199</v>
      </c>
      <c r="G210" s="218" t="s">
        <v>7200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270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270</v>
      </c>
      <c r="BM210" s="226" t="s">
        <v>7201</v>
      </c>
    </row>
    <row r="211" s="2" customFormat="1" ht="16.5" customHeight="1">
      <c r="A211" s="40"/>
      <c r="B211" s="41"/>
      <c r="C211" s="215" t="s">
        <v>1350</v>
      </c>
      <c r="D211" s="215" t="s">
        <v>182</v>
      </c>
      <c r="E211" s="216" t="s">
        <v>6775</v>
      </c>
      <c r="F211" s="217" t="s">
        <v>7202</v>
      </c>
      <c r="G211" s="218" t="s">
        <v>359</v>
      </c>
      <c r="H211" s="219">
        <v>0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270</v>
      </c>
      <c r="AT211" s="226" t="s">
        <v>182</v>
      </c>
      <c r="AU211" s="226" t="s">
        <v>80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270</v>
      </c>
      <c r="BM211" s="226" t="s">
        <v>7203</v>
      </c>
    </row>
    <row r="212" s="2" customFormat="1" ht="16.5" customHeight="1">
      <c r="A212" s="40"/>
      <c r="B212" s="41"/>
      <c r="C212" s="215" t="s">
        <v>1362</v>
      </c>
      <c r="D212" s="215" t="s">
        <v>182</v>
      </c>
      <c r="E212" s="216" t="s">
        <v>6778</v>
      </c>
      <c r="F212" s="217" t="s">
        <v>7204</v>
      </c>
      <c r="G212" s="218" t="s">
        <v>3441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270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270</v>
      </c>
      <c r="BM212" s="226" t="s">
        <v>7205</v>
      </c>
    </row>
    <row r="213" s="2" customFormat="1" ht="16.5" customHeight="1">
      <c r="A213" s="40"/>
      <c r="B213" s="41"/>
      <c r="C213" s="215" t="s">
        <v>1370</v>
      </c>
      <c r="D213" s="215" t="s">
        <v>182</v>
      </c>
      <c r="E213" s="216" t="s">
        <v>6782</v>
      </c>
      <c r="F213" s="217" t="s">
        <v>7206</v>
      </c>
      <c r="G213" s="218" t="s">
        <v>359</v>
      </c>
      <c r="H213" s="219">
        <v>1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270</v>
      </c>
      <c r="AT213" s="226" t="s">
        <v>182</v>
      </c>
      <c r="AU213" s="226" t="s">
        <v>80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270</v>
      </c>
      <c r="BM213" s="226" t="s">
        <v>7207</v>
      </c>
    </row>
    <row r="214" s="2" customFormat="1" ht="16.5" customHeight="1">
      <c r="A214" s="40"/>
      <c r="B214" s="41"/>
      <c r="C214" s="215" t="s">
        <v>1381</v>
      </c>
      <c r="D214" s="215" t="s">
        <v>182</v>
      </c>
      <c r="E214" s="216" t="s">
        <v>6785</v>
      </c>
      <c r="F214" s="217" t="s">
        <v>7002</v>
      </c>
      <c r="G214" s="218" t="s">
        <v>3441</v>
      </c>
      <c r="H214" s="219">
        <v>1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270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270</v>
      </c>
      <c r="BM214" s="226" t="s">
        <v>7208</v>
      </c>
    </row>
    <row r="215" s="2" customFormat="1" ht="16.5" customHeight="1">
      <c r="A215" s="40"/>
      <c r="B215" s="41"/>
      <c r="C215" s="215" t="s">
        <v>1386</v>
      </c>
      <c r="D215" s="215" t="s">
        <v>182</v>
      </c>
      <c r="E215" s="216" t="s">
        <v>6787</v>
      </c>
      <c r="F215" s="217" t="s">
        <v>7209</v>
      </c>
      <c r="G215" s="218" t="s">
        <v>19</v>
      </c>
      <c r="H215" s="219">
        <v>0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270</v>
      </c>
      <c r="AT215" s="226" t="s">
        <v>182</v>
      </c>
      <c r="AU215" s="226" t="s">
        <v>80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270</v>
      </c>
      <c r="BM215" s="226" t="s">
        <v>7210</v>
      </c>
    </row>
    <row r="216" s="12" customFormat="1" ht="25.92" customHeight="1">
      <c r="A216" s="12"/>
      <c r="B216" s="199"/>
      <c r="C216" s="200"/>
      <c r="D216" s="201" t="s">
        <v>71</v>
      </c>
      <c r="E216" s="202" t="s">
        <v>6030</v>
      </c>
      <c r="F216" s="202" t="s">
        <v>7211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SUM(P217:P228)</f>
        <v>0</v>
      </c>
      <c r="Q216" s="207"/>
      <c r="R216" s="208">
        <f>SUM(R217:R228)</f>
        <v>0</v>
      </c>
      <c r="S216" s="207"/>
      <c r="T216" s="209">
        <f>SUM(T217:T228)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71</v>
      </c>
      <c r="AU216" s="211" t="s">
        <v>72</v>
      </c>
      <c r="AY216" s="210" t="s">
        <v>180</v>
      </c>
      <c r="BK216" s="212">
        <f>SUM(BK217:BK228)</f>
        <v>0</v>
      </c>
    </row>
    <row r="217" s="2" customFormat="1" ht="16.5" customHeight="1">
      <c r="A217" s="40"/>
      <c r="B217" s="41"/>
      <c r="C217" s="215" t="s">
        <v>1393</v>
      </c>
      <c r="D217" s="215" t="s">
        <v>182</v>
      </c>
      <c r="E217" s="216" t="s">
        <v>7212</v>
      </c>
      <c r="F217" s="217" t="s">
        <v>7193</v>
      </c>
      <c r="G217" s="218" t="s">
        <v>7213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270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270</v>
      </c>
      <c r="BM217" s="226" t="s">
        <v>7214</v>
      </c>
    </row>
    <row r="218" s="2" customFormat="1" ht="16.5" customHeight="1">
      <c r="A218" s="40"/>
      <c r="B218" s="41"/>
      <c r="C218" s="215" t="s">
        <v>1398</v>
      </c>
      <c r="D218" s="215" t="s">
        <v>182</v>
      </c>
      <c r="E218" s="216" t="s">
        <v>7215</v>
      </c>
      <c r="F218" s="217" t="s">
        <v>7196</v>
      </c>
      <c r="G218" s="218" t="s">
        <v>359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270</v>
      </c>
      <c r="AT218" s="226" t="s">
        <v>182</v>
      </c>
      <c r="AU218" s="226" t="s">
        <v>80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270</v>
      </c>
      <c r="BM218" s="226" t="s">
        <v>7216</v>
      </c>
    </row>
    <row r="219" s="2" customFormat="1" ht="16.5" customHeight="1">
      <c r="A219" s="40"/>
      <c r="B219" s="41"/>
      <c r="C219" s="215" t="s">
        <v>1403</v>
      </c>
      <c r="D219" s="215" t="s">
        <v>182</v>
      </c>
      <c r="E219" s="216" t="s">
        <v>7217</v>
      </c>
      <c r="F219" s="217" t="s">
        <v>7199</v>
      </c>
      <c r="G219" s="218" t="s">
        <v>7200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270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270</v>
      </c>
      <c r="BM219" s="226" t="s">
        <v>7218</v>
      </c>
    </row>
    <row r="220" s="2" customFormat="1" ht="16.5" customHeight="1">
      <c r="A220" s="40"/>
      <c r="B220" s="41"/>
      <c r="C220" s="215" t="s">
        <v>1419</v>
      </c>
      <c r="D220" s="215" t="s">
        <v>182</v>
      </c>
      <c r="E220" s="216" t="s">
        <v>7219</v>
      </c>
      <c r="F220" s="217" t="s">
        <v>7202</v>
      </c>
      <c r="G220" s="218" t="s">
        <v>359</v>
      </c>
      <c r="H220" s="219">
        <v>0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270</v>
      </c>
      <c r="AT220" s="226" t="s">
        <v>182</v>
      </c>
      <c r="AU220" s="226" t="s">
        <v>80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270</v>
      </c>
      <c r="BM220" s="226" t="s">
        <v>7220</v>
      </c>
    </row>
    <row r="221" s="2" customFormat="1" ht="16.5" customHeight="1">
      <c r="A221" s="40"/>
      <c r="B221" s="41"/>
      <c r="C221" s="215" t="s">
        <v>1428</v>
      </c>
      <c r="D221" s="215" t="s">
        <v>182</v>
      </c>
      <c r="E221" s="216" t="s">
        <v>7221</v>
      </c>
      <c r="F221" s="217" t="s">
        <v>7204</v>
      </c>
      <c r="G221" s="218" t="s">
        <v>3441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270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270</v>
      </c>
      <c r="BM221" s="226" t="s">
        <v>7222</v>
      </c>
    </row>
    <row r="222" s="2" customFormat="1" ht="16.5" customHeight="1">
      <c r="A222" s="40"/>
      <c r="B222" s="41"/>
      <c r="C222" s="215" t="s">
        <v>1436</v>
      </c>
      <c r="D222" s="215" t="s">
        <v>182</v>
      </c>
      <c r="E222" s="216" t="s">
        <v>7223</v>
      </c>
      <c r="F222" s="217" t="s">
        <v>7206</v>
      </c>
      <c r="G222" s="218" t="s">
        <v>3441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270</v>
      </c>
      <c r="AT222" s="226" t="s">
        <v>182</v>
      </c>
      <c r="AU222" s="226" t="s">
        <v>80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270</v>
      </c>
      <c r="BM222" s="226" t="s">
        <v>7224</v>
      </c>
    </row>
    <row r="223" s="2" customFormat="1" ht="16.5" customHeight="1">
      <c r="A223" s="40"/>
      <c r="B223" s="41"/>
      <c r="C223" s="215" t="s">
        <v>1442</v>
      </c>
      <c r="D223" s="215" t="s">
        <v>182</v>
      </c>
      <c r="E223" s="216" t="s">
        <v>7225</v>
      </c>
      <c r="F223" s="217" t="s">
        <v>7226</v>
      </c>
      <c r="G223" s="218" t="s">
        <v>359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270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270</v>
      </c>
      <c r="BM223" s="226" t="s">
        <v>7227</v>
      </c>
    </row>
    <row r="224" s="2" customFormat="1" ht="16.5" customHeight="1">
      <c r="A224" s="40"/>
      <c r="B224" s="41"/>
      <c r="C224" s="215" t="s">
        <v>1450</v>
      </c>
      <c r="D224" s="215" t="s">
        <v>182</v>
      </c>
      <c r="E224" s="216" t="s">
        <v>7228</v>
      </c>
      <c r="F224" s="217" t="s">
        <v>7229</v>
      </c>
      <c r="G224" s="218" t="s">
        <v>359</v>
      </c>
      <c r="H224" s="219">
        <v>1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270</v>
      </c>
      <c r="AT224" s="226" t="s">
        <v>182</v>
      </c>
      <c r="AU224" s="226" t="s">
        <v>80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270</v>
      </c>
      <c r="BM224" s="226" t="s">
        <v>7230</v>
      </c>
    </row>
    <row r="225" s="2" customFormat="1" ht="16.5" customHeight="1">
      <c r="A225" s="40"/>
      <c r="B225" s="41"/>
      <c r="C225" s="215" t="s">
        <v>1460</v>
      </c>
      <c r="D225" s="215" t="s">
        <v>182</v>
      </c>
      <c r="E225" s="216" t="s">
        <v>7231</v>
      </c>
      <c r="F225" s="217" t="s">
        <v>7232</v>
      </c>
      <c r="G225" s="218" t="s">
        <v>5340</v>
      </c>
      <c r="H225" s="219">
        <v>12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270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270</v>
      </c>
      <c r="BM225" s="226" t="s">
        <v>7233</v>
      </c>
    </row>
    <row r="226" s="2" customFormat="1" ht="16.5" customHeight="1">
      <c r="A226" s="40"/>
      <c r="B226" s="41"/>
      <c r="C226" s="215" t="s">
        <v>1468</v>
      </c>
      <c r="D226" s="215" t="s">
        <v>182</v>
      </c>
      <c r="E226" s="216" t="s">
        <v>7234</v>
      </c>
      <c r="F226" s="217" t="s">
        <v>7002</v>
      </c>
      <c r="G226" s="218" t="s">
        <v>3441</v>
      </c>
      <c r="H226" s="219">
        <v>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270</v>
      </c>
      <c r="AT226" s="226" t="s">
        <v>182</v>
      </c>
      <c r="AU226" s="226" t="s">
        <v>80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270</v>
      </c>
      <c r="BM226" s="226" t="s">
        <v>7235</v>
      </c>
    </row>
    <row r="227" s="2" customFormat="1">
      <c r="A227" s="40"/>
      <c r="B227" s="41"/>
      <c r="C227" s="42"/>
      <c r="D227" s="235" t="s">
        <v>2938</v>
      </c>
      <c r="E227" s="42"/>
      <c r="F227" s="291" t="s">
        <v>7236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2938</v>
      </c>
      <c r="AU227" s="19" t="s">
        <v>80</v>
      </c>
    </row>
    <row r="228" s="2" customFormat="1" ht="16.5" customHeight="1">
      <c r="A228" s="40"/>
      <c r="B228" s="41"/>
      <c r="C228" s="215" t="s">
        <v>1477</v>
      </c>
      <c r="D228" s="215" t="s">
        <v>182</v>
      </c>
      <c r="E228" s="216" t="s">
        <v>7237</v>
      </c>
      <c r="F228" s="217" t="s">
        <v>7238</v>
      </c>
      <c r="G228" s="218" t="s">
        <v>3441</v>
      </c>
      <c r="H228" s="219">
        <v>1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270</v>
      </c>
      <c r="AT228" s="226" t="s">
        <v>182</v>
      </c>
      <c r="AU228" s="226" t="s">
        <v>80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270</v>
      </c>
      <c r="BM228" s="226" t="s">
        <v>7239</v>
      </c>
    </row>
    <row r="229" s="12" customFormat="1" ht="25.92" customHeight="1">
      <c r="A229" s="12"/>
      <c r="B229" s="199"/>
      <c r="C229" s="200"/>
      <c r="D229" s="201" t="s">
        <v>71</v>
      </c>
      <c r="E229" s="202" t="s">
        <v>6044</v>
      </c>
      <c r="F229" s="202" t="s">
        <v>7240</v>
      </c>
      <c r="G229" s="200"/>
      <c r="H229" s="200"/>
      <c r="I229" s="203"/>
      <c r="J229" s="204">
        <f>BK229</f>
        <v>0</v>
      </c>
      <c r="K229" s="200"/>
      <c r="L229" s="205"/>
      <c r="M229" s="206"/>
      <c r="N229" s="207"/>
      <c r="O229" s="207"/>
      <c r="P229" s="208">
        <f>SUM(P230:P241)</f>
        <v>0</v>
      </c>
      <c r="Q229" s="207"/>
      <c r="R229" s="208">
        <f>SUM(R230:R241)</f>
        <v>0</v>
      </c>
      <c r="S229" s="207"/>
      <c r="T229" s="209">
        <f>SUM(T230:T241)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80</v>
      </c>
      <c r="AT229" s="211" t="s">
        <v>71</v>
      </c>
      <c r="AU229" s="211" t="s">
        <v>72</v>
      </c>
      <c r="AY229" s="210" t="s">
        <v>180</v>
      </c>
      <c r="BK229" s="212">
        <f>SUM(BK230:BK241)</f>
        <v>0</v>
      </c>
    </row>
    <row r="230" s="2" customFormat="1" ht="16.5" customHeight="1">
      <c r="A230" s="40"/>
      <c r="B230" s="41"/>
      <c r="C230" s="215" t="s">
        <v>1486</v>
      </c>
      <c r="D230" s="215" t="s">
        <v>182</v>
      </c>
      <c r="E230" s="216" t="s">
        <v>7212</v>
      </c>
      <c r="F230" s="217" t="s">
        <v>7193</v>
      </c>
      <c r="G230" s="218" t="s">
        <v>7213</v>
      </c>
      <c r="H230" s="219">
        <v>0.5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270</v>
      </c>
      <c r="AT230" s="226" t="s">
        <v>182</v>
      </c>
      <c r="AU230" s="226" t="s">
        <v>80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270</v>
      </c>
      <c r="BM230" s="226" t="s">
        <v>7241</v>
      </c>
    </row>
    <row r="231" s="2" customFormat="1" ht="16.5" customHeight="1">
      <c r="A231" s="40"/>
      <c r="B231" s="41"/>
      <c r="C231" s="215" t="s">
        <v>1492</v>
      </c>
      <c r="D231" s="215" t="s">
        <v>182</v>
      </c>
      <c r="E231" s="216" t="s">
        <v>7215</v>
      </c>
      <c r="F231" s="217" t="s">
        <v>7196</v>
      </c>
      <c r="G231" s="218" t="s">
        <v>359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270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270</v>
      </c>
      <c r="BM231" s="226" t="s">
        <v>7242</v>
      </c>
    </row>
    <row r="232" s="2" customFormat="1" ht="16.5" customHeight="1">
      <c r="A232" s="40"/>
      <c r="B232" s="41"/>
      <c r="C232" s="215" t="s">
        <v>1498</v>
      </c>
      <c r="D232" s="215" t="s">
        <v>182</v>
      </c>
      <c r="E232" s="216" t="s">
        <v>7217</v>
      </c>
      <c r="F232" s="217" t="s">
        <v>7199</v>
      </c>
      <c r="G232" s="218" t="s">
        <v>7200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270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270</v>
      </c>
      <c r="BM232" s="226" t="s">
        <v>7243</v>
      </c>
    </row>
    <row r="233" s="2" customFormat="1" ht="16.5" customHeight="1">
      <c r="A233" s="40"/>
      <c r="B233" s="41"/>
      <c r="C233" s="215" t="s">
        <v>1508</v>
      </c>
      <c r="D233" s="215" t="s">
        <v>182</v>
      </c>
      <c r="E233" s="216" t="s">
        <v>7219</v>
      </c>
      <c r="F233" s="217" t="s">
        <v>7202</v>
      </c>
      <c r="G233" s="218" t="s">
        <v>359</v>
      </c>
      <c r="H233" s="219">
        <v>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270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270</v>
      </c>
      <c r="BM233" s="226" t="s">
        <v>7244</v>
      </c>
    </row>
    <row r="234" s="2" customFormat="1" ht="16.5" customHeight="1">
      <c r="A234" s="40"/>
      <c r="B234" s="41"/>
      <c r="C234" s="215" t="s">
        <v>1517</v>
      </c>
      <c r="D234" s="215" t="s">
        <v>182</v>
      </c>
      <c r="E234" s="216" t="s">
        <v>7221</v>
      </c>
      <c r="F234" s="217" t="s">
        <v>7204</v>
      </c>
      <c r="G234" s="218" t="s">
        <v>3441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270</v>
      </c>
      <c r="AT234" s="226" t="s">
        <v>182</v>
      </c>
      <c r="AU234" s="226" t="s">
        <v>80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270</v>
      </c>
      <c r="BM234" s="226" t="s">
        <v>7245</v>
      </c>
    </row>
    <row r="235" s="2" customFormat="1" ht="16.5" customHeight="1">
      <c r="A235" s="40"/>
      <c r="B235" s="41"/>
      <c r="C235" s="215" t="s">
        <v>1522</v>
      </c>
      <c r="D235" s="215" t="s">
        <v>182</v>
      </c>
      <c r="E235" s="216" t="s">
        <v>7223</v>
      </c>
      <c r="F235" s="217" t="s">
        <v>7206</v>
      </c>
      <c r="G235" s="218" t="s">
        <v>3441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270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270</v>
      </c>
      <c r="BM235" s="226" t="s">
        <v>7246</v>
      </c>
    </row>
    <row r="236" s="2" customFormat="1" ht="16.5" customHeight="1">
      <c r="A236" s="40"/>
      <c r="B236" s="41"/>
      <c r="C236" s="215" t="s">
        <v>1529</v>
      </c>
      <c r="D236" s="215" t="s">
        <v>182</v>
      </c>
      <c r="E236" s="216" t="s">
        <v>7225</v>
      </c>
      <c r="F236" s="217" t="s">
        <v>7226</v>
      </c>
      <c r="G236" s="218" t="s">
        <v>359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270</v>
      </c>
      <c r="AT236" s="226" t="s">
        <v>182</v>
      </c>
      <c r="AU236" s="226" t="s">
        <v>80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270</v>
      </c>
      <c r="BM236" s="226" t="s">
        <v>7247</v>
      </c>
    </row>
    <row r="237" s="2" customFormat="1" ht="16.5" customHeight="1">
      <c r="A237" s="40"/>
      <c r="B237" s="41"/>
      <c r="C237" s="215" t="s">
        <v>1539</v>
      </c>
      <c r="D237" s="215" t="s">
        <v>182</v>
      </c>
      <c r="E237" s="216" t="s">
        <v>7228</v>
      </c>
      <c r="F237" s="217" t="s">
        <v>7229</v>
      </c>
      <c r="G237" s="218" t="s">
        <v>359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270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270</v>
      </c>
      <c r="BM237" s="226" t="s">
        <v>7248</v>
      </c>
    </row>
    <row r="238" s="2" customFormat="1" ht="16.5" customHeight="1">
      <c r="A238" s="40"/>
      <c r="B238" s="41"/>
      <c r="C238" s="215" t="s">
        <v>1548</v>
      </c>
      <c r="D238" s="215" t="s">
        <v>182</v>
      </c>
      <c r="E238" s="216" t="s">
        <v>7231</v>
      </c>
      <c r="F238" s="217" t="s">
        <v>7232</v>
      </c>
      <c r="G238" s="218" t="s">
        <v>5340</v>
      </c>
      <c r="H238" s="219">
        <v>10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270</v>
      </c>
      <c r="AT238" s="226" t="s">
        <v>182</v>
      </c>
      <c r="AU238" s="226" t="s">
        <v>80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270</v>
      </c>
      <c r="BM238" s="226" t="s">
        <v>7249</v>
      </c>
    </row>
    <row r="239" s="2" customFormat="1" ht="16.5" customHeight="1">
      <c r="A239" s="40"/>
      <c r="B239" s="41"/>
      <c r="C239" s="215" t="s">
        <v>1563</v>
      </c>
      <c r="D239" s="215" t="s">
        <v>182</v>
      </c>
      <c r="E239" s="216" t="s">
        <v>7250</v>
      </c>
      <c r="F239" s="217" t="s">
        <v>7002</v>
      </c>
      <c r="G239" s="218" t="s">
        <v>3441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270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270</v>
      </c>
      <c r="BM239" s="226" t="s">
        <v>7251</v>
      </c>
    </row>
    <row r="240" s="2" customFormat="1">
      <c r="A240" s="40"/>
      <c r="B240" s="41"/>
      <c r="C240" s="42"/>
      <c r="D240" s="235" t="s">
        <v>2938</v>
      </c>
      <c r="E240" s="42"/>
      <c r="F240" s="291" t="s">
        <v>7236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2938</v>
      </c>
      <c r="AU240" s="19" t="s">
        <v>80</v>
      </c>
    </row>
    <row r="241" s="2" customFormat="1" ht="16.5" customHeight="1">
      <c r="A241" s="40"/>
      <c r="B241" s="41"/>
      <c r="C241" s="215" t="s">
        <v>1575</v>
      </c>
      <c r="D241" s="215" t="s">
        <v>182</v>
      </c>
      <c r="E241" s="216" t="s">
        <v>7237</v>
      </c>
      <c r="F241" s="217" t="s">
        <v>7238</v>
      </c>
      <c r="G241" s="218" t="s">
        <v>3441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270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270</v>
      </c>
      <c r="BM241" s="226" t="s">
        <v>7252</v>
      </c>
    </row>
    <row r="242" s="12" customFormat="1" ht="25.92" customHeight="1">
      <c r="A242" s="12"/>
      <c r="B242" s="199"/>
      <c r="C242" s="200"/>
      <c r="D242" s="201" t="s">
        <v>71</v>
      </c>
      <c r="E242" s="202" t="s">
        <v>6079</v>
      </c>
      <c r="F242" s="202" t="s">
        <v>7253</v>
      </c>
      <c r="G242" s="200"/>
      <c r="H242" s="200"/>
      <c r="I242" s="203"/>
      <c r="J242" s="204">
        <f>BK242</f>
        <v>0</v>
      </c>
      <c r="K242" s="200"/>
      <c r="L242" s="205"/>
      <c r="M242" s="206"/>
      <c r="N242" s="207"/>
      <c r="O242" s="207"/>
      <c r="P242" s="208">
        <f>SUM(P243:P254)</f>
        <v>0</v>
      </c>
      <c r="Q242" s="207"/>
      <c r="R242" s="208">
        <f>SUM(R243:R254)</f>
        <v>0</v>
      </c>
      <c r="S242" s="207"/>
      <c r="T242" s="209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80</v>
      </c>
      <c r="AT242" s="211" t="s">
        <v>71</v>
      </c>
      <c r="AU242" s="211" t="s">
        <v>72</v>
      </c>
      <c r="AY242" s="210" t="s">
        <v>180</v>
      </c>
      <c r="BK242" s="212">
        <f>SUM(BK243:BK254)</f>
        <v>0</v>
      </c>
    </row>
    <row r="243" s="2" customFormat="1" ht="16.5" customHeight="1">
      <c r="A243" s="40"/>
      <c r="B243" s="41"/>
      <c r="C243" s="215" t="s">
        <v>1580</v>
      </c>
      <c r="D243" s="215" t="s">
        <v>182</v>
      </c>
      <c r="E243" s="216" t="s">
        <v>7212</v>
      </c>
      <c r="F243" s="217" t="s">
        <v>7193</v>
      </c>
      <c r="G243" s="218" t="s">
        <v>7213</v>
      </c>
      <c r="H243" s="219">
        <v>0.5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270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270</v>
      </c>
      <c r="BM243" s="226" t="s">
        <v>7254</v>
      </c>
    </row>
    <row r="244" s="2" customFormat="1" ht="16.5" customHeight="1">
      <c r="A244" s="40"/>
      <c r="B244" s="41"/>
      <c r="C244" s="215" t="s">
        <v>1585</v>
      </c>
      <c r="D244" s="215" t="s">
        <v>182</v>
      </c>
      <c r="E244" s="216" t="s">
        <v>7215</v>
      </c>
      <c r="F244" s="217" t="s">
        <v>7196</v>
      </c>
      <c r="G244" s="218" t="s">
        <v>359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270</v>
      </c>
      <c r="AT244" s="226" t="s">
        <v>182</v>
      </c>
      <c r="AU244" s="226" t="s">
        <v>80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270</v>
      </c>
      <c r="BM244" s="226" t="s">
        <v>7255</v>
      </c>
    </row>
    <row r="245" s="2" customFormat="1" ht="16.5" customHeight="1">
      <c r="A245" s="40"/>
      <c r="B245" s="41"/>
      <c r="C245" s="215" t="s">
        <v>1592</v>
      </c>
      <c r="D245" s="215" t="s">
        <v>182</v>
      </c>
      <c r="E245" s="216" t="s">
        <v>7217</v>
      </c>
      <c r="F245" s="217" t="s">
        <v>7199</v>
      </c>
      <c r="G245" s="218" t="s">
        <v>7200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270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270</v>
      </c>
      <c r="BM245" s="226" t="s">
        <v>7256</v>
      </c>
    </row>
    <row r="246" s="2" customFormat="1" ht="16.5" customHeight="1">
      <c r="A246" s="40"/>
      <c r="B246" s="41"/>
      <c r="C246" s="215" t="s">
        <v>1615</v>
      </c>
      <c r="D246" s="215" t="s">
        <v>182</v>
      </c>
      <c r="E246" s="216" t="s">
        <v>7219</v>
      </c>
      <c r="F246" s="217" t="s">
        <v>7202</v>
      </c>
      <c r="G246" s="218" t="s">
        <v>359</v>
      </c>
      <c r="H246" s="219">
        <v>0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270</v>
      </c>
      <c r="AT246" s="226" t="s">
        <v>182</v>
      </c>
      <c r="AU246" s="226" t="s">
        <v>80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270</v>
      </c>
      <c r="BM246" s="226" t="s">
        <v>7257</v>
      </c>
    </row>
    <row r="247" s="2" customFormat="1" ht="16.5" customHeight="1">
      <c r="A247" s="40"/>
      <c r="B247" s="41"/>
      <c r="C247" s="215" t="s">
        <v>1661</v>
      </c>
      <c r="D247" s="215" t="s">
        <v>182</v>
      </c>
      <c r="E247" s="216" t="s">
        <v>7221</v>
      </c>
      <c r="F247" s="217" t="s">
        <v>7204</v>
      </c>
      <c r="G247" s="218" t="s">
        <v>3441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270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270</v>
      </c>
      <c r="BM247" s="226" t="s">
        <v>7258</v>
      </c>
    </row>
    <row r="248" s="2" customFormat="1" ht="16.5" customHeight="1">
      <c r="A248" s="40"/>
      <c r="B248" s="41"/>
      <c r="C248" s="215" t="s">
        <v>1668</v>
      </c>
      <c r="D248" s="215" t="s">
        <v>182</v>
      </c>
      <c r="E248" s="216" t="s">
        <v>7223</v>
      </c>
      <c r="F248" s="217" t="s">
        <v>7206</v>
      </c>
      <c r="G248" s="218" t="s">
        <v>3441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270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270</v>
      </c>
      <c r="BM248" s="226" t="s">
        <v>7259</v>
      </c>
    </row>
    <row r="249" s="2" customFormat="1" ht="16.5" customHeight="1">
      <c r="A249" s="40"/>
      <c r="B249" s="41"/>
      <c r="C249" s="215" t="s">
        <v>1680</v>
      </c>
      <c r="D249" s="215" t="s">
        <v>182</v>
      </c>
      <c r="E249" s="216" t="s">
        <v>7225</v>
      </c>
      <c r="F249" s="217" t="s">
        <v>7226</v>
      </c>
      <c r="G249" s="218" t="s">
        <v>359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270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270</v>
      </c>
      <c r="BM249" s="226" t="s">
        <v>7260</v>
      </c>
    </row>
    <row r="250" s="2" customFormat="1" ht="16.5" customHeight="1">
      <c r="A250" s="40"/>
      <c r="B250" s="41"/>
      <c r="C250" s="215" t="s">
        <v>1691</v>
      </c>
      <c r="D250" s="215" t="s">
        <v>182</v>
      </c>
      <c r="E250" s="216" t="s">
        <v>7228</v>
      </c>
      <c r="F250" s="217" t="s">
        <v>7229</v>
      </c>
      <c r="G250" s="218" t="s">
        <v>359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270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270</v>
      </c>
      <c r="BM250" s="226" t="s">
        <v>7261</v>
      </c>
    </row>
    <row r="251" s="2" customFormat="1" ht="16.5" customHeight="1">
      <c r="A251" s="40"/>
      <c r="B251" s="41"/>
      <c r="C251" s="215" t="s">
        <v>1702</v>
      </c>
      <c r="D251" s="215" t="s">
        <v>182</v>
      </c>
      <c r="E251" s="216" t="s">
        <v>7231</v>
      </c>
      <c r="F251" s="217" t="s">
        <v>7232</v>
      </c>
      <c r="G251" s="218" t="s">
        <v>5340</v>
      </c>
      <c r="H251" s="219">
        <v>10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270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270</v>
      </c>
      <c r="BM251" s="226" t="s">
        <v>7262</v>
      </c>
    </row>
    <row r="252" s="2" customFormat="1" ht="16.5" customHeight="1">
      <c r="A252" s="40"/>
      <c r="B252" s="41"/>
      <c r="C252" s="215" t="s">
        <v>1734</v>
      </c>
      <c r="D252" s="215" t="s">
        <v>182</v>
      </c>
      <c r="E252" s="216" t="s">
        <v>7250</v>
      </c>
      <c r="F252" s="217" t="s">
        <v>7002</v>
      </c>
      <c r="G252" s="218" t="s">
        <v>3441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270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270</v>
      </c>
      <c r="BM252" s="226" t="s">
        <v>7263</v>
      </c>
    </row>
    <row r="253" s="2" customFormat="1">
      <c r="A253" s="40"/>
      <c r="B253" s="41"/>
      <c r="C253" s="42"/>
      <c r="D253" s="235" t="s">
        <v>2938</v>
      </c>
      <c r="E253" s="42"/>
      <c r="F253" s="291" t="s">
        <v>7236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2938</v>
      </c>
      <c r="AU253" s="19" t="s">
        <v>80</v>
      </c>
    </row>
    <row r="254" s="2" customFormat="1" ht="16.5" customHeight="1">
      <c r="A254" s="40"/>
      <c r="B254" s="41"/>
      <c r="C254" s="215" t="s">
        <v>1744</v>
      </c>
      <c r="D254" s="215" t="s">
        <v>182</v>
      </c>
      <c r="E254" s="216" t="s">
        <v>7237</v>
      </c>
      <c r="F254" s="217" t="s">
        <v>7238</v>
      </c>
      <c r="G254" s="218" t="s">
        <v>3441</v>
      </c>
      <c r="H254" s="219">
        <v>1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270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270</v>
      </c>
      <c r="BM254" s="226" t="s">
        <v>7264</v>
      </c>
    </row>
    <row r="255" s="12" customFormat="1" ht="25.92" customHeight="1">
      <c r="A255" s="12"/>
      <c r="B255" s="199"/>
      <c r="C255" s="200"/>
      <c r="D255" s="201" t="s">
        <v>71</v>
      </c>
      <c r="E255" s="202" t="s">
        <v>6102</v>
      </c>
      <c r="F255" s="202" t="s">
        <v>7265</v>
      </c>
      <c r="G255" s="200"/>
      <c r="H255" s="200"/>
      <c r="I255" s="203"/>
      <c r="J255" s="204">
        <f>BK255</f>
        <v>0</v>
      </c>
      <c r="K255" s="200"/>
      <c r="L255" s="205"/>
      <c r="M255" s="206"/>
      <c r="N255" s="207"/>
      <c r="O255" s="207"/>
      <c r="P255" s="208">
        <f>SUM(P256:P270)</f>
        <v>0</v>
      </c>
      <c r="Q255" s="207"/>
      <c r="R255" s="208">
        <f>SUM(R256:R270)</f>
        <v>0</v>
      </c>
      <c r="S255" s="207"/>
      <c r="T255" s="209">
        <f>SUM(T256:T270)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0" t="s">
        <v>80</v>
      </c>
      <c r="AT255" s="211" t="s">
        <v>71</v>
      </c>
      <c r="AU255" s="211" t="s">
        <v>72</v>
      </c>
      <c r="AY255" s="210" t="s">
        <v>180</v>
      </c>
      <c r="BK255" s="212">
        <f>SUM(BK256:BK270)</f>
        <v>0</v>
      </c>
    </row>
    <row r="256" s="2" customFormat="1" ht="21.75" customHeight="1">
      <c r="A256" s="40"/>
      <c r="B256" s="41"/>
      <c r="C256" s="215" t="s">
        <v>1749</v>
      </c>
      <c r="D256" s="215" t="s">
        <v>182</v>
      </c>
      <c r="E256" s="216" t="s">
        <v>7266</v>
      </c>
      <c r="F256" s="217" t="s">
        <v>7267</v>
      </c>
      <c r="G256" s="218" t="s">
        <v>359</v>
      </c>
      <c r="H256" s="219">
        <v>1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270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270</v>
      </c>
      <c r="BM256" s="226" t="s">
        <v>7268</v>
      </c>
    </row>
    <row r="257" s="2" customFormat="1" ht="16.5" customHeight="1">
      <c r="A257" s="40"/>
      <c r="B257" s="41"/>
      <c r="C257" s="215" t="s">
        <v>1753</v>
      </c>
      <c r="D257" s="215" t="s">
        <v>182</v>
      </c>
      <c r="E257" s="216" t="s">
        <v>7269</v>
      </c>
      <c r="F257" s="217" t="s">
        <v>7270</v>
      </c>
      <c r="G257" s="218" t="s">
        <v>359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270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270</v>
      </c>
      <c r="BM257" s="226" t="s">
        <v>7271</v>
      </c>
    </row>
    <row r="258" s="2" customFormat="1" ht="16.5" customHeight="1">
      <c r="A258" s="40"/>
      <c r="B258" s="41"/>
      <c r="C258" s="215" t="s">
        <v>1757</v>
      </c>
      <c r="D258" s="215" t="s">
        <v>182</v>
      </c>
      <c r="E258" s="216" t="s">
        <v>7272</v>
      </c>
      <c r="F258" s="217" t="s">
        <v>7273</v>
      </c>
      <c r="G258" s="218" t="s">
        <v>359</v>
      </c>
      <c r="H258" s="219">
        <v>4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270</v>
      </c>
      <c r="AT258" s="226" t="s">
        <v>182</v>
      </c>
      <c r="AU258" s="226" t="s">
        <v>80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270</v>
      </c>
      <c r="BM258" s="226" t="s">
        <v>7274</v>
      </c>
    </row>
    <row r="259" s="2" customFormat="1" ht="21.75" customHeight="1">
      <c r="A259" s="40"/>
      <c r="B259" s="41"/>
      <c r="C259" s="215" t="s">
        <v>1761</v>
      </c>
      <c r="D259" s="215" t="s">
        <v>182</v>
      </c>
      <c r="E259" s="216" t="s">
        <v>7044</v>
      </c>
      <c r="F259" s="217" t="s">
        <v>7045</v>
      </c>
      <c r="G259" s="218" t="s">
        <v>5340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270</v>
      </c>
      <c r="AT259" s="226" t="s">
        <v>182</v>
      </c>
      <c r="AU259" s="226" t="s">
        <v>80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270</v>
      </c>
      <c r="BM259" s="226" t="s">
        <v>7275</v>
      </c>
    </row>
    <row r="260" s="2" customFormat="1" ht="21.75" customHeight="1">
      <c r="A260" s="40"/>
      <c r="B260" s="41"/>
      <c r="C260" s="215" t="s">
        <v>1765</v>
      </c>
      <c r="D260" s="215" t="s">
        <v>182</v>
      </c>
      <c r="E260" s="216" t="s">
        <v>7276</v>
      </c>
      <c r="F260" s="217" t="s">
        <v>7277</v>
      </c>
      <c r="G260" s="218" t="s">
        <v>359</v>
      </c>
      <c r="H260" s="219">
        <v>3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270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270</v>
      </c>
      <c r="BM260" s="226" t="s">
        <v>7278</v>
      </c>
    </row>
    <row r="261" s="2" customFormat="1" ht="16.5" customHeight="1">
      <c r="A261" s="40"/>
      <c r="B261" s="41"/>
      <c r="C261" s="215" t="s">
        <v>1769</v>
      </c>
      <c r="D261" s="215" t="s">
        <v>182</v>
      </c>
      <c r="E261" s="216" t="s">
        <v>7279</v>
      </c>
      <c r="F261" s="217" t="s">
        <v>7280</v>
      </c>
      <c r="G261" s="218" t="s">
        <v>359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270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270</v>
      </c>
      <c r="BM261" s="226" t="s">
        <v>7281</v>
      </c>
    </row>
    <row r="262" s="2" customFormat="1" ht="16.5" customHeight="1">
      <c r="A262" s="40"/>
      <c r="B262" s="41"/>
      <c r="C262" s="215" t="s">
        <v>1773</v>
      </c>
      <c r="D262" s="215" t="s">
        <v>182</v>
      </c>
      <c r="E262" s="216" t="s">
        <v>7282</v>
      </c>
      <c r="F262" s="217" t="s">
        <v>7283</v>
      </c>
      <c r="G262" s="218" t="s">
        <v>359</v>
      </c>
      <c r="H262" s="219">
        <v>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270</v>
      </c>
      <c r="AT262" s="226" t="s">
        <v>182</v>
      </c>
      <c r="AU262" s="226" t="s">
        <v>80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270</v>
      </c>
      <c r="BM262" s="226" t="s">
        <v>7284</v>
      </c>
    </row>
    <row r="263" s="2" customFormat="1" ht="16.5" customHeight="1">
      <c r="A263" s="40"/>
      <c r="B263" s="41"/>
      <c r="C263" s="215" t="s">
        <v>1777</v>
      </c>
      <c r="D263" s="215" t="s">
        <v>182</v>
      </c>
      <c r="E263" s="216" t="s">
        <v>7073</v>
      </c>
      <c r="F263" s="217" t="s">
        <v>7074</v>
      </c>
      <c r="G263" s="218" t="s">
        <v>185</v>
      </c>
      <c r="H263" s="219">
        <v>2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270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270</v>
      </c>
      <c r="BM263" s="226" t="s">
        <v>7285</v>
      </c>
    </row>
    <row r="264" s="2" customFormat="1" ht="16.5" customHeight="1">
      <c r="A264" s="40"/>
      <c r="B264" s="41"/>
      <c r="C264" s="215" t="s">
        <v>1781</v>
      </c>
      <c r="D264" s="215" t="s">
        <v>182</v>
      </c>
      <c r="E264" s="216" t="s">
        <v>7286</v>
      </c>
      <c r="F264" s="217" t="s">
        <v>7002</v>
      </c>
      <c r="G264" s="218" t="s">
        <v>3441</v>
      </c>
      <c r="H264" s="219">
        <v>1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270</v>
      </c>
      <c r="AT264" s="226" t="s">
        <v>182</v>
      </c>
      <c r="AU264" s="226" t="s">
        <v>80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270</v>
      </c>
      <c r="BM264" s="226" t="s">
        <v>7287</v>
      </c>
    </row>
    <row r="265" s="2" customFormat="1">
      <c r="A265" s="40"/>
      <c r="B265" s="41"/>
      <c r="C265" s="42"/>
      <c r="D265" s="235" t="s">
        <v>2938</v>
      </c>
      <c r="E265" s="42"/>
      <c r="F265" s="291" t="s">
        <v>7004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2938</v>
      </c>
      <c r="AU265" s="19" t="s">
        <v>80</v>
      </c>
    </row>
    <row r="266" s="2" customFormat="1" ht="16.5" customHeight="1">
      <c r="A266" s="40"/>
      <c r="B266" s="41"/>
      <c r="C266" s="215" t="s">
        <v>1785</v>
      </c>
      <c r="D266" s="215" t="s">
        <v>182</v>
      </c>
      <c r="E266" s="216" t="s">
        <v>7005</v>
      </c>
      <c r="F266" s="217" t="s">
        <v>7006</v>
      </c>
      <c r="G266" s="218" t="s">
        <v>359</v>
      </c>
      <c r="H266" s="219">
        <v>1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270</v>
      </c>
      <c r="AT266" s="226" t="s">
        <v>182</v>
      </c>
      <c r="AU266" s="226" t="s">
        <v>80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270</v>
      </c>
      <c r="BM266" s="226" t="s">
        <v>7288</v>
      </c>
    </row>
    <row r="267" s="2" customFormat="1" ht="16.5" customHeight="1">
      <c r="A267" s="40"/>
      <c r="B267" s="41"/>
      <c r="C267" s="215" t="s">
        <v>1789</v>
      </c>
      <c r="D267" s="215" t="s">
        <v>182</v>
      </c>
      <c r="E267" s="216" t="s">
        <v>7014</v>
      </c>
      <c r="F267" s="217" t="s">
        <v>7015</v>
      </c>
      <c r="G267" s="218" t="s">
        <v>359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270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270</v>
      </c>
      <c r="BM267" s="226" t="s">
        <v>7289</v>
      </c>
    </row>
    <row r="268" s="2" customFormat="1" ht="16.5" customHeight="1">
      <c r="A268" s="40"/>
      <c r="B268" s="41"/>
      <c r="C268" s="215" t="s">
        <v>1793</v>
      </c>
      <c r="D268" s="215" t="s">
        <v>182</v>
      </c>
      <c r="E268" s="216" t="s">
        <v>7020</v>
      </c>
      <c r="F268" s="217" t="s">
        <v>7021</v>
      </c>
      <c r="G268" s="218" t="s">
        <v>185</v>
      </c>
      <c r="H268" s="219">
        <v>16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43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270</v>
      </c>
      <c r="AT268" s="226" t="s">
        <v>182</v>
      </c>
      <c r="AU268" s="226" t="s">
        <v>80</v>
      </c>
      <c r="AY268" s="19" t="s">
        <v>180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270</v>
      </c>
      <c r="BM268" s="226" t="s">
        <v>7290</v>
      </c>
    </row>
    <row r="269" s="2" customFormat="1" ht="16.5" customHeight="1">
      <c r="A269" s="40"/>
      <c r="B269" s="41"/>
      <c r="C269" s="215" t="s">
        <v>1797</v>
      </c>
      <c r="D269" s="215" t="s">
        <v>182</v>
      </c>
      <c r="E269" s="216" t="s">
        <v>7023</v>
      </c>
      <c r="F269" s="217" t="s">
        <v>7024</v>
      </c>
      <c r="G269" s="218" t="s">
        <v>5340</v>
      </c>
      <c r="H269" s="219">
        <v>15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270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270</v>
      </c>
      <c r="BM269" s="226" t="s">
        <v>7291</v>
      </c>
    </row>
    <row r="270" s="2" customFormat="1" ht="21.75" customHeight="1">
      <c r="A270" s="40"/>
      <c r="B270" s="41"/>
      <c r="C270" s="215" t="s">
        <v>1801</v>
      </c>
      <c r="D270" s="215" t="s">
        <v>182</v>
      </c>
      <c r="E270" s="216" t="s">
        <v>7026</v>
      </c>
      <c r="F270" s="217" t="s">
        <v>7027</v>
      </c>
      <c r="G270" s="218" t="s">
        <v>185</v>
      </c>
      <c r="H270" s="219">
        <v>9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270</v>
      </c>
      <c r="AT270" s="226" t="s">
        <v>182</v>
      </c>
      <c r="AU270" s="226" t="s">
        <v>80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270</v>
      </c>
      <c r="BM270" s="226" t="s">
        <v>7292</v>
      </c>
    </row>
    <row r="271" s="12" customFormat="1" ht="25.92" customHeight="1">
      <c r="A271" s="12"/>
      <c r="B271" s="199"/>
      <c r="C271" s="200"/>
      <c r="D271" s="201" t="s">
        <v>71</v>
      </c>
      <c r="E271" s="202" t="s">
        <v>6116</v>
      </c>
      <c r="F271" s="202" t="s">
        <v>7293</v>
      </c>
      <c r="G271" s="200"/>
      <c r="H271" s="200"/>
      <c r="I271" s="203"/>
      <c r="J271" s="204">
        <f>BK271</f>
        <v>0</v>
      </c>
      <c r="K271" s="200"/>
      <c r="L271" s="205"/>
      <c r="M271" s="206"/>
      <c r="N271" s="207"/>
      <c r="O271" s="207"/>
      <c r="P271" s="208">
        <f>SUM(P272:P283)</f>
        <v>0</v>
      </c>
      <c r="Q271" s="207"/>
      <c r="R271" s="208">
        <f>SUM(R272:R283)</f>
        <v>0</v>
      </c>
      <c r="S271" s="207"/>
      <c r="T271" s="209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71</v>
      </c>
      <c r="AU271" s="211" t="s">
        <v>72</v>
      </c>
      <c r="AY271" s="210" t="s">
        <v>180</v>
      </c>
      <c r="BK271" s="212">
        <f>SUM(BK272:BK283)</f>
        <v>0</v>
      </c>
    </row>
    <row r="272" s="2" customFormat="1" ht="16.5" customHeight="1">
      <c r="A272" s="40"/>
      <c r="B272" s="41"/>
      <c r="C272" s="215" t="s">
        <v>1805</v>
      </c>
      <c r="D272" s="215" t="s">
        <v>182</v>
      </c>
      <c r="E272" s="216" t="s">
        <v>7212</v>
      </c>
      <c r="F272" s="217" t="s">
        <v>7193</v>
      </c>
      <c r="G272" s="218" t="s">
        <v>7213</v>
      </c>
      <c r="H272" s="219">
        <v>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270</v>
      </c>
      <c r="AT272" s="226" t="s">
        <v>182</v>
      </c>
      <c r="AU272" s="226" t="s">
        <v>80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270</v>
      </c>
      <c r="BM272" s="226" t="s">
        <v>7294</v>
      </c>
    </row>
    <row r="273" s="2" customFormat="1" ht="16.5" customHeight="1">
      <c r="A273" s="40"/>
      <c r="B273" s="41"/>
      <c r="C273" s="215" t="s">
        <v>1809</v>
      </c>
      <c r="D273" s="215" t="s">
        <v>182</v>
      </c>
      <c r="E273" s="216" t="s">
        <v>7215</v>
      </c>
      <c r="F273" s="217" t="s">
        <v>7196</v>
      </c>
      <c r="G273" s="218" t="s">
        <v>359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270</v>
      </c>
      <c r="AT273" s="226" t="s">
        <v>182</v>
      </c>
      <c r="AU273" s="226" t="s">
        <v>80</v>
      </c>
      <c r="AY273" s="19" t="s">
        <v>180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270</v>
      </c>
      <c r="BM273" s="226" t="s">
        <v>7295</v>
      </c>
    </row>
    <row r="274" s="2" customFormat="1" ht="16.5" customHeight="1">
      <c r="A274" s="40"/>
      <c r="B274" s="41"/>
      <c r="C274" s="215" t="s">
        <v>1813</v>
      </c>
      <c r="D274" s="215" t="s">
        <v>182</v>
      </c>
      <c r="E274" s="216" t="s">
        <v>7217</v>
      </c>
      <c r="F274" s="217" t="s">
        <v>7199</v>
      </c>
      <c r="G274" s="218" t="s">
        <v>7200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270</v>
      </c>
      <c r="AT274" s="226" t="s">
        <v>182</v>
      </c>
      <c r="AU274" s="226" t="s">
        <v>80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270</v>
      </c>
      <c r="BM274" s="226" t="s">
        <v>7296</v>
      </c>
    </row>
    <row r="275" s="2" customFormat="1" ht="16.5" customHeight="1">
      <c r="A275" s="40"/>
      <c r="B275" s="41"/>
      <c r="C275" s="215" t="s">
        <v>1817</v>
      </c>
      <c r="D275" s="215" t="s">
        <v>182</v>
      </c>
      <c r="E275" s="216" t="s">
        <v>7219</v>
      </c>
      <c r="F275" s="217" t="s">
        <v>7202</v>
      </c>
      <c r="G275" s="218" t="s">
        <v>359</v>
      </c>
      <c r="H275" s="219">
        <v>0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43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270</v>
      </c>
      <c r="AT275" s="226" t="s">
        <v>182</v>
      </c>
      <c r="AU275" s="226" t="s">
        <v>80</v>
      </c>
      <c r="AY275" s="19" t="s">
        <v>180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270</v>
      </c>
      <c r="BM275" s="226" t="s">
        <v>7297</v>
      </c>
    </row>
    <row r="276" s="2" customFormat="1" ht="16.5" customHeight="1">
      <c r="A276" s="40"/>
      <c r="B276" s="41"/>
      <c r="C276" s="215" t="s">
        <v>1821</v>
      </c>
      <c r="D276" s="215" t="s">
        <v>182</v>
      </c>
      <c r="E276" s="216" t="s">
        <v>7221</v>
      </c>
      <c r="F276" s="217" t="s">
        <v>7204</v>
      </c>
      <c r="G276" s="218" t="s">
        <v>3441</v>
      </c>
      <c r="H276" s="219">
        <v>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270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270</v>
      </c>
      <c r="BM276" s="226" t="s">
        <v>7298</v>
      </c>
    </row>
    <row r="277" s="2" customFormat="1" ht="16.5" customHeight="1">
      <c r="A277" s="40"/>
      <c r="B277" s="41"/>
      <c r="C277" s="215" t="s">
        <v>1825</v>
      </c>
      <c r="D277" s="215" t="s">
        <v>182</v>
      </c>
      <c r="E277" s="216" t="s">
        <v>7223</v>
      </c>
      <c r="F277" s="217" t="s">
        <v>7206</v>
      </c>
      <c r="G277" s="218" t="s">
        <v>3441</v>
      </c>
      <c r="H277" s="219">
        <v>1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270</v>
      </c>
      <c r="AT277" s="226" t="s">
        <v>182</v>
      </c>
      <c r="AU277" s="226" t="s">
        <v>80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270</v>
      </c>
      <c r="BM277" s="226" t="s">
        <v>7299</v>
      </c>
    </row>
    <row r="278" s="2" customFormat="1" ht="16.5" customHeight="1">
      <c r="A278" s="40"/>
      <c r="B278" s="41"/>
      <c r="C278" s="215" t="s">
        <v>1829</v>
      </c>
      <c r="D278" s="215" t="s">
        <v>182</v>
      </c>
      <c r="E278" s="216" t="s">
        <v>7225</v>
      </c>
      <c r="F278" s="217" t="s">
        <v>7226</v>
      </c>
      <c r="G278" s="218" t="s">
        <v>359</v>
      </c>
      <c r="H278" s="219">
        <v>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270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270</v>
      </c>
      <c r="BM278" s="226" t="s">
        <v>7300</v>
      </c>
    </row>
    <row r="279" s="2" customFormat="1" ht="16.5" customHeight="1">
      <c r="A279" s="40"/>
      <c r="B279" s="41"/>
      <c r="C279" s="215" t="s">
        <v>1833</v>
      </c>
      <c r="D279" s="215" t="s">
        <v>182</v>
      </c>
      <c r="E279" s="216" t="s">
        <v>7228</v>
      </c>
      <c r="F279" s="217" t="s">
        <v>7229</v>
      </c>
      <c r="G279" s="218" t="s">
        <v>359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270</v>
      </c>
      <c r="AT279" s="226" t="s">
        <v>182</v>
      </c>
      <c r="AU279" s="226" t="s">
        <v>80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270</v>
      </c>
      <c r="BM279" s="226" t="s">
        <v>7301</v>
      </c>
    </row>
    <row r="280" s="2" customFormat="1" ht="16.5" customHeight="1">
      <c r="A280" s="40"/>
      <c r="B280" s="41"/>
      <c r="C280" s="215" t="s">
        <v>1837</v>
      </c>
      <c r="D280" s="215" t="s">
        <v>182</v>
      </c>
      <c r="E280" s="216" t="s">
        <v>7231</v>
      </c>
      <c r="F280" s="217" t="s">
        <v>7232</v>
      </c>
      <c r="G280" s="218" t="s">
        <v>5340</v>
      </c>
      <c r="H280" s="219">
        <v>11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270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270</v>
      </c>
      <c r="BM280" s="226" t="s">
        <v>7302</v>
      </c>
    </row>
    <row r="281" s="2" customFormat="1" ht="16.5" customHeight="1">
      <c r="A281" s="40"/>
      <c r="B281" s="41"/>
      <c r="C281" s="215" t="s">
        <v>1841</v>
      </c>
      <c r="D281" s="215" t="s">
        <v>182</v>
      </c>
      <c r="E281" s="216" t="s">
        <v>7234</v>
      </c>
      <c r="F281" s="217" t="s">
        <v>7002</v>
      </c>
      <c r="G281" s="218" t="s">
        <v>3441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270</v>
      </c>
      <c r="AT281" s="226" t="s">
        <v>182</v>
      </c>
      <c r="AU281" s="226" t="s">
        <v>80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270</v>
      </c>
      <c r="BM281" s="226" t="s">
        <v>7303</v>
      </c>
    </row>
    <row r="282" s="2" customFormat="1">
      <c r="A282" s="40"/>
      <c r="B282" s="41"/>
      <c r="C282" s="42"/>
      <c r="D282" s="235" t="s">
        <v>2938</v>
      </c>
      <c r="E282" s="42"/>
      <c r="F282" s="291" t="s">
        <v>7236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2938</v>
      </c>
      <c r="AU282" s="19" t="s">
        <v>80</v>
      </c>
    </row>
    <row r="283" s="2" customFormat="1" ht="16.5" customHeight="1">
      <c r="A283" s="40"/>
      <c r="B283" s="41"/>
      <c r="C283" s="215" t="s">
        <v>1845</v>
      </c>
      <c r="D283" s="215" t="s">
        <v>182</v>
      </c>
      <c r="E283" s="216" t="s">
        <v>7237</v>
      </c>
      <c r="F283" s="217" t="s">
        <v>7238</v>
      </c>
      <c r="G283" s="218" t="s">
        <v>3441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270</v>
      </c>
      <c r="AT283" s="226" t="s">
        <v>182</v>
      </c>
      <c r="AU283" s="226" t="s">
        <v>80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270</v>
      </c>
      <c r="BM283" s="226" t="s">
        <v>7304</v>
      </c>
    </row>
    <row r="284" s="12" customFormat="1" ht="25.92" customHeight="1">
      <c r="A284" s="12"/>
      <c r="B284" s="199"/>
      <c r="C284" s="200"/>
      <c r="D284" s="201" t="s">
        <v>71</v>
      </c>
      <c r="E284" s="202" t="s">
        <v>6133</v>
      </c>
      <c r="F284" s="202" t="s">
        <v>7305</v>
      </c>
      <c r="G284" s="200"/>
      <c r="H284" s="200"/>
      <c r="I284" s="203"/>
      <c r="J284" s="204">
        <f>BK284</f>
        <v>0</v>
      </c>
      <c r="K284" s="200"/>
      <c r="L284" s="205"/>
      <c r="M284" s="206"/>
      <c r="N284" s="207"/>
      <c r="O284" s="207"/>
      <c r="P284" s="208">
        <f>SUM(P285:P296)</f>
        <v>0</v>
      </c>
      <c r="Q284" s="207"/>
      <c r="R284" s="208">
        <f>SUM(R285:R296)</f>
        <v>0</v>
      </c>
      <c r="S284" s="207"/>
      <c r="T284" s="209">
        <f>SUM(T285:T296)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0" t="s">
        <v>80</v>
      </c>
      <c r="AT284" s="211" t="s">
        <v>71</v>
      </c>
      <c r="AU284" s="211" t="s">
        <v>72</v>
      </c>
      <c r="AY284" s="210" t="s">
        <v>180</v>
      </c>
      <c r="BK284" s="212">
        <f>SUM(BK285:BK296)</f>
        <v>0</v>
      </c>
    </row>
    <row r="285" s="2" customFormat="1" ht="16.5" customHeight="1">
      <c r="A285" s="40"/>
      <c r="B285" s="41"/>
      <c r="C285" s="215" t="s">
        <v>1849</v>
      </c>
      <c r="D285" s="215" t="s">
        <v>182</v>
      </c>
      <c r="E285" s="216" t="s">
        <v>7212</v>
      </c>
      <c r="F285" s="217" t="s">
        <v>7193</v>
      </c>
      <c r="G285" s="218" t="s">
        <v>7213</v>
      </c>
      <c r="H285" s="219">
        <v>1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270</v>
      </c>
      <c r="AT285" s="226" t="s">
        <v>182</v>
      </c>
      <c r="AU285" s="226" t="s">
        <v>80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270</v>
      </c>
      <c r="BM285" s="226" t="s">
        <v>7306</v>
      </c>
    </row>
    <row r="286" s="2" customFormat="1" ht="16.5" customHeight="1">
      <c r="A286" s="40"/>
      <c r="B286" s="41"/>
      <c r="C286" s="215" t="s">
        <v>1853</v>
      </c>
      <c r="D286" s="215" t="s">
        <v>182</v>
      </c>
      <c r="E286" s="216" t="s">
        <v>7215</v>
      </c>
      <c r="F286" s="217" t="s">
        <v>7196</v>
      </c>
      <c r="G286" s="218" t="s">
        <v>359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270</v>
      </c>
      <c r="AT286" s="226" t="s">
        <v>182</v>
      </c>
      <c r="AU286" s="226" t="s">
        <v>80</v>
      </c>
      <c r="AY286" s="19" t="s">
        <v>180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270</v>
      </c>
      <c r="BM286" s="226" t="s">
        <v>7307</v>
      </c>
    </row>
    <row r="287" s="2" customFormat="1" ht="16.5" customHeight="1">
      <c r="A287" s="40"/>
      <c r="B287" s="41"/>
      <c r="C287" s="215" t="s">
        <v>1857</v>
      </c>
      <c r="D287" s="215" t="s">
        <v>182</v>
      </c>
      <c r="E287" s="216" t="s">
        <v>7217</v>
      </c>
      <c r="F287" s="217" t="s">
        <v>7199</v>
      </c>
      <c r="G287" s="218" t="s">
        <v>7200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270</v>
      </c>
      <c r="AT287" s="226" t="s">
        <v>182</v>
      </c>
      <c r="AU287" s="226" t="s">
        <v>80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270</v>
      </c>
      <c r="BM287" s="226" t="s">
        <v>7308</v>
      </c>
    </row>
    <row r="288" s="2" customFormat="1" ht="16.5" customHeight="1">
      <c r="A288" s="40"/>
      <c r="B288" s="41"/>
      <c r="C288" s="215" t="s">
        <v>1861</v>
      </c>
      <c r="D288" s="215" t="s">
        <v>182</v>
      </c>
      <c r="E288" s="216" t="s">
        <v>7219</v>
      </c>
      <c r="F288" s="217" t="s">
        <v>7202</v>
      </c>
      <c r="G288" s="218" t="s">
        <v>359</v>
      </c>
      <c r="H288" s="219">
        <v>0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270</v>
      </c>
      <c r="AT288" s="226" t="s">
        <v>182</v>
      </c>
      <c r="AU288" s="226" t="s">
        <v>80</v>
      </c>
      <c r="AY288" s="19" t="s">
        <v>180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270</v>
      </c>
      <c r="BM288" s="226" t="s">
        <v>7309</v>
      </c>
    </row>
    <row r="289" s="2" customFormat="1" ht="16.5" customHeight="1">
      <c r="A289" s="40"/>
      <c r="B289" s="41"/>
      <c r="C289" s="215" t="s">
        <v>1865</v>
      </c>
      <c r="D289" s="215" t="s">
        <v>182</v>
      </c>
      <c r="E289" s="216" t="s">
        <v>7221</v>
      </c>
      <c r="F289" s="217" t="s">
        <v>7204</v>
      </c>
      <c r="G289" s="218" t="s">
        <v>3441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270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270</v>
      </c>
      <c r="BM289" s="226" t="s">
        <v>7310</v>
      </c>
    </row>
    <row r="290" s="2" customFormat="1" ht="16.5" customHeight="1">
      <c r="A290" s="40"/>
      <c r="B290" s="41"/>
      <c r="C290" s="215" t="s">
        <v>1869</v>
      </c>
      <c r="D290" s="215" t="s">
        <v>182</v>
      </c>
      <c r="E290" s="216" t="s">
        <v>7223</v>
      </c>
      <c r="F290" s="217" t="s">
        <v>7206</v>
      </c>
      <c r="G290" s="218" t="s">
        <v>3441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43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270</v>
      </c>
      <c r="AT290" s="226" t="s">
        <v>182</v>
      </c>
      <c r="AU290" s="226" t="s">
        <v>80</v>
      </c>
      <c r="AY290" s="19" t="s">
        <v>180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270</v>
      </c>
      <c r="BM290" s="226" t="s">
        <v>7311</v>
      </c>
    </row>
    <row r="291" s="2" customFormat="1" ht="16.5" customHeight="1">
      <c r="A291" s="40"/>
      <c r="B291" s="41"/>
      <c r="C291" s="215" t="s">
        <v>521</v>
      </c>
      <c r="D291" s="215" t="s">
        <v>182</v>
      </c>
      <c r="E291" s="216" t="s">
        <v>7225</v>
      </c>
      <c r="F291" s="217" t="s">
        <v>7226</v>
      </c>
      <c r="G291" s="218" t="s">
        <v>359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270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270</v>
      </c>
      <c r="BM291" s="226" t="s">
        <v>7312</v>
      </c>
    </row>
    <row r="292" s="2" customFormat="1" ht="16.5" customHeight="1">
      <c r="A292" s="40"/>
      <c r="B292" s="41"/>
      <c r="C292" s="215" t="s">
        <v>1941</v>
      </c>
      <c r="D292" s="215" t="s">
        <v>182</v>
      </c>
      <c r="E292" s="216" t="s">
        <v>7228</v>
      </c>
      <c r="F292" s="217" t="s">
        <v>7229</v>
      </c>
      <c r="G292" s="218" t="s">
        <v>359</v>
      </c>
      <c r="H292" s="219">
        <v>1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43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270</v>
      </c>
      <c r="AT292" s="226" t="s">
        <v>182</v>
      </c>
      <c r="AU292" s="226" t="s">
        <v>80</v>
      </c>
      <c r="AY292" s="19" t="s">
        <v>180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270</v>
      </c>
      <c r="BM292" s="226" t="s">
        <v>7313</v>
      </c>
    </row>
    <row r="293" s="2" customFormat="1" ht="16.5" customHeight="1">
      <c r="A293" s="40"/>
      <c r="B293" s="41"/>
      <c r="C293" s="215" t="s">
        <v>2013</v>
      </c>
      <c r="D293" s="215" t="s">
        <v>182</v>
      </c>
      <c r="E293" s="216" t="s">
        <v>7231</v>
      </c>
      <c r="F293" s="217" t="s">
        <v>7232</v>
      </c>
      <c r="G293" s="218" t="s">
        <v>5340</v>
      </c>
      <c r="H293" s="219">
        <v>12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270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270</v>
      </c>
      <c r="BM293" s="226" t="s">
        <v>7314</v>
      </c>
    </row>
    <row r="294" s="2" customFormat="1" ht="16.5" customHeight="1">
      <c r="A294" s="40"/>
      <c r="B294" s="41"/>
      <c r="C294" s="215" t="s">
        <v>2018</v>
      </c>
      <c r="D294" s="215" t="s">
        <v>182</v>
      </c>
      <c r="E294" s="216" t="s">
        <v>7234</v>
      </c>
      <c r="F294" s="217" t="s">
        <v>7002</v>
      </c>
      <c r="G294" s="218" t="s">
        <v>3441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43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270</v>
      </c>
      <c r="AT294" s="226" t="s">
        <v>182</v>
      </c>
      <c r="AU294" s="226" t="s">
        <v>80</v>
      </c>
      <c r="AY294" s="19" t="s">
        <v>180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270</v>
      </c>
      <c r="BM294" s="226" t="s">
        <v>7315</v>
      </c>
    </row>
    <row r="295" s="2" customFormat="1">
      <c r="A295" s="40"/>
      <c r="B295" s="41"/>
      <c r="C295" s="42"/>
      <c r="D295" s="235" t="s">
        <v>2938</v>
      </c>
      <c r="E295" s="42"/>
      <c r="F295" s="291" t="s">
        <v>7236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2938</v>
      </c>
      <c r="AU295" s="19" t="s">
        <v>80</v>
      </c>
    </row>
    <row r="296" s="2" customFormat="1" ht="16.5" customHeight="1">
      <c r="A296" s="40"/>
      <c r="B296" s="41"/>
      <c r="C296" s="215" t="s">
        <v>2028</v>
      </c>
      <c r="D296" s="215" t="s">
        <v>182</v>
      </c>
      <c r="E296" s="216" t="s">
        <v>7237</v>
      </c>
      <c r="F296" s="217" t="s">
        <v>7238</v>
      </c>
      <c r="G296" s="218" t="s">
        <v>3441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43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270</v>
      </c>
      <c r="AT296" s="226" t="s">
        <v>182</v>
      </c>
      <c r="AU296" s="226" t="s">
        <v>80</v>
      </c>
      <c r="AY296" s="19" t="s">
        <v>180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270</v>
      </c>
      <c r="BM296" s="226" t="s">
        <v>7316</v>
      </c>
    </row>
    <row r="297" s="12" customFormat="1" ht="25.92" customHeight="1">
      <c r="A297" s="12"/>
      <c r="B297" s="199"/>
      <c r="C297" s="200"/>
      <c r="D297" s="201" t="s">
        <v>71</v>
      </c>
      <c r="E297" s="202" t="s">
        <v>6530</v>
      </c>
      <c r="F297" s="202" t="s">
        <v>7317</v>
      </c>
      <c r="G297" s="200"/>
      <c r="H297" s="200"/>
      <c r="I297" s="203"/>
      <c r="J297" s="204">
        <f>BK297</f>
        <v>0</v>
      </c>
      <c r="K297" s="200"/>
      <c r="L297" s="205"/>
      <c r="M297" s="206"/>
      <c r="N297" s="207"/>
      <c r="O297" s="207"/>
      <c r="P297" s="208">
        <f>SUM(P298:P309)</f>
        <v>0</v>
      </c>
      <c r="Q297" s="207"/>
      <c r="R297" s="208">
        <f>SUM(R298:R309)</f>
        <v>0</v>
      </c>
      <c r="S297" s="207"/>
      <c r="T297" s="209">
        <f>SUM(T298:T309)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80</v>
      </c>
      <c r="AT297" s="211" t="s">
        <v>71</v>
      </c>
      <c r="AU297" s="211" t="s">
        <v>72</v>
      </c>
      <c r="AY297" s="210" t="s">
        <v>180</v>
      </c>
      <c r="BK297" s="212">
        <f>SUM(BK298:BK309)</f>
        <v>0</v>
      </c>
    </row>
    <row r="298" s="2" customFormat="1" ht="16.5" customHeight="1">
      <c r="A298" s="40"/>
      <c r="B298" s="41"/>
      <c r="C298" s="215" t="s">
        <v>2033</v>
      </c>
      <c r="D298" s="215" t="s">
        <v>182</v>
      </c>
      <c r="E298" s="216" t="s">
        <v>7212</v>
      </c>
      <c r="F298" s="217" t="s">
        <v>7193</v>
      </c>
      <c r="G298" s="218" t="s">
        <v>7213</v>
      </c>
      <c r="H298" s="219">
        <v>1.5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270</v>
      </c>
      <c r="AT298" s="226" t="s">
        <v>182</v>
      </c>
      <c r="AU298" s="226" t="s">
        <v>80</v>
      </c>
      <c r="AY298" s="19" t="s">
        <v>180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270</v>
      </c>
      <c r="BM298" s="226" t="s">
        <v>7318</v>
      </c>
    </row>
    <row r="299" s="2" customFormat="1" ht="16.5" customHeight="1">
      <c r="A299" s="40"/>
      <c r="B299" s="41"/>
      <c r="C299" s="215" t="s">
        <v>2046</v>
      </c>
      <c r="D299" s="215" t="s">
        <v>182</v>
      </c>
      <c r="E299" s="216" t="s">
        <v>7215</v>
      </c>
      <c r="F299" s="217" t="s">
        <v>7196</v>
      </c>
      <c r="G299" s="218" t="s">
        <v>359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270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270</v>
      </c>
      <c r="BM299" s="226" t="s">
        <v>7319</v>
      </c>
    </row>
    <row r="300" s="2" customFormat="1" ht="16.5" customHeight="1">
      <c r="A300" s="40"/>
      <c r="B300" s="41"/>
      <c r="C300" s="215" t="s">
        <v>2053</v>
      </c>
      <c r="D300" s="215" t="s">
        <v>182</v>
      </c>
      <c r="E300" s="216" t="s">
        <v>7217</v>
      </c>
      <c r="F300" s="217" t="s">
        <v>7199</v>
      </c>
      <c r="G300" s="218" t="s">
        <v>7200</v>
      </c>
      <c r="H300" s="219">
        <v>1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43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270</v>
      </c>
      <c r="AT300" s="226" t="s">
        <v>182</v>
      </c>
      <c r="AU300" s="226" t="s">
        <v>80</v>
      </c>
      <c r="AY300" s="19" t="s">
        <v>180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270</v>
      </c>
      <c r="BM300" s="226" t="s">
        <v>7320</v>
      </c>
    </row>
    <row r="301" s="2" customFormat="1" ht="16.5" customHeight="1">
      <c r="A301" s="40"/>
      <c r="B301" s="41"/>
      <c r="C301" s="215" t="s">
        <v>2062</v>
      </c>
      <c r="D301" s="215" t="s">
        <v>182</v>
      </c>
      <c r="E301" s="216" t="s">
        <v>7219</v>
      </c>
      <c r="F301" s="217" t="s">
        <v>7202</v>
      </c>
      <c r="G301" s="218" t="s">
        <v>359</v>
      </c>
      <c r="H301" s="219">
        <v>0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270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270</v>
      </c>
      <c r="BM301" s="226" t="s">
        <v>7321</v>
      </c>
    </row>
    <row r="302" s="2" customFormat="1" ht="16.5" customHeight="1">
      <c r="A302" s="40"/>
      <c r="B302" s="41"/>
      <c r="C302" s="215" t="s">
        <v>2071</v>
      </c>
      <c r="D302" s="215" t="s">
        <v>182</v>
      </c>
      <c r="E302" s="216" t="s">
        <v>7221</v>
      </c>
      <c r="F302" s="217" t="s">
        <v>7204</v>
      </c>
      <c r="G302" s="218" t="s">
        <v>3441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43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270</v>
      </c>
      <c r="AT302" s="226" t="s">
        <v>182</v>
      </c>
      <c r="AU302" s="226" t="s">
        <v>80</v>
      </c>
      <c r="AY302" s="19" t="s">
        <v>180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270</v>
      </c>
      <c r="BM302" s="226" t="s">
        <v>7322</v>
      </c>
    </row>
    <row r="303" s="2" customFormat="1" ht="16.5" customHeight="1">
      <c r="A303" s="40"/>
      <c r="B303" s="41"/>
      <c r="C303" s="215" t="s">
        <v>2076</v>
      </c>
      <c r="D303" s="215" t="s">
        <v>182</v>
      </c>
      <c r="E303" s="216" t="s">
        <v>7223</v>
      </c>
      <c r="F303" s="217" t="s">
        <v>7206</v>
      </c>
      <c r="G303" s="218" t="s">
        <v>3441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270</v>
      </c>
      <c r="AT303" s="226" t="s">
        <v>182</v>
      </c>
      <c r="AU303" s="226" t="s">
        <v>80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270</v>
      </c>
      <c r="BM303" s="226" t="s">
        <v>7323</v>
      </c>
    </row>
    <row r="304" s="2" customFormat="1" ht="16.5" customHeight="1">
      <c r="A304" s="40"/>
      <c r="B304" s="41"/>
      <c r="C304" s="215" t="s">
        <v>2083</v>
      </c>
      <c r="D304" s="215" t="s">
        <v>182</v>
      </c>
      <c r="E304" s="216" t="s">
        <v>7225</v>
      </c>
      <c r="F304" s="217" t="s">
        <v>7226</v>
      </c>
      <c r="G304" s="218" t="s">
        <v>359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270</v>
      </c>
      <c r="AT304" s="226" t="s">
        <v>182</v>
      </c>
      <c r="AU304" s="226" t="s">
        <v>80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270</v>
      </c>
      <c r="BM304" s="226" t="s">
        <v>7324</v>
      </c>
    </row>
    <row r="305" s="2" customFormat="1" ht="16.5" customHeight="1">
      <c r="A305" s="40"/>
      <c r="B305" s="41"/>
      <c r="C305" s="215" t="s">
        <v>2093</v>
      </c>
      <c r="D305" s="215" t="s">
        <v>182</v>
      </c>
      <c r="E305" s="216" t="s">
        <v>7228</v>
      </c>
      <c r="F305" s="217" t="s">
        <v>7229</v>
      </c>
      <c r="G305" s="218" t="s">
        <v>359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270</v>
      </c>
      <c r="AT305" s="226" t="s">
        <v>182</v>
      </c>
      <c r="AU305" s="226" t="s">
        <v>80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270</v>
      </c>
      <c r="BM305" s="226" t="s">
        <v>7325</v>
      </c>
    </row>
    <row r="306" s="2" customFormat="1" ht="16.5" customHeight="1">
      <c r="A306" s="40"/>
      <c r="B306" s="41"/>
      <c r="C306" s="215" t="s">
        <v>2099</v>
      </c>
      <c r="D306" s="215" t="s">
        <v>182</v>
      </c>
      <c r="E306" s="216" t="s">
        <v>7231</v>
      </c>
      <c r="F306" s="217" t="s">
        <v>7232</v>
      </c>
      <c r="G306" s="218" t="s">
        <v>5340</v>
      </c>
      <c r="H306" s="219">
        <v>15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270</v>
      </c>
      <c r="AT306" s="226" t="s">
        <v>182</v>
      </c>
      <c r="AU306" s="226" t="s">
        <v>80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270</v>
      </c>
      <c r="BM306" s="226" t="s">
        <v>7326</v>
      </c>
    </row>
    <row r="307" s="2" customFormat="1" ht="16.5" customHeight="1">
      <c r="A307" s="40"/>
      <c r="B307" s="41"/>
      <c r="C307" s="215" t="s">
        <v>2107</v>
      </c>
      <c r="D307" s="215" t="s">
        <v>182</v>
      </c>
      <c r="E307" s="216" t="s">
        <v>7327</v>
      </c>
      <c r="F307" s="217" t="s">
        <v>7002</v>
      </c>
      <c r="G307" s="218" t="s">
        <v>3441</v>
      </c>
      <c r="H307" s="219">
        <v>1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43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270</v>
      </c>
      <c r="AT307" s="226" t="s">
        <v>182</v>
      </c>
      <c r="AU307" s="226" t="s">
        <v>80</v>
      </c>
      <c r="AY307" s="19" t="s">
        <v>180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270</v>
      </c>
      <c r="BM307" s="226" t="s">
        <v>7328</v>
      </c>
    </row>
    <row r="308" s="2" customFormat="1">
      <c r="A308" s="40"/>
      <c r="B308" s="41"/>
      <c r="C308" s="42"/>
      <c r="D308" s="235" t="s">
        <v>2938</v>
      </c>
      <c r="E308" s="42"/>
      <c r="F308" s="291" t="s">
        <v>7236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2938</v>
      </c>
      <c r="AU308" s="19" t="s">
        <v>80</v>
      </c>
    </row>
    <row r="309" s="2" customFormat="1" ht="16.5" customHeight="1">
      <c r="A309" s="40"/>
      <c r="B309" s="41"/>
      <c r="C309" s="215" t="s">
        <v>2112</v>
      </c>
      <c r="D309" s="215" t="s">
        <v>182</v>
      </c>
      <c r="E309" s="216" t="s">
        <v>7237</v>
      </c>
      <c r="F309" s="217" t="s">
        <v>7238</v>
      </c>
      <c r="G309" s="218" t="s">
        <v>3441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270</v>
      </c>
      <c r="AT309" s="226" t="s">
        <v>182</v>
      </c>
      <c r="AU309" s="226" t="s">
        <v>80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270</v>
      </c>
      <c r="BM309" s="226" t="s">
        <v>7329</v>
      </c>
    </row>
    <row r="310" s="12" customFormat="1" ht="25.92" customHeight="1">
      <c r="A310" s="12"/>
      <c r="B310" s="199"/>
      <c r="C310" s="200"/>
      <c r="D310" s="201" t="s">
        <v>71</v>
      </c>
      <c r="E310" s="202" t="s">
        <v>6545</v>
      </c>
      <c r="F310" s="202" t="s">
        <v>7330</v>
      </c>
      <c r="G310" s="200"/>
      <c r="H310" s="200"/>
      <c r="I310" s="203"/>
      <c r="J310" s="204">
        <f>BK310</f>
        <v>0</v>
      </c>
      <c r="K310" s="200"/>
      <c r="L310" s="205"/>
      <c r="M310" s="206"/>
      <c r="N310" s="207"/>
      <c r="O310" s="207"/>
      <c r="P310" s="208">
        <f>SUM(P311:P322)</f>
        <v>0</v>
      </c>
      <c r="Q310" s="207"/>
      <c r="R310" s="208">
        <f>SUM(R311:R322)</f>
        <v>0</v>
      </c>
      <c r="S310" s="207"/>
      <c r="T310" s="209">
        <f>SUM(T311:T322)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80</v>
      </c>
      <c r="AT310" s="211" t="s">
        <v>71</v>
      </c>
      <c r="AU310" s="211" t="s">
        <v>72</v>
      </c>
      <c r="AY310" s="210" t="s">
        <v>180</v>
      </c>
      <c r="BK310" s="212">
        <f>SUM(BK311:BK322)</f>
        <v>0</v>
      </c>
    </row>
    <row r="311" s="2" customFormat="1" ht="16.5" customHeight="1">
      <c r="A311" s="40"/>
      <c r="B311" s="41"/>
      <c r="C311" s="215" t="s">
        <v>2120</v>
      </c>
      <c r="D311" s="215" t="s">
        <v>182</v>
      </c>
      <c r="E311" s="216" t="s">
        <v>7212</v>
      </c>
      <c r="F311" s="217" t="s">
        <v>7193</v>
      </c>
      <c r="G311" s="218" t="s">
        <v>7213</v>
      </c>
      <c r="H311" s="219">
        <v>1.5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270</v>
      </c>
      <c r="AT311" s="226" t="s">
        <v>182</v>
      </c>
      <c r="AU311" s="226" t="s">
        <v>80</v>
      </c>
      <c r="AY311" s="19" t="s">
        <v>180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270</v>
      </c>
      <c r="BM311" s="226" t="s">
        <v>7331</v>
      </c>
    </row>
    <row r="312" s="2" customFormat="1" ht="16.5" customHeight="1">
      <c r="A312" s="40"/>
      <c r="B312" s="41"/>
      <c r="C312" s="215" t="s">
        <v>2126</v>
      </c>
      <c r="D312" s="215" t="s">
        <v>182</v>
      </c>
      <c r="E312" s="216" t="s">
        <v>7215</v>
      </c>
      <c r="F312" s="217" t="s">
        <v>7196</v>
      </c>
      <c r="G312" s="218" t="s">
        <v>359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270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270</v>
      </c>
      <c r="BM312" s="226" t="s">
        <v>7332</v>
      </c>
    </row>
    <row r="313" s="2" customFormat="1" ht="16.5" customHeight="1">
      <c r="A313" s="40"/>
      <c r="B313" s="41"/>
      <c r="C313" s="215" t="s">
        <v>2131</v>
      </c>
      <c r="D313" s="215" t="s">
        <v>182</v>
      </c>
      <c r="E313" s="216" t="s">
        <v>7217</v>
      </c>
      <c r="F313" s="217" t="s">
        <v>7199</v>
      </c>
      <c r="G313" s="218" t="s">
        <v>7200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43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270</v>
      </c>
      <c r="AT313" s="226" t="s">
        <v>182</v>
      </c>
      <c r="AU313" s="226" t="s">
        <v>80</v>
      </c>
      <c r="AY313" s="19" t="s">
        <v>180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270</v>
      </c>
      <c r="BM313" s="226" t="s">
        <v>7333</v>
      </c>
    </row>
    <row r="314" s="2" customFormat="1" ht="16.5" customHeight="1">
      <c r="A314" s="40"/>
      <c r="B314" s="41"/>
      <c r="C314" s="215" t="s">
        <v>2137</v>
      </c>
      <c r="D314" s="215" t="s">
        <v>182</v>
      </c>
      <c r="E314" s="216" t="s">
        <v>7219</v>
      </c>
      <c r="F314" s="217" t="s">
        <v>7202</v>
      </c>
      <c r="G314" s="218" t="s">
        <v>359</v>
      </c>
      <c r="H314" s="219">
        <v>0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270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270</v>
      </c>
      <c r="BM314" s="226" t="s">
        <v>7334</v>
      </c>
    </row>
    <row r="315" s="2" customFormat="1" ht="16.5" customHeight="1">
      <c r="A315" s="40"/>
      <c r="B315" s="41"/>
      <c r="C315" s="215" t="s">
        <v>2142</v>
      </c>
      <c r="D315" s="215" t="s">
        <v>182</v>
      </c>
      <c r="E315" s="216" t="s">
        <v>7221</v>
      </c>
      <c r="F315" s="217" t="s">
        <v>7204</v>
      </c>
      <c r="G315" s="218" t="s">
        <v>3441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270</v>
      </c>
      <c r="AT315" s="226" t="s">
        <v>182</v>
      </c>
      <c r="AU315" s="226" t="s">
        <v>80</v>
      </c>
      <c r="AY315" s="19" t="s">
        <v>180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270</v>
      </c>
      <c r="BM315" s="226" t="s">
        <v>7335</v>
      </c>
    </row>
    <row r="316" s="2" customFormat="1" ht="16.5" customHeight="1">
      <c r="A316" s="40"/>
      <c r="B316" s="41"/>
      <c r="C316" s="215" t="s">
        <v>2148</v>
      </c>
      <c r="D316" s="215" t="s">
        <v>182</v>
      </c>
      <c r="E316" s="216" t="s">
        <v>7223</v>
      </c>
      <c r="F316" s="217" t="s">
        <v>7206</v>
      </c>
      <c r="G316" s="218" t="s">
        <v>3441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270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270</v>
      </c>
      <c r="BM316" s="226" t="s">
        <v>7336</v>
      </c>
    </row>
    <row r="317" s="2" customFormat="1" ht="16.5" customHeight="1">
      <c r="A317" s="40"/>
      <c r="B317" s="41"/>
      <c r="C317" s="215" t="s">
        <v>2155</v>
      </c>
      <c r="D317" s="215" t="s">
        <v>182</v>
      </c>
      <c r="E317" s="216" t="s">
        <v>7225</v>
      </c>
      <c r="F317" s="217" t="s">
        <v>7226</v>
      </c>
      <c r="G317" s="218" t="s">
        <v>359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43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270</v>
      </c>
      <c r="AT317" s="226" t="s">
        <v>182</v>
      </c>
      <c r="AU317" s="226" t="s">
        <v>80</v>
      </c>
      <c r="AY317" s="19" t="s">
        <v>180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270</v>
      </c>
      <c r="BM317" s="226" t="s">
        <v>7337</v>
      </c>
    </row>
    <row r="318" s="2" customFormat="1" ht="16.5" customHeight="1">
      <c r="A318" s="40"/>
      <c r="B318" s="41"/>
      <c r="C318" s="215" t="s">
        <v>2161</v>
      </c>
      <c r="D318" s="215" t="s">
        <v>182</v>
      </c>
      <c r="E318" s="216" t="s">
        <v>7228</v>
      </c>
      <c r="F318" s="217" t="s">
        <v>7229</v>
      </c>
      <c r="G318" s="218" t="s">
        <v>359</v>
      </c>
      <c r="H318" s="219">
        <v>1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270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270</v>
      </c>
      <c r="BM318" s="226" t="s">
        <v>7338</v>
      </c>
    </row>
    <row r="319" s="2" customFormat="1" ht="16.5" customHeight="1">
      <c r="A319" s="40"/>
      <c r="B319" s="41"/>
      <c r="C319" s="215" t="s">
        <v>2168</v>
      </c>
      <c r="D319" s="215" t="s">
        <v>182</v>
      </c>
      <c r="E319" s="216" t="s">
        <v>7231</v>
      </c>
      <c r="F319" s="217" t="s">
        <v>7232</v>
      </c>
      <c r="G319" s="218" t="s">
        <v>5340</v>
      </c>
      <c r="H319" s="219">
        <v>13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43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270</v>
      </c>
      <c r="AT319" s="226" t="s">
        <v>182</v>
      </c>
      <c r="AU319" s="226" t="s">
        <v>80</v>
      </c>
      <c r="AY319" s="19" t="s">
        <v>180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270</v>
      </c>
      <c r="BM319" s="226" t="s">
        <v>7339</v>
      </c>
    </row>
    <row r="320" s="2" customFormat="1" ht="16.5" customHeight="1">
      <c r="A320" s="40"/>
      <c r="B320" s="41"/>
      <c r="C320" s="215" t="s">
        <v>2182</v>
      </c>
      <c r="D320" s="215" t="s">
        <v>182</v>
      </c>
      <c r="E320" s="216" t="s">
        <v>7340</v>
      </c>
      <c r="F320" s="217" t="s">
        <v>7002</v>
      </c>
      <c r="G320" s="218" t="s">
        <v>3441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270</v>
      </c>
      <c r="AT320" s="226" t="s">
        <v>182</v>
      </c>
      <c r="AU320" s="226" t="s">
        <v>80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270</v>
      </c>
      <c r="BM320" s="226" t="s">
        <v>7341</v>
      </c>
    </row>
    <row r="321" s="2" customFormat="1">
      <c r="A321" s="40"/>
      <c r="B321" s="41"/>
      <c r="C321" s="42"/>
      <c r="D321" s="235" t="s">
        <v>2938</v>
      </c>
      <c r="E321" s="42"/>
      <c r="F321" s="291" t="s">
        <v>7236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2938</v>
      </c>
      <c r="AU321" s="19" t="s">
        <v>80</v>
      </c>
    </row>
    <row r="322" s="2" customFormat="1" ht="16.5" customHeight="1">
      <c r="A322" s="40"/>
      <c r="B322" s="41"/>
      <c r="C322" s="215" t="s">
        <v>2191</v>
      </c>
      <c r="D322" s="215" t="s">
        <v>182</v>
      </c>
      <c r="E322" s="216" t="s">
        <v>7237</v>
      </c>
      <c r="F322" s="217" t="s">
        <v>7238</v>
      </c>
      <c r="G322" s="218" t="s">
        <v>3441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270</v>
      </c>
      <c r="AT322" s="226" t="s">
        <v>182</v>
      </c>
      <c r="AU322" s="226" t="s">
        <v>80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270</v>
      </c>
      <c r="BM322" s="226" t="s">
        <v>7342</v>
      </c>
    </row>
    <row r="323" s="12" customFormat="1" ht="25.92" customHeight="1">
      <c r="A323" s="12"/>
      <c r="B323" s="199"/>
      <c r="C323" s="200"/>
      <c r="D323" s="201" t="s">
        <v>71</v>
      </c>
      <c r="E323" s="202" t="s">
        <v>6569</v>
      </c>
      <c r="F323" s="202" t="s">
        <v>7343</v>
      </c>
      <c r="G323" s="200"/>
      <c r="H323" s="200"/>
      <c r="I323" s="203"/>
      <c r="J323" s="204">
        <f>BK323</f>
        <v>0</v>
      </c>
      <c r="K323" s="200"/>
      <c r="L323" s="205"/>
      <c r="M323" s="206"/>
      <c r="N323" s="207"/>
      <c r="O323" s="207"/>
      <c r="P323" s="208">
        <f>SUM(P324:P335)</f>
        <v>0</v>
      </c>
      <c r="Q323" s="207"/>
      <c r="R323" s="208">
        <f>SUM(R324:R335)</f>
        <v>0</v>
      </c>
      <c r="S323" s="207"/>
      <c r="T323" s="209">
        <f>SUM(T324:T335)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80</v>
      </c>
      <c r="AT323" s="211" t="s">
        <v>71</v>
      </c>
      <c r="AU323" s="211" t="s">
        <v>72</v>
      </c>
      <c r="AY323" s="210" t="s">
        <v>180</v>
      </c>
      <c r="BK323" s="212">
        <f>SUM(BK324:BK335)</f>
        <v>0</v>
      </c>
    </row>
    <row r="324" s="2" customFormat="1" ht="16.5" customHeight="1">
      <c r="A324" s="40"/>
      <c r="B324" s="41"/>
      <c r="C324" s="215" t="s">
        <v>2198</v>
      </c>
      <c r="D324" s="215" t="s">
        <v>182</v>
      </c>
      <c r="E324" s="216" t="s">
        <v>7212</v>
      </c>
      <c r="F324" s="217" t="s">
        <v>7193</v>
      </c>
      <c r="G324" s="218" t="s">
        <v>7213</v>
      </c>
      <c r="H324" s="219">
        <v>1.5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270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270</v>
      </c>
      <c r="BM324" s="226" t="s">
        <v>7344</v>
      </c>
    </row>
    <row r="325" s="2" customFormat="1" ht="16.5" customHeight="1">
      <c r="A325" s="40"/>
      <c r="B325" s="41"/>
      <c r="C325" s="215" t="s">
        <v>2204</v>
      </c>
      <c r="D325" s="215" t="s">
        <v>182</v>
      </c>
      <c r="E325" s="216" t="s">
        <v>7215</v>
      </c>
      <c r="F325" s="217" t="s">
        <v>7196</v>
      </c>
      <c r="G325" s="218" t="s">
        <v>359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270</v>
      </c>
      <c r="AT325" s="226" t="s">
        <v>182</v>
      </c>
      <c r="AU325" s="226" t="s">
        <v>80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270</v>
      </c>
      <c r="BM325" s="226" t="s">
        <v>7345</v>
      </c>
    </row>
    <row r="326" s="2" customFormat="1" ht="16.5" customHeight="1">
      <c r="A326" s="40"/>
      <c r="B326" s="41"/>
      <c r="C326" s="215" t="s">
        <v>2325</v>
      </c>
      <c r="D326" s="215" t="s">
        <v>182</v>
      </c>
      <c r="E326" s="216" t="s">
        <v>7217</v>
      </c>
      <c r="F326" s="217" t="s">
        <v>7199</v>
      </c>
      <c r="G326" s="218" t="s">
        <v>7200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270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270</v>
      </c>
      <c r="BM326" s="226" t="s">
        <v>7346</v>
      </c>
    </row>
    <row r="327" s="2" customFormat="1" ht="16.5" customHeight="1">
      <c r="A327" s="40"/>
      <c r="B327" s="41"/>
      <c r="C327" s="215" t="s">
        <v>2334</v>
      </c>
      <c r="D327" s="215" t="s">
        <v>182</v>
      </c>
      <c r="E327" s="216" t="s">
        <v>7219</v>
      </c>
      <c r="F327" s="217" t="s">
        <v>7202</v>
      </c>
      <c r="G327" s="218" t="s">
        <v>359</v>
      </c>
      <c r="H327" s="219">
        <v>0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270</v>
      </c>
      <c r="AT327" s="226" t="s">
        <v>182</v>
      </c>
      <c r="AU327" s="226" t="s">
        <v>80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270</v>
      </c>
      <c r="BM327" s="226" t="s">
        <v>7347</v>
      </c>
    </row>
    <row r="328" s="2" customFormat="1" ht="16.5" customHeight="1">
      <c r="A328" s="40"/>
      <c r="B328" s="41"/>
      <c r="C328" s="215" t="s">
        <v>2343</v>
      </c>
      <c r="D328" s="215" t="s">
        <v>182</v>
      </c>
      <c r="E328" s="216" t="s">
        <v>7221</v>
      </c>
      <c r="F328" s="217" t="s">
        <v>7204</v>
      </c>
      <c r="G328" s="218" t="s">
        <v>3441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270</v>
      </c>
      <c r="AT328" s="226" t="s">
        <v>182</v>
      </c>
      <c r="AU328" s="226" t="s">
        <v>80</v>
      </c>
      <c r="AY328" s="19" t="s">
        <v>180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270</v>
      </c>
      <c r="BM328" s="226" t="s">
        <v>7348</v>
      </c>
    </row>
    <row r="329" s="2" customFormat="1" ht="16.5" customHeight="1">
      <c r="A329" s="40"/>
      <c r="B329" s="41"/>
      <c r="C329" s="215" t="s">
        <v>2349</v>
      </c>
      <c r="D329" s="215" t="s">
        <v>182</v>
      </c>
      <c r="E329" s="216" t="s">
        <v>7223</v>
      </c>
      <c r="F329" s="217" t="s">
        <v>7206</v>
      </c>
      <c r="G329" s="218" t="s">
        <v>3441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270</v>
      </c>
      <c r="AT329" s="226" t="s">
        <v>182</v>
      </c>
      <c r="AU329" s="226" t="s">
        <v>80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270</v>
      </c>
      <c r="BM329" s="226" t="s">
        <v>7349</v>
      </c>
    </row>
    <row r="330" s="2" customFormat="1" ht="16.5" customHeight="1">
      <c r="A330" s="40"/>
      <c r="B330" s="41"/>
      <c r="C330" s="215" t="s">
        <v>2354</v>
      </c>
      <c r="D330" s="215" t="s">
        <v>182</v>
      </c>
      <c r="E330" s="216" t="s">
        <v>7225</v>
      </c>
      <c r="F330" s="217" t="s">
        <v>7226</v>
      </c>
      <c r="G330" s="218" t="s">
        <v>359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43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270</v>
      </c>
      <c r="AT330" s="226" t="s">
        <v>182</v>
      </c>
      <c r="AU330" s="226" t="s">
        <v>80</v>
      </c>
      <c r="AY330" s="19" t="s">
        <v>180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270</v>
      </c>
      <c r="BM330" s="226" t="s">
        <v>7350</v>
      </c>
    </row>
    <row r="331" s="2" customFormat="1" ht="16.5" customHeight="1">
      <c r="A331" s="40"/>
      <c r="B331" s="41"/>
      <c r="C331" s="215" t="s">
        <v>2360</v>
      </c>
      <c r="D331" s="215" t="s">
        <v>182</v>
      </c>
      <c r="E331" s="216" t="s">
        <v>7228</v>
      </c>
      <c r="F331" s="217" t="s">
        <v>7229</v>
      </c>
      <c r="G331" s="218" t="s">
        <v>359</v>
      </c>
      <c r="H331" s="219">
        <v>1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270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270</v>
      </c>
      <c r="BM331" s="226" t="s">
        <v>7351</v>
      </c>
    </row>
    <row r="332" s="2" customFormat="1" ht="16.5" customHeight="1">
      <c r="A332" s="40"/>
      <c r="B332" s="41"/>
      <c r="C332" s="215" t="s">
        <v>2374</v>
      </c>
      <c r="D332" s="215" t="s">
        <v>182</v>
      </c>
      <c r="E332" s="216" t="s">
        <v>7231</v>
      </c>
      <c r="F332" s="217" t="s">
        <v>7232</v>
      </c>
      <c r="G332" s="218" t="s">
        <v>5340</v>
      </c>
      <c r="H332" s="219">
        <v>13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43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270</v>
      </c>
      <c r="AT332" s="226" t="s">
        <v>182</v>
      </c>
      <c r="AU332" s="226" t="s">
        <v>80</v>
      </c>
      <c r="AY332" s="19" t="s">
        <v>180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270</v>
      </c>
      <c r="BM332" s="226" t="s">
        <v>7352</v>
      </c>
    </row>
    <row r="333" s="2" customFormat="1" ht="16.5" customHeight="1">
      <c r="A333" s="40"/>
      <c r="B333" s="41"/>
      <c r="C333" s="215" t="s">
        <v>2379</v>
      </c>
      <c r="D333" s="215" t="s">
        <v>182</v>
      </c>
      <c r="E333" s="216" t="s">
        <v>7340</v>
      </c>
      <c r="F333" s="217" t="s">
        <v>7002</v>
      </c>
      <c r="G333" s="218" t="s">
        <v>3441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270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270</v>
      </c>
      <c r="BM333" s="226" t="s">
        <v>7353</v>
      </c>
    </row>
    <row r="334" s="2" customFormat="1">
      <c r="A334" s="40"/>
      <c r="B334" s="41"/>
      <c r="C334" s="42"/>
      <c r="D334" s="235" t="s">
        <v>2938</v>
      </c>
      <c r="E334" s="42"/>
      <c r="F334" s="291" t="s">
        <v>7236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2938</v>
      </c>
      <c r="AU334" s="19" t="s">
        <v>80</v>
      </c>
    </row>
    <row r="335" s="2" customFormat="1" ht="16.5" customHeight="1">
      <c r="A335" s="40"/>
      <c r="B335" s="41"/>
      <c r="C335" s="215" t="s">
        <v>2384</v>
      </c>
      <c r="D335" s="215" t="s">
        <v>182</v>
      </c>
      <c r="E335" s="216" t="s">
        <v>7237</v>
      </c>
      <c r="F335" s="217" t="s">
        <v>7238</v>
      </c>
      <c r="G335" s="218" t="s">
        <v>3441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270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270</v>
      </c>
      <c r="BM335" s="226" t="s">
        <v>7354</v>
      </c>
    </row>
    <row r="336" s="12" customFormat="1" ht="25.92" customHeight="1">
      <c r="A336" s="12"/>
      <c r="B336" s="199"/>
      <c r="C336" s="200"/>
      <c r="D336" s="201" t="s">
        <v>71</v>
      </c>
      <c r="E336" s="202" t="s">
        <v>6581</v>
      </c>
      <c r="F336" s="202" t="s">
        <v>7355</v>
      </c>
      <c r="G336" s="200"/>
      <c r="H336" s="200"/>
      <c r="I336" s="203"/>
      <c r="J336" s="204">
        <f>BK336</f>
        <v>0</v>
      </c>
      <c r="K336" s="200"/>
      <c r="L336" s="205"/>
      <c r="M336" s="206"/>
      <c r="N336" s="207"/>
      <c r="O336" s="207"/>
      <c r="P336" s="208">
        <f>P337</f>
        <v>0</v>
      </c>
      <c r="Q336" s="207"/>
      <c r="R336" s="208">
        <f>R337</f>
        <v>0</v>
      </c>
      <c r="S336" s="207"/>
      <c r="T336" s="209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80</v>
      </c>
      <c r="AT336" s="211" t="s">
        <v>71</v>
      </c>
      <c r="AU336" s="211" t="s">
        <v>72</v>
      </c>
      <c r="AY336" s="210" t="s">
        <v>180</v>
      </c>
      <c r="BK336" s="212">
        <f>BK337</f>
        <v>0</v>
      </c>
    </row>
    <row r="337" s="2" customFormat="1" ht="24.15" customHeight="1">
      <c r="A337" s="40"/>
      <c r="B337" s="41"/>
      <c r="C337" s="215" t="s">
        <v>2391</v>
      </c>
      <c r="D337" s="215" t="s">
        <v>182</v>
      </c>
      <c r="E337" s="216" t="s">
        <v>7356</v>
      </c>
      <c r="F337" s="217" t="s">
        <v>7357</v>
      </c>
      <c r="G337" s="218" t="s">
        <v>3441</v>
      </c>
      <c r="H337" s="219">
        <v>1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270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270</v>
      </c>
      <c r="BM337" s="226" t="s">
        <v>7358</v>
      </c>
    </row>
    <row r="338" s="12" customFormat="1" ht="25.92" customHeight="1">
      <c r="A338" s="12"/>
      <c r="B338" s="199"/>
      <c r="C338" s="200"/>
      <c r="D338" s="201" t="s">
        <v>71</v>
      </c>
      <c r="E338" s="202" t="s">
        <v>6593</v>
      </c>
      <c r="F338" s="202" t="s">
        <v>7359</v>
      </c>
      <c r="G338" s="200"/>
      <c r="H338" s="200"/>
      <c r="I338" s="203"/>
      <c r="J338" s="204">
        <f>BK338</f>
        <v>0</v>
      </c>
      <c r="K338" s="200"/>
      <c r="L338" s="205"/>
      <c r="M338" s="206"/>
      <c r="N338" s="207"/>
      <c r="O338" s="207"/>
      <c r="P338" s="208">
        <f>SUM(P339:P344)</f>
        <v>0</v>
      </c>
      <c r="Q338" s="207"/>
      <c r="R338" s="208">
        <f>SUM(R339:R344)</f>
        <v>0</v>
      </c>
      <c r="S338" s="207"/>
      <c r="T338" s="209">
        <f>SUM(T339:T344)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0" t="s">
        <v>80</v>
      </c>
      <c r="AT338" s="211" t="s">
        <v>71</v>
      </c>
      <c r="AU338" s="211" t="s">
        <v>72</v>
      </c>
      <c r="AY338" s="210" t="s">
        <v>180</v>
      </c>
      <c r="BK338" s="212">
        <f>SUM(BK339:BK344)</f>
        <v>0</v>
      </c>
    </row>
    <row r="339" s="2" customFormat="1" ht="16.5" customHeight="1">
      <c r="A339" s="40"/>
      <c r="B339" s="41"/>
      <c r="C339" s="215" t="s">
        <v>2403</v>
      </c>
      <c r="D339" s="215" t="s">
        <v>182</v>
      </c>
      <c r="E339" s="216" t="s">
        <v>7215</v>
      </c>
      <c r="F339" s="217" t="s">
        <v>7196</v>
      </c>
      <c r="G339" s="218" t="s">
        <v>359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270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270</v>
      </c>
      <c r="BM339" s="226" t="s">
        <v>7360</v>
      </c>
    </row>
    <row r="340" s="2" customFormat="1" ht="16.5" customHeight="1">
      <c r="A340" s="40"/>
      <c r="B340" s="41"/>
      <c r="C340" s="215" t="s">
        <v>2414</v>
      </c>
      <c r="D340" s="215" t="s">
        <v>182</v>
      </c>
      <c r="E340" s="216" t="s">
        <v>7231</v>
      </c>
      <c r="F340" s="217" t="s">
        <v>7232</v>
      </c>
      <c r="G340" s="218" t="s">
        <v>5340</v>
      </c>
      <c r="H340" s="219">
        <v>15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270</v>
      </c>
      <c r="AT340" s="226" t="s">
        <v>182</v>
      </c>
      <c r="AU340" s="226" t="s">
        <v>80</v>
      </c>
      <c r="AY340" s="19" t="s">
        <v>180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270</v>
      </c>
      <c r="BM340" s="226" t="s">
        <v>7361</v>
      </c>
    </row>
    <row r="341" s="2" customFormat="1" ht="16.5" customHeight="1">
      <c r="A341" s="40"/>
      <c r="B341" s="41"/>
      <c r="C341" s="215" t="s">
        <v>2419</v>
      </c>
      <c r="D341" s="215" t="s">
        <v>182</v>
      </c>
      <c r="E341" s="216" t="s">
        <v>7362</v>
      </c>
      <c r="F341" s="217" t="s">
        <v>7363</v>
      </c>
      <c r="G341" s="218" t="s">
        <v>359</v>
      </c>
      <c r="H341" s="219">
        <v>1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270</v>
      </c>
      <c r="AT341" s="226" t="s">
        <v>182</v>
      </c>
      <c r="AU341" s="226" t="s">
        <v>80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270</v>
      </c>
      <c r="BM341" s="226" t="s">
        <v>7364</v>
      </c>
    </row>
    <row r="342" s="2" customFormat="1" ht="16.5" customHeight="1">
      <c r="A342" s="40"/>
      <c r="B342" s="41"/>
      <c r="C342" s="215" t="s">
        <v>2495</v>
      </c>
      <c r="D342" s="215" t="s">
        <v>182</v>
      </c>
      <c r="E342" s="216" t="s">
        <v>7365</v>
      </c>
      <c r="F342" s="217" t="s">
        <v>7366</v>
      </c>
      <c r="G342" s="218" t="s">
        <v>3441</v>
      </c>
      <c r="H342" s="219">
        <v>1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270</v>
      </c>
      <c r="AT342" s="226" t="s">
        <v>182</v>
      </c>
      <c r="AU342" s="226" t="s">
        <v>80</v>
      </c>
      <c r="AY342" s="19" t="s">
        <v>180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270</v>
      </c>
      <c r="BM342" s="226" t="s">
        <v>7367</v>
      </c>
    </row>
    <row r="343" s="2" customFormat="1" ht="16.5" customHeight="1">
      <c r="A343" s="40"/>
      <c r="B343" s="41"/>
      <c r="C343" s="215" t="s">
        <v>2501</v>
      </c>
      <c r="D343" s="215" t="s">
        <v>182</v>
      </c>
      <c r="E343" s="216" t="s">
        <v>7368</v>
      </c>
      <c r="F343" s="217" t="s">
        <v>7002</v>
      </c>
      <c r="G343" s="218" t="s">
        <v>3441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270</v>
      </c>
      <c r="AT343" s="226" t="s">
        <v>182</v>
      </c>
      <c r="AU343" s="226" t="s">
        <v>80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270</v>
      </c>
      <c r="BM343" s="226" t="s">
        <v>7369</v>
      </c>
    </row>
    <row r="344" s="2" customFormat="1">
      <c r="A344" s="40"/>
      <c r="B344" s="41"/>
      <c r="C344" s="42"/>
      <c r="D344" s="235" t="s">
        <v>2938</v>
      </c>
      <c r="E344" s="42"/>
      <c r="F344" s="291" t="s">
        <v>7370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2938</v>
      </c>
      <c r="AU344" s="19" t="s">
        <v>80</v>
      </c>
    </row>
    <row r="345" s="12" customFormat="1" ht="25.92" customHeight="1">
      <c r="A345" s="12"/>
      <c r="B345" s="199"/>
      <c r="C345" s="200"/>
      <c r="D345" s="201" t="s">
        <v>71</v>
      </c>
      <c r="E345" s="202" t="s">
        <v>6605</v>
      </c>
      <c r="F345" s="202" t="s">
        <v>7371</v>
      </c>
      <c r="G345" s="200"/>
      <c r="H345" s="200"/>
      <c r="I345" s="203"/>
      <c r="J345" s="204">
        <f>BK345</f>
        <v>0</v>
      </c>
      <c r="K345" s="200"/>
      <c r="L345" s="205"/>
      <c r="M345" s="206"/>
      <c r="N345" s="207"/>
      <c r="O345" s="207"/>
      <c r="P345" s="208">
        <f>SUM(P346:P351)</f>
        <v>0</v>
      </c>
      <c r="Q345" s="207"/>
      <c r="R345" s="208">
        <f>SUM(R346:R351)</f>
        <v>0</v>
      </c>
      <c r="S345" s="207"/>
      <c r="T345" s="209">
        <f>SUM(T346:T351)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0" t="s">
        <v>80</v>
      </c>
      <c r="AT345" s="211" t="s">
        <v>71</v>
      </c>
      <c r="AU345" s="211" t="s">
        <v>72</v>
      </c>
      <c r="AY345" s="210" t="s">
        <v>180</v>
      </c>
      <c r="BK345" s="212">
        <f>SUM(BK346:BK351)</f>
        <v>0</v>
      </c>
    </row>
    <row r="346" s="2" customFormat="1" ht="16.5" customHeight="1">
      <c r="A346" s="40"/>
      <c r="B346" s="41"/>
      <c r="C346" s="215" t="s">
        <v>2509</v>
      </c>
      <c r="D346" s="215" t="s">
        <v>182</v>
      </c>
      <c r="E346" s="216" t="s">
        <v>7215</v>
      </c>
      <c r="F346" s="217" t="s">
        <v>7196</v>
      </c>
      <c r="G346" s="218" t="s">
        <v>359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43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270</v>
      </c>
      <c r="AT346" s="226" t="s">
        <v>182</v>
      </c>
      <c r="AU346" s="226" t="s">
        <v>80</v>
      </c>
      <c r="AY346" s="19" t="s">
        <v>180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270</v>
      </c>
      <c r="BM346" s="226" t="s">
        <v>7372</v>
      </c>
    </row>
    <row r="347" s="2" customFormat="1" ht="16.5" customHeight="1">
      <c r="A347" s="40"/>
      <c r="B347" s="41"/>
      <c r="C347" s="215" t="s">
        <v>2541</v>
      </c>
      <c r="D347" s="215" t="s">
        <v>182</v>
      </c>
      <c r="E347" s="216" t="s">
        <v>7362</v>
      </c>
      <c r="F347" s="217" t="s">
        <v>7363</v>
      </c>
      <c r="G347" s="218" t="s">
        <v>359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270</v>
      </c>
      <c r="AT347" s="226" t="s">
        <v>182</v>
      </c>
      <c r="AU347" s="226" t="s">
        <v>80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270</v>
      </c>
      <c r="BM347" s="226" t="s">
        <v>7373</v>
      </c>
    </row>
    <row r="348" s="2" customFormat="1" ht="16.5" customHeight="1">
      <c r="A348" s="40"/>
      <c r="B348" s="41"/>
      <c r="C348" s="215" t="s">
        <v>2546</v>
      </c>
      <c r="D348" s="215" t="s">
        <v>182</v>
      </c>
      <c r="E348" s="216" t="s">
        <v>7365</v>
      </c>
      <c r="F348" s="217" t="s">
        <v>7366</v>
      </c>
      <c r="G348" s="218" t="s">
        <v>3441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43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270</v>
      </c>
      <c r="AT348" s="226" t="s">
        <v>182</v>
      </c>
      <c r="AU348" s="226" t="s">
        <v>80</v>
      </c>
      <c r="AY348" s="19" t="s">
        <v>180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270</v>
      </c>
      <c r="BM348" s="226" t="s">
        <v>7374</v>
      </c>
    </row>
    <row r="349" s="2" customFormat="1" ht="16.5" customHeight="1">
      <c r="A349" s="40"/>
      <c r="B349" s="41"/>
      <c r="C349" s="215" t="s">
        <v>2551</v>
      </c>
      <c r="D349" s="215" t="s">
        <v>182</v>
      </c>
      <c r="E349" s="216" t="s">
        <v>7375</v>
      </c>
      <c r="F349" s="217" t="s">
        <v>7376</v>
      </c>
      <c r="G349" s="218" t="s">
        <v>5340</v>
      </c>
      <c r="H349" s="219">
        <v>15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270</v>
      </c>
      <c r="AT349" s="226" t="s">
        <v>182</v>
      </c>
      <c r="AU349" s="226" t="s">
        <v>80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270</v>
      </c>
      <c r="BM349" s="226" t="s">
        <v>7377</v>
      </c>
    </row>
    <row r="350" s="2" customFormat="1" ht="16.5" customHeight="1">
      <c r="A350" s="40"/>
      <c r="B350" s="41"/>
      <c r="C350" s="215" t="s">
        <v>2557</v>
      </c>
      <c r="D350" s="215" t="s">
        <v>182</v>
      </c>
      <c r="E350" s="216" t="s">
        <v>7378</v>
      </c>
      <c r="F350" s="217" t="s">
        <v>7002</v>
      </c>
      <c r="G350" s="218" t="s">
        <v>3441</v>
      </c>
      <c r="H350" s="219">
        <v>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43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270</v>
      </c>
      <c r="AT350" s="226" t="s">
        <v>182</v>
      </c>
      <c r="AU350" s="226" t="s">
        <v>80</v>
      </c>
      <c r="AY350" s="19" t="s">
        <v>180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270</v>
      </c>
      <c r="BM350" s="226" t="s">
        <v>7379</v>
      </c>
    </row>
    <row r="351" s="2" customFormat="1">
      <c r="A351" s="40"/>
      <c r="B351" s="41"/>
      <c r="C351" s="42"/>
      <c r="D351" s="235" t="s">
        <v>2938</v>
      </c>
      <c r="E351" s="42"/>
      <c r="F351" s="291" t="s">
        <v>7380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2938</v>
      </c>
      <c r="AU351" s="19" t="s">
        <v>80</v>
      </c>
    </row>
    <row r="352" s="12" customFormat="1" ht="25.92" customHeight="1">
      <c r="A352" s="12"/>
      <c r="B352" s="199"/>
      <c r="C352" s="200"/>
      <c r="D352" s="201" t="s">
        <v>71</v>
      </c>
      <c r="E352" s="202" t="s">
        <v>6620</v>
      </c>
      <c r="F352" s="202" t="s">
        <v>7381</v>
      </c>
      <c r="G352" s="200"/>
      <c r="H352" s="200"/>
      <c r="I352" s="203"/>
      <c r="J352" s="204">
        <f>BK352</f>
        <v>0</v>
      </c>
      <c r="K352" s="200"/>
      <c r="L352" s="205"/>
      <c r="M352" s="206"/>
      <c r="N352" s="207"/>
      <c r="O352" s="207"/>
      <c r="P352" s="208">
        <f>SUM(P353:P358)</f>
        <v>0</v>
      </c>
      <c r="Q352" s="207"/>
      <c r="R352" s="208">
        <f>SUM(R353:R358)</f>
        <v>0</v>
      </c>
      <c r="S352" s="207"/>
      <c r="T352" s="209">
        <f>SUM(T353:T358)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0" t="s">
        <v>80</v>
      </c>
      <c r="AT352" s="211" t="s">
        <v>71</v>
      </c>
      <c r="AU352" s="211" t="s">
        <v>72</v>
      </c>
      <c r="AY352" s="210" t="s">
        <v>180</v>
      </c>
      <c r="BK352" s="212">
        <f>SUM(BK353:BK358)</f>
        <v>0</v>
      </c>
    </row>
    <row r="353" s="2" customFormat="1" ht="16.5" customHeight="1">
      <c r="A353" s="40"/>
      <c r="B353" s="41"/>
      <c r="C353" s="215" t="s">
        <v>2562</v>
      </c>
      <c r="D353" s="215" t="s">
        <v>182</v>
      </c>
      <c r="E353" s="216" t="s">
        <v>7215</v>
      </c>
      <c r="F353" s="217" t="s">
        <v>7196</v>
      </c>
      <c r="G353" s="218" t="s">
        <v>359</v>
      </c>
      <c r="H353" s="219">
        <v>1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270</v>
      </c>
      <c r="AT353" s="226" t="s">
        <v>182</v>
      </c>
      <c r="AU353" s="226" t="s">
        <v>80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270</v>
      </c>
      <c r="BM353" s="226" t="s">
        <v>7382</v>
      </c>
    </row>
    <row r="354" s="2" customFormat="1" ht="16.5" customHeight="1">
      <c r="A354" s="40"/>
      <c r="B354" s="41"/>
      <c r="C354" s="215" t="s">
        <v>2583</v>
      </c>
      <c r="D354" s="215" t="s">
        <v>182</v>
      </c>
      <c r="E354" s="216" t="s">
        <v>7362</v>
      </c>
      <c r="F354" s="217" t="s">
        <v>7363</v>
      </c>
      <c r="G354" s="218" t="s">
        <v>359</v>
      </c>
      <c r="H354" s="219">
        <v>1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43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270</v>
      </c>
      <c r="AT354" s="226" t="s">
        <v>182</v>
      </c>
      <c r="AU354" s="226" t="s">
        <v>80</v>
      </c>
      <c r="AY354" s="19" t="s">
        <v>180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270</v>
      </c>
      <c r="BM354" s="226" t="s">
        <v>7383</v>
      </c>
    </row>
    <row r="355" s="2" customFormat="1" ht="16.5" customHeight="1">
      <c r="A355" s="40"/>
      <c r="B355" s="41"/>
      <c r="C355" s="215" t="s">
        <v>2588</v>
      </c>
      <c r="D355" s="215" t="s">
        <v>182</v>
      </c>
      <c r="E355" s="216" t="s">
        <v>7365</v>
      </c>
      <c r="F355" s="217" t="s">
        <v>7366</v>
      </c>
      <c r="G355" s="218" t="s">
        <v>3441</v>
      </c>
      <c r="H355" s="219">
        <v>1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270</v>
      </c>
      <c r="AT355" s="226" t="s">
        <v>182</v>
      </c>
      <c r="AU355" s="226" t="s">
        <v>80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270</v>
      </c>
      <c r="BM355" s="226" t="s">
        <v>7384</v>
      </c>
    </row>
    <row r="356" s="2" customFormat="1" ht="16.5" customHeight="1">
      <c r="A356" s="40"/>
      <c r="B356" s="41"/>
      <c r="C356" s="215" t="s">
        <v>2618</v>
      </c>
      <c r="D356" s="215" t="s">
        <v>182</v>
      </c>
      <c r="E356" s="216" t="s">
        <v>7375</v>
      </c>
      <c r="F356" s="217" t="s">
        <v>7376</v>
      </c>
      <c r="G356" s="218" t="s">
        <v>5340</v>
      </c>
      <c r="H356" s="219">
        <v>15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43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270</v>
      </c>
      <c r="AT356" s="226" t="s">
        <v>182</v>
      </c>
      <c r="AU356" s="226" t="s">
        <v>80</v>
      </c>
      <c r="AY356" s="19" t="s">
        <v>180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270</v>
      </c>
      <c r="BM356" s="226" t="s">
        <v>7385</v>
      </c>
    </row>
    <row r="357" s="2" customFormat="1" ht="16.5" customHeight="1">
      <c r="A357" s="40"/>
      <c r="B357" s="41"/>
      <c r="C357" s="215" t="s">
        <v>2624</v>
      </c>
      <c r="D357" s="215" t="s">
        <v>182</v>
      </c>
      <c r="E357" s="216" t="s">
        <v>7378</v>
      </c>
      <c r="F357" s="217" t="s">
        <v>7002</v>
      </c>
      <c r="G357" s="218" t="s">
        <v>3441</v>
      </c>
      <c r="H357" s="219">
        <v>1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270</v>
      </c>
      <c r="AT357" s="226" t="s">
        <v>182</v>
      </c>
      <c r="AU357" s="226" t="s">
        <v>80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270</v>
      </c>
      <c r="BM357" s="226" t="s">
        <v>7386</v>
      </c>
    </row>
    <row r="358" s="2" customFormat="1">
      <c r="A358" s="40"/>
      <c r="B358" s="41"/>
      <c r="C358" s="42"/>
      <c r="D358" s="235" t="s">
        <v>2938</v>
      </c>
      <c r="E358" s="42"/>
      <c r="F358" s="291" t="s">
        <v>7380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2938</v>
      </c>
      <c r="AU358" s="19" t="s">
        <v>80</v>
      </c>
    </row>
    <row r="359" s="12" customFormat="1" ht="25.92" customHeight="1">
      <c r="A359" s="12"/>
      <c r="B359" s="199"/>
      <c r="C359" s="200"/>
      <c r="D359" s="201" t="s">
        <v>71</v>
      </c>
      <c r="E359" s="202" t="s">
        <v>7387</v>
      </c>
      <c r="F359" s="202" t="s">
        <v>7388</v>
      </c>
      <c r="G359" s="200"/>
      <c r="H359" s="200"/>
      <c r="I359" s="203"/>
      <c r="J359" s="204">
        <f>BK359</f>
        <v>0</v>
      </c>
      <c r="K359" s="200"/>
      <c r="L359" s="205"/>
      <c r="M359" s="206"/>
      <c r="N359" s="207"/>
      <c r="O359" s="207"/>
      <c r="P359" s="208">
        <f>SUM(P360:P363)</f>
        <v>0</v>
      </c>
      <c r="Q359" s="207"/>
      <c r="R359" s="208">
        <f>SUM(R360:R363)</f>
        <v>0</v>
      </c>
      <c r="S359" s="207"/>
      <c r="T359" s="209">
        <f>SUM(T360:T363)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0" t="s">
        <v>80</v>
      </c>
      <c r="AT359" s="211" t="s">
        <v>71</v>
      </c>
      <c r="AU359" s="211" t="s">
        <v>72</v>
      </c>
      <c r="AY359" s="210" t="s">
        <v>180</v>
      </c>
      <c r="BK359" s="212">
        <f>SUM(BK360:BK363)</f>
        <v>0</v>
      </c>
    </row>
    <row r="360" s="2" customFormat="1" ht="16.5" customHeight="1">
      <c r="A360" s="40"/>
      <c r="B360" s="41"/>
      <c r="C360" s="215" t="s">
        <v>2630</v>
      </c>
      <c r="D360" s="215" t="s">
        <v>182</v>
      </c>
      <c r="E360" s="216" t="s">
        <v>7389</v>
      </c>
      <c r="F360" s="217" t="s">
        <v>7390</v>
      </c>
      <c r="G360" s="218" t="s">
        <v>359</v>
      </c>
      <c r="H360" s="219">
        <v>1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270</v>
      </c>
      <c r="AT360" s="226" t="s">
        <v>182</v>
      </c>
      <c r="AU360" s="226" t="s">
        <v>80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270</v>
      </c>
      <c r="BM360" s="226" t="s">
        <v>7391</v>
      </c>
    </row>
    <row r="361" s="2" customFormat="1" ht="16.5" customHeight="1">
      <c r="A361" s="40"/>
      <c r="B361" s="41"/>
      <c r="C361" s="215" t="s">
        <v>2639</v>
      </c>
      <c r="D361" s="215" t="s">
        <v>182</v>
      </c>
      <c r="E361" s="216" t="s">
        <v>7392</v>
      </c>
      <c r="F361" s="217" t="s">
        <v>7393</v>
      </c>
      <c r="G361" s="218" t="s">
        <v>5340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270</v>
      </c>
      <c r="AT361" s="226" t="s">
        <v>182</v>
      </c>
      <c r="AU361" s="226" t="s">
        <v>80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270</v>
      </c>
      <c r="BM361" s="226" t="s">
        <v>7394</v>
      </c>
    </row>
    <row r="362" s="2" customFormat="1" ht="16.5" customHeight="1">
      <c r="A362" s="40"/>
      <c r="B362" s="41"/>
      <c r="C362" s="215" t="s">
        <v>2646</v>
      </c>
      <c r="D362" s="215" t="s">
        <v>182</v>
      </c>
      <c r="E362" s="216" t="s">
        <v>7395</v>
      </c>
      <c r="F362" s="217" t="s">
        <v>7002</v>
      </c>
      <c r="G362" s="218" t="s">
        <v>3441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43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270</v>
      </c>
      <c r="AT362" s="226" t="s">
        <v>182</v>
      </c>
      <c r="AU362" s="226" t="s">
        <v>80</v>
      </c>
      <c r="AY362" s="19" t="s">
        <v>180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270</v>
      </c>
      <c r="BM362" s="226" t="s">
        <v>7396</v>
      </c>
    </row>
    <row r="363" s="2" customFormat="1" ht="21.75" customHeight="1">
      <c r="A363" s="40"/>
      <c r="B363" s="41"/>
      <c r="C363" s="215" t="s">
        <v>2671</v>
      </c>
      <c r="D363" s="215" t="s">
        <v>182</v>
      </c>
      <c r="E363" s="216" t="s">
        <v>7026</v>
      </c>
      <c r="F363" s="217" t="s">
        <v>7027</v>
      </c>
      <c r="G363" s="218" t="s">
        <v>185</v>
      </c>
      <c r="H363" s="219">
        <v>1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270</v>
      </c>
      <c r="AT363" s="226" t="s">
        <v>182</v>
      </c>
      <c r="AU363" s="226" t="s">
        <v>80</v>
      </c>
      <c r="AY363" s="19" t="s">
        <v>180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270</v>
      </c>
      <c r="BM363" s="226" t="s">
        <v>7397</v>
      </c>
    </row>
    <row r="364" s="12" customFormat="1" ht="25.92" customHeight="1">
      <c r="A364" s="12"/>
      <c r="B364" s="199"/>
      <c r="C364" s="200"/>
      <c r="D364" s="201" t="s">
        <v>71</v>
      </c>
      <c r="E364" s="202" t="s">
        <v>6154</v>
      </c>
      <c r="F364" s="202" t="s">
        <v>7398</v>
      </c>
      <c r="G364" s="200"/>
      <c r="H364" s="200"/>
      <c r="I364" s="203"/>
      <c r="J364" s="204">
        <f>BK364</f>
        <v>0</v>
      </c>
      <c r="K364" s="200"/>
      <c r="L364" s="205"/>
      <c r="M364" s="206"/>
      <c r="N364" s="207"/>
      <c r="O364" s="207"/>
      <c r="P364" s="208">
        <f>SUM(P365:P377)</f>
        <v>0</v>
      </c>
      <c r="Q364" s="207"/>
      <c r="R364" s="208">
        <f>SUM(R365:R377)</f>
        <v>0</v>
      </c>
      <c r="S364" s="207"/>
      <c r="T364" s="209">
        <f>SUM(T365:T377)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0" t="s">
        <v>80</v>
      </c>
      <c r="AT364" s="211" t="s">
        <v>71</v>
      </c>
      <c r="AU364" s="211" t="s">
        <v>72</v>
      </c>
      <c r="AY364" s="210" t="s">
        <v>180</v>
      </c>
      <c r="BK364" s="212">
        <f>SUM(BK365:BK377)</f>
        <v>0</v>
      </c>
    </row>
    <row r="365" s="2" customFormat="1" ht="16.5" customHeight="1">
      <c r="A365" s="40"/>
      <c r="B365" s="41"/>
      <c r="C365" s="215" t="s">
        <v>2676</v>
      </c>
      <c r="D365" s="215" t="s">
        <v>182</v>
      </c>
      <c r="E365" s="216" t="s">
        <v>7005</v>
      </c>
      <c r="F365" s="217" t="s">
        <v>7006</v>
      </c>
      <c r="G365" s="218" t="s">
        <v>359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43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270</v>
      </c>
      <c r="AT365" s="226" t="s">
        <v>182</v>
      </c>
      <c r="AU365" s="226" t="s">
        <v>80</v>
      </c>
      <c r="AY365" s="19" t="s">
        <v>180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270</v>
      </c>
      <c r="BM365" s="226" t="s">
        <v>7399</v>
      </c>
    </row>
    <row r="366" s="2" customFormat="1" ht="21.75" customHeight="1">
      <c r="A366" s="40"/>
      <c r="B366" s="41"/>
      <c r="C366" s="215" t="s">
        <v>2681</v>
      </c>
      <c r="D366" s="215" t="s">
        <v>182</v>
      </c>
      <c r="E366" s="216" t="s">
        <v>7400</v>
      </c>
      <c r="F366" s="217" t="s">
        <v>7401</v>
      </c>
      <c r="G366" s="218" t="s">
        <v>359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270</v>
      </c>
      <c r="AT366" s="226" t="s">
        <v>182</v>
      </c>
      <c r="AU366" s="226" t="s">
        <v>80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270</v>
      </c>
      <c r="BM366" s="226" t="s">
        <v>7402</v>
      </c>
    </row>
    <row r="367" s="2" customFormat="1" ht="16.5" customHeight="1">
      <c r="A367" s="40"/>
      <c r="B367" s="41"/>
      <c r="C367" s="215" t="s">
        <v>2687</v>
      </c>
      <c r="D367" s="215" t="s">
        <v>182</v>
      </c>
      <c r="E367" s="216" t="s">
        <v>7403</v>
      </c>
      <c r="F367" s="217" t="s">
        <v>7404</v>
      </c>
      <c r="G367" s="218" t="s">
        <v>359</v>
      </c>
      <c r="H367" s="219">
        <v>1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43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270</v>
      </c>
      <c r="AT367" s="226" t="s">
        <v>182</v>
      </c>
      <c r="AU367" s="226" t="s">
        <v>80</v>
      </c>
      <c r="AY367" s="19" t="s">
        <v>180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270</v>
      </c>
      <c r="BM367" s="226" t="s">
        <v>7405</v>
      </c>
    </row>
    <row r="368" s="2" customFormat="1" ht="16.5" customHeight="1">
      <c r="A368" s="40"/>
      <c r="B368" s="41"/>
      <c r="C368" s="215" t="s">
        <v>2694</v>
      </c>
      <c r="D368" s="215" t="s">
        <v>182</v>
      </c>
      <c r="E368" s="216" t="s">
        <v>7406</v>
      </c>
      <c r="F368" s="217" t="s">
        <v>7407</v>
      </c>
      <c r="G368" s="218" t="s">
        <v>359</v>
      </c>
      <c r="H368" s="219">
        <v>1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270</v>
      </c>
      <c r="AT368" s="226" t="s">
        <v>182</v>
      </c>
      <c r="AU368" s="226" t="s">
        <v>80</v>
      </c>
      <c r="AY368" s="19" t="s">
        <v>180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270</v>
      </c>
      <c r="BM368" s="226" t="s">
        <v>7408</v>
      </c>
    </row>
    <row r="369" s="2" customFormat="1" ht="16.5" customHeight="1">
      <c r="A369" s="40"/>
      <c r="B369" s="41"/>
      <c r="C369" s="215" t="s">
        <v>2702</v>
      </c>
      <c r="D369" s="215" t="s">
        <v>182</v>
      </c>
      <c r="E369" s="216" t="s">
        <v>7409</v>
      </c>
      <c r="F369" s="217" t="s">
        <v>7410</v>
      </c>
      <c r="G369" s="218" t="s">
        <v>359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43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270</v>
      </c>
      <c r="AT369" s="226" t="s">
        <v>182</v>
      </c>
      <c r="AU369" s="226" t="s">
        <v>80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270</v>
      </c>
      <c r="BM369" s="226" t="s">
        <v>7411</v>
      </c>
    </row>
    <row r="370" s="2" customFormat="1" ht="16.5" customHeight="1">
      <c r="A370" s="40"/>
      <c r="B370" s="41"/>
      <c r="C370" s="215" t="s">
        <v>2707</v>
      </c>
      <c r="D370" s="215" t="s">
        <v>182</v>
      </c>
      <c r="E370" s="216" t="s">
        <v>7412</v>
      </c>
      <c r="F370" s="217" t="s">
        <v>7413</v>
      </c>
      <c r="G370" s="218" t="s">
        <v>359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270</v>
      </c>
      <c r="AT370" s="226" t="s">
        <v>182</v>
      </c>
      <c r="AU370" s="226" t="s">
        <v>80</v>
      </c>
      <c r="AY370" s="19" t="s">
        <v>180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270</v>
      </c>
      <c r="BM370" s="226" t="s">
        <v>7414</v>
      </c>
    </row>
    <row r="371" s="2" customFormat="1" ht="16.5" customHeight="1">
      <c r="A371" s="40"/>
      <c r="B371" s="41"/>
      <c r="C371" s="215" t="s">
        <v>2713</v>
      </c>
      <c r="D371" s="215" t="s">
        <v>182</v>
      </c>
      <c r="E371" s="216" t="s">
        <v>7415</v>
      </c>
      <c r="F371" s="217" t="s">
        <v>7416</v>
      </c>
      <c r="G371" s="218" t="s">
        <v>5340</v>
      </c>
      <c r="H371" s="219">
        <v>2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43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270</v>
      </c>
      <c r="AT371" s="226" t="s">
        <v>182</v>
      </c>
      <c r="AU371" s="226" t="s">
        <v>80</v>
      </c>
      <c r="AY371" s="19" t="s">
        <v>180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270</v>
      </c>
      <c r="BM371" s="226" t="s">
        <v>7417</v>
      </c>
    </row>
    <row r="372" s="2" customFormat="1" ht="16.5" customHeight="1">
      <c r="A372" s="40"/>
      <c r="B372" s="41"/>
      <c r="C372" s="215" t="s">
        <v>2742</v>
      </c>
      <c r="D372" s="215" t="s">
        <v>182</v>
      </c>
      <c r="E372" s="216" t="s">
        <v>7418</v>
      </c>
      <c r="F372" s="217" t="s">
        <v>7024</v>
      </c>
      <c r="G372" s="218" t="s">
        <v>5340</v>
      </c>
      <c r="H372" s="219">
        <v>21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270</v>
      </c>
      <c r="AT372" s="226" t="s">
        <v>182</v>
      </c>
      <c r="AU372" s="226" t="s">
        <v>80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270</v>
      </c>
      <c r="BM372" s="226" t="s">
        <v>7419</v>
      </c>
    </row>
    <row r="373" s="2" customFormat="1" ht="16.5" customHeight="1">
      <c r="A373" s="40"/>
      <c r="B373" s="41"/>
      <c r="C373" s="215" t="s">
        <v>2751</v>
      </c>
      <c r="D373" s="215" t="s">
        <v>182</v>
      </c>
      <c r="E373" s="216" t="s">
        <v>7420</v>
      </c>
      <c r="F373" s="217" t="s">
        <v>7002</v>
      </c>
      <c r="G373" s="218" t="s">
        <v>3441</v>
      </c>
      <c r="H373" s="219">
        <v>1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270</v>
      </c>
      <c r="AT373" s="226" t="s">
        <v>182</v>
      </c>
      <c r="AU373" s="226" t="s">
        <v>80</v>
      </c>
      <c r="AY373" s="19" t="s">
        <v>180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270</v>
      </c>
      <c r="BM373" s="226" t="s">
        <v>7421</v>
      </c>
    </row>
    <row r="374" s="2" customFormat="1">
      <c r="A374" s="40"/>
      <c r="B374" s="41"/>
      <c r="C374" s="42"/>
      <c r="D374" s="235" t="s">
        <v>2938</v>
      </c>
      <c r="E374" s="42"/>
      <c r="F374" s="291" t="s">
        <v>7422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2938</v>
      </c>
      <c r="AU374" s="19" t="s">
        <v>80</v>
      </c>
    </row>
    <row r="375" s="2" customFormat="1" ht="16.5" customHeight="1">
      <c r="A375" s="40"/>
      <c r="B375" s="41"/>
      <c r="C375" s="215" t="s">
        <v>2759</v>
      </c>
      <c r="D375" s="215" t="s">
        <v>182</v>
      </c>
      <c r="E375" s="216" t="s">
        <v>7008</v>
      </c>
      <c r="F375" s="217" t="s">
        <v>7009</v>
      </c>
      <c r="G375" s="218" t="s">
        <v>359</v>
      </c>
      <c r="H375" s="219">
        <v>1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43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270</v>
      </c>
      <c r="AT375" s="226" t="s">
        <v>182</v>
      </c>
      <c r="AU375" s="226" t="s">
        <v>80</v>
      </c>
      <c r="AY375" s="19" t="s">
        <v>180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270</v>
      </c>
      <c r="BM375" s="226" t="s">
        <v>7423</v>
      </c>
    </row>
    <row r="376" s="2" customFormat="1" ht="16.5" customHeight="1">
      <c r="A376" s="40"/>
      <c r="B376" s="41"/>
      <c r="C376" s="215" t="s">
        <v>2763</v>
      </c>
      <c r="D376" s="215" t="s">
        <v>182</v>
      </c>
      <c r="E376" s="216" t="s">
        <v>7014</v>
      </c>
      <c r="F376" s="217" t="s">
        <v>7015</v>
      </c>
      <c r="G376" s="218" t="s">
        <v>359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43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270</v>
      </c>
      <c r="AT376" s="226" t="s">
        <v>182</v>
      </c>
      <c r="AU376" s="226" t="s">
        <v>80</v>
      </c>
      <c r="AY376" s="19" t="s">
        <v>180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270</v>
      </c>
      <c r="BM376" s="226" t="s">
        <v>7424</v>
      </c>
    </row>
    <row r="377" s="2" customFormat="1" ht="21.75" customHeight="1">
      <c r="A377" s="40"/>
      <c r="B377" s="41"/>
      <c r="C377" s="215" t="s">
        <v>2767</v>
      </c>
      <c r="D377" s="215" t="s">
        <v>182</v>
      </c>
      <c r="E377" s="216" t="s">
        <v>7026</v>
      </c>
      <c r="F377" s="217" t="s">
        <v>7027</v>
      </c>
      <c r="G377" s="218" t="s">
        <v>185</v>
      </c>
      <c r="H377" s="219">
        <v>9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43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270</v>
      </c>
      <c r="AT377" s="226" t="s">
        <v>182</v>
      </c>
      <c r="AU377" s="226" t="s">
        <v>80</v>
      </c>
      <c r="AY377" s="19" t="s">
        <v>180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270</v>
      </c>
      <c r="BM377" s="226" t="s">
        <v>7425</v>
      </c>
    </row>
    <row r="378" s="12" customFormat="1" ht="25.92" customHeight="1">
      <c r="A378" s="12"/>
      <c r="B378" s="199"/>
      <c r="C378" s="200"/>
      <c r="D378" s="201" t="s">
        <v>71</v>
      </c>
      <c r="E378" s="202" t="s">
        <v>7426</v>
      </c>
      <c r="F378" s="202" t="s">
        <v>7427</v>
      </c>
      <c r="G378" s="200"/>
      <c r="H378" s="200"/>
      <c r="I378" s="203"/>
      <c r="J378" s="204">
        <f>BK378</f>
        <v>0</v>
      </c>
      <c r="K378" s="200"/>
      <c r="L378" s="205"/>
      <c r="M378" s="206"/>
      <c r="N378" s="207"/>
      <c r="O378" s="207"/>
      <c r="P378" s="208">
        <f>SUM(P379:P382)</f>
        <v>0</v>
      </c>
      <c r="Q378" s="207"/>
      <c r="R378" s="208">
        <f>SUM(R379:R382)</f>
        <v>0</v>
      </c>
      <c r="S378" s="207"/>
      <c r="T378" s="209">
        <f>SUM(T379:T382)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0" t="s">
        <v>80</v>
      </c>
      <c r="AT378" s="211" t="s">
        <v>71</v>
      </c>
      <c r="AU378" s="211" t="s">
        <v>72</v>
      </c>
      <c r="AY378" s="210" t="s">
        <v>180</v>
      </c>
      <c r="BK378" s="212">
        <f>SUM(BK379:BK382)</f>
        <v>0</v>
      </c>
    </row>
    <row r="379" s="2" customFormat="1" ht="16.5" customHeight="1">
      <c r="A379" s="40"/>
      <c r="B379" s="41"/>
      <c r="C379" s="215" t="s">
        <v>2771</v>
      </c>
      <c r="D379" s="215" t="s">
        <v>182</v>
      </c>
      <c r="E379" s="216" t="s">
        <v>7428</v>
      </c>
      <c r="F379" s="217" t="s">
        <v>6874</v>
      </c>
      <c r="G379" s="218" t="s">
        <v>3441</v>
      </c>
      <c r="H379" s="219">
        <v>1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43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6875</v>
      </c>
      <c r="AT379" s="226" t="s">
        <v>182</v>
      </c>
      <c r="AU379" s="226" t="s">
        <v>80</v>
      </c>
      <c r="AY379" s="19" t="s">
        <v>180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6875</v>
      </c>
      <c r="BM379" s="226" t="s">
        <v>7429</v>
      </c>
    </row>
    <row r="380" s="2" customFormat="1" ht="16.5" customHeight="1">
      <c r="A380" s="40"/>
      <c r="B380" s="41"/>
      <c r="C380" s="215" t="s">
        <v>2783</v>
      </c>
      <c r="D380" s="215" t="s">
        <v>182</v>
      </c>
      <c r="E380" s="216" t="s">
        <v>7430</v>
      </c>
      <c r="F380" s="217" t="s">
        <v>7431</v>
      </c>
      <c r="G380" s="218" t="s">
        <v>3441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6875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6875</v>
      </c>
      <c r="BM380" s="226" t="s">
        <v>7432</v>
      </c>
    </row>
    <row r="381" s="2" customFormat="1" ht="16.5" customHeight="1">
      <c r="A381" s="40"/>
      <c r="B381" s="41"/>
      <c r="C381" s="215" t="s">
        <v>2789</v>
      </c>
      <c r="D381" s="215" t="s">
        <v>182</v>
      </c>
      <c r="E381" s="216" t="s">
        <v>7433</v>
      </c>
      <c r="F381" s="217" t="s">
        <v>7434</v>
      </c>
      <c r="G381" s="218" t="s">
        <v>3441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43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6875</v>
      </c>
      <c r="AT381" s="226" t="s">
        <v>182</v>
      </c>
      <c r="AU381" s="226" t="s">
        <v>80</v>
      </c>
      <c r="AY381" s="19" t="s">
        <v>180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6875</v>
      </c>
      <c r="BM381" s="226" t="s">
        <v>7435</v>
      </c>
    </row>
    <row r="382" s="2" customFormat="1" ht="16.5" customHeight="1">
      <c r="A382" s="40"/>
      <c r="B382" s="41"/>
      <c r="C382" s="215" t="s">
        <v>2793</v>
      </c>
      <c r="D382" s="215" t="s">
        <v>182</v>
      </c>
      <c r="E382" s="216" t="s">
        <v>7436</v>
      </c>
      <c r="F382" s="217" t="s">
        <v>7437</v>
      </c>
      <c r="G382" s="218" t="s">
        <v>3441</v>
      </c>
      <c r="H382" s="219">
        <v>1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6875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6875</v>
      </c>
      <c r="BM382" s="226" t="s">
        <v>7438</v>
      </c>
    </row>
    <row r="383" s="12" customFormat="1" ht="25.92" customHeight="1">
      <c r="A383" s="12"/>
      <c r="B383" s="199"/>
      <c r="C383" s="200"/>
      <c r="D383" s="201" t="s">
        <v>71</v>
      </c>
      <c r="E383" s="202" t="s">
        <v>6159</v>
      </c>
      <c r="F383" s="202" t="s">
        <v>7439</v>
      </c>
      <c r="G383" s="200"/>
      <c r="H383" s="200"/>
      <c r="I383" s="203"/>
      <c r="J383" s="204">
        <f>BK383</f>
        <v>0</v>
      </c>
      <c r="K383" s="200"/>
      <c r="L383" s="205"/>
      <c r="M383" s="206"/>
      <c r="N383" s="207"/>
      <c r="O383" s="207"/>
      <c r="P383" s="208">
        <f>SUM(P384:P398)</f>
        <v>0</v>
      </c>
      <c r="Q383" s="207"/>
      <c r="R383" s="208">
        <f>SUM(R384:R398)</f>
        <v>0</v>
      </c>
      <c r="S383" s="207"/>
      <c r="T383" s="209">
        <f>SUM(T384:T398)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0" t="s">
        <v>80</v>
      </c>
      <c r="AT383" s="211" t="s">
        <v>71</v>
      </c>
      <c r="AU383" s="211" t="s">
        <v>72</v>
      </c>
      <c r="AY383" s="210" t="s">
        <v>180</v>
      </c>
      <c r="BK383" s="212">
        <f>SUM(BK384:BK398)</f>
        <v>0</v>
      </c>
    </row>
    <row r="384" s="2" customFormat="1" ht="16.5" customHeight="1">
      <c r="A384" s="40"/>
      <c r="B384" s="41"/>
      <c r="C384" s="215" t="s">
        <v>2802</v>
      </c>
      <c r="D384" s="215" t="s">
        <v>182</v>
      </c>
      <c r="E384" s="216" t="s">
        <v>7001</v>
      </c>
      <c r="F384" s="217" t="s">
        <v>7002</v>
      </c>
      <c r="G384" s="218" t="s">
        <v>3441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270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270</v>
      </c>
      <c r="BM384" s="226" t="s">
        <v>7440</v>
      </c>
    </row>
    <row r="385" s="2" customFormat="1">
      <c r="A385" s="40"/>
      <c r="B385" s="41"/>
      <c r="C385" s="42"/>
      <c r="D385" s="235" t="s">
        <v>2938</v>
      </c>
      <c r="E385" s="42"/>
      <c r="F385" s="291" t="s">
        <v>7070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2938</v>
      </c>
      <c r="AU385" s="19" t="s">
        <v>80</v>
      </c>
    </row>
    <row r="386" s="2" customFormat="1" ht="16.5" customHeight="1">
      <c r="A386" s="40"/>
      <c r="B386" s="41"/>
      <c r="C386" s="215" t="s">
        <v>2203</v>
      </c>
      <c r="D386" s="215" t="s">
        <v>182</v>
      </c>
      <c r="E386" s="216" t="s">
        <v>7005</v>
      </c>
      <c r="F386" s="217" t="s">
        <v>7006</v>
      </c>
      <c r="G386" s="218" t="s">
        <v>359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270</v>
      </c>
      <c r="AT386" s="226" t="s">
        <v>182</v>
      </c>
      <c r="AU386" s="226" t="s">
        <v>80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270</v>
      </c>
      <c r="BM386" s="226" t="s">
        <v>7441</v>
      </c>
    </row>
    <row r="387" s="2" customFormat="1" ht="66.75" customHeight="1">
      <c r="A387" s="40"/>
      <c r="B387" s="41"/>
      <c r="C387" s="215" t="s">
        <v>2809</v>
      </c>
      <c r="D387" s="215" t="s">
        <v>182</v>
      </c>
      <c r="E387" s="216" t="s">
        <v>7442</v>
      </c>
      <c r="F387" s="217" t="s">
        <v>7443</v>
      </c>
      <c r="G387" s="218" t="s">
        <v>359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43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270</v>
      </c>
      <c r="AT387" s="226" t="s">
        <v>182</v>
      </c>
      <c r="AU387" s="226" t="s">
        <v>80</v>
      </c>
      <c r="AY387" s="19" t="s">
        <v>180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270</v>
      </c>
      <c r="BM387" s="226" t="s">
        <v>7444</v>
      </c>
    </row>
    <row r="388" s="2" customFormat="1" ht="16.5" customHeight="1">
      <c r="A388" s="40"/>
      <c r="B388" s="41"/>
      <c r="C388" s="215" t="s">
        <v>2814</v>
      </c>
      <c r="D388" s="215" t="s">
        <v>182</v>
      </c>
      <c r="E388" s="216" t="s">
        <v>7048</v>
      </c>
      <c r="F388" s="217" t="s">
        <v>7049</v>
      </c>
      <c r="G388" s="218" t="s">
        <v>359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270</v>
      </c>
      <c r="AT388" s="226" t="s">
        <v>182</v>
      </c>
      <c r="AU388" s="226" t="s">
        <v>80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270</v>
      </c>
      <c r="BM388" s="226" t="s">
        <v>7445</v>
      </c>
    </row>
    <row r="389" s="2" customFormat="1" ht="16.5" customHeight="1">
      <c r="A389" s="40"/>
      <c r="B389" s="41"/>
      <c r="C389" s="215" t="s">
        <v>2818</v>
      </c>
      <c r="D389" s="215" t="s">
        <v>182</v>
      </c>
      <c r="E389" s="216" t="s">
        <v>7051</v>
      </c>
      <c r="F389" s="217" t="s">
        <v>7052</v>
      </c>
      <c r="G389" s="218" t="s">
        <v>359</v>
      </c>
      <c r="H389" s="219">
        <v>2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43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270</v>
      </c>
      <c r="AT389" s="226" t="s">
        <v>182</v>
      </c>
      <c r="AU389" s="226" t="s">
        <v>80</v>
      </c>
      <c r="AY389" s="19" t="s">
        <v>180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270</v>
      </c>
      <c r="BM389" s="226" t="s">
        <v>7446</v>
      </c>
    </row>
    <row r="390" s="2" customFormat="1" ht="24.15" customHeight="1">
      <c r="A390" s="40"/>
      <c r="B390" s="41"/>
      <c r="C390" s="215" t="s">
        <v>2822</v>
      </c>
      <c r="D390" s="215" t="s">
        <v>182</v>
      </c>
      <c r="E390" s="216" t="s">
        <v>7447</v>
      </c>
      <c r="F390" s="217" t="s">
        <v>7448</v>
      </c>
      <c r="G390" s="218" t="s">
        <v>359</v>
      </c>
      <c r="H390" s="219">
        <v>2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270</v>
      </c>
      <c r="AT390" s="226" t="s">
        <v>182</v>
      </c>
      <c r="AU390" s="226" t="s">
        <v>80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270</v>
      </c>
      <c r="BM390" s="226" t="s">
        <v>7449</v>
      </c>
    </row>
    <row r="391" s="2" customFormat="1" ht="24.15" customHeight="1">
      <c r="A391" s="40"/>
      <c r="B391" s="41"/>
      <c r="C391" s="215" t="s">
        <v>2834</v>
      </c>
      <c r="D391" s="215" t="s">
        <v>182</v>
      </c>
      <c r="E391" s="216" t="s">
        <v>7076</v>
      </c>
      <c r="F391" s="217" t="s">
        <v>7077</v>
      </c>
      <c r="G391" s="218" t="s">
        <v>359</v>
      </c>
      <c r="H391" s="219">
        <v>1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43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270</v>
      </c>
      <c r="AT391" s="226" t="s">
        <v>182</v>
      </c>
      <c r="AU391" s="226" t="s">
        <v>80</v>
      </c>
      <c r="AY391" s="19" t="s">
        <v>180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270</v>
      </c>
      <c r="BM391" s="226" t="s">
        <v>7450</v>
      </c>
    </row>
    <row r="392" s="2" customFormat="1" ht="16.5" customHeight="1">
      <c r="A392" s="40"/>
      <c r="B392" s="41"/>
      <c r="C392" s="215" t="s">
        <v>2840</v>
      </c>
      <c r="D392" s="215" t="s">
        <v>182</v>
      </c>
      <c r="E392" s="216" t="s">
        <v>7079</v>
      </c>
      <c r="F392" s="217" t="s">
        <v>7080</v>
      </c>
      <c r="G392" s="218" t="s">
        <v>359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270</v>
      </c>
      <c r="AT392" s="226" t="s">
        <v>182</v>
      </c>
      <c r="AU392" s="226" t="s">
        <v>80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270</v>
      </c>
      <c r="BM392" s="226" t="s">
        <v>7451</v>
      </c>
    </row>
    <row r="393" s="2" customFormat="1" ht="16.5" customHeight="1">
      <c r="A393" s="40"/>
      <c r="B393" s="41"/>
      <c r="C393" s="215" t="s">
        <v>2845</v>
      </c>
      <c r="D393" s="215" t="s">
        <v>182</v>
      </c>
      <c r="E393" s="216" t="s">
        <v>7082</v>
      </c>
      <c r="F393" s="217" t="s">
        <v>7083</v>
      </c>
      <c r="G393" s="218" t="s">
        <v>359</v>
      </c>
      <c r="H393" s="219">
        <v>2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43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270</v>
      </c>
      <c r="AT393" s="226" t="s">
        <v>182</v>
      </c>
      <c r="AU393" s="226" t="s">
        <v>80</v>
      </c>
      <c r="AY393" s="19" t="s">
        <v>180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270</v>
      </c>
      <c r="BM393" s="226" t="s">
        <v>7452</v>
      </c>
    </row>
    <row r="394" s="2" customFormat="1" ht="21.75" customHeight="1">
      <c r="A394" s="40"/>
      <c r="B394" s="41"/>
      <c r="C394" s="215" t="s">
        <v>2850</v>
      </c>
      <c r="D394" s="215" t="s">
        <v>182</v>
      </c>
      <c r="E394" s="216" t="s">
        <v>7453</v>
      </c>
      <c r="F394" s="217" t="s">
        <v>7454</v>
      </c>
      <c r="G394" s="218" t="s">
        <v>359</v>
      </c>
      <c r="H394" s="219">
        <v>2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270</v>
      </c>
      <c r="AT394" s="226" t="s">
        <v>182</v>
      </c>
      <c r="AU394" s="226" t="s">
        <v>80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270</v>
      </c>
      <c r="BM394" s="226" t="s">
        <v>7455</v>
      </c>
    </row>
    <row r="395" s="2" customFormat="1" ht="21.75" customHeight="1">
      <c r="A395" s="40"/>
      <c r="B395" s="41"/>
      <c r="C395" s="215" t="s">
        <v>2856</v>
      </c>
      <c r="D395" s="215" t="s">
        <v>182</v>
      </c>
      <c r="E395" s="216" t="s">
        <v>7456</v>
      </c>
      <c r="F395" s="217" t="s">
        <v>7457</v>
      </c>
      <c r="G395" s="218" t="s">
        <v>359</v>
      </c>
      <c r="H395" s="219">
        <v>1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43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270</v>
      </c>
      <c r="AT395" s="226" t="s">
        <v>182</v>
      </c>
      <c r="AU395" s="226" t="s">
        <v>80</v>
      </c>
      <c r="AY395" s="19" t="s">
        <v>180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270</v>
      </c>
      <c r="BM395" s="226" t="s">
        <v>7458</v>
      </c>
    </row>
    <row r="396" s="2" customFormat="1" ht="16.5" customHeight="1">
      <c r="A396" s="40"/>
      <c r="B396" s="41"/>
      <c r="C396" s="215" t="s">
        <v>2861</v>
      </c>
      <c r="D396" s="215" t="s">
        <v>182</v>
      </c>
      <c r="E396" s="216" t="s">
        <v>7085</v>
      </c>
      <c r="F396" s="217" t="s">
        <v>7086</v>
      </c>
      <c r="G396" s="218" t="s">
        <v>5340</v>
      </c>
      <c r="H396" s="219">
        <v>8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270</v>
      </c>
      <c r="AT396" s="226" t="s">
        <v>182</v>
      </c>
      <c r="AU396" s="226" t="s">
        <v>80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270</v>
      </c>
      <c r="BM396" s="226" t="s">
        <v>7459</v>
      </c>
    </row>
    <row r="397" s="2" customFormat="1" ht="16.5" customHeight="1">
      <c r="A397" s="40"/>
      <c r="B397" s="41"/>
      <c r="C397" s="215" t="s">
        <v>2869</v>
      </c>
      <c r="D397" s="215" t="s">
        <v>182</v>
      </c>
      <c r="E397" s="216" t="s">
        <v>7054</v>
      </c>
      <c r="F397" s="217" t="s">
        <v>7024</v>
      </c>
      <c r="G397" s="218" t="s">
        <v>5340</v>
      </c>
      <c r="H397" s="219">
        <v>23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43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270</v>
      </c>
      <c r="AT397" s="226" t="s">
        <v>182</v>
      </c>
      <c r="AU397" s="226" t="s">
        <v>80</v>
      </c>
      <c r="AY397" s="19" t="s">
        <v>180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270</v>
      </c>
      <c r="BM397" s="226" t="s">
        <v>7460</v>
      </c>
    </row>
    <row r="398" s="2" customFormat="1" ht="21.75" customHeight="1">
      <c r="A398" s="40"/>
      <c r="B398" s="41"/>
      <c r="C398" s="215" t="s">
        <v>2875</v>
      </c>
      <c r="D398" s="215" t="s">
        <v>182</v>
      </c>
      <c r="E398" s="216" t="s">
        <v>7026</v>
      </c>
      <c r="F398" s="217" t="s">
        <v>7027</v>
      </c>
      <c r="G398" s="218" t="s">
        <v>185</v>
      </c>
      <c r="H398" s="219">
        <v>9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270</v>
      </c>
      <c r="AT398" s="226" t="s">
        <v>182</v>
      </c>
      <c r="AU398" s="226" t="s">
        <v>80</v>
      </c>
      <c r="AY398" s="19" t="s">
        <v>180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270</v>
      </c>
      <c r="BM398" s="226" t="s">
        <v>7461</v>
      </c>
    </row>
    <row r="399" s="12" customFormat="1" ht="25.92" customHeight="1">
      <c r="A399" s="12"/>
      <c r="B399" s="199"/>
      <c r="C399" s="200"/>
      <c r="D399" s="201" t="s">
        <v>71</v>
      </c>
      <c r="E399" s="202" t="s">
        <v>6173</v>
      </c>
      <c r="F399" s="202" t="s">
        <v>7462</v>
      </c>
      <c r="G399" s="200"/>
      <c r="H399" s="200"/>
      <c r="I399" s="203"/>
      <c r="J399" s="204">
        <f>BK399</f>
        <v>0</v>
      </c>
      <c r="K399" s="200"/>
      <c r="L399" s="205"/>
      <c r="M399" s="206"/>
      <c r="N399" s="207"/>
      <c r="O399" s="207"/>
      <c r="P399" s="208">
        <f>SUM(P400:P416)</f>
        <v>0</v>
      </c>
      <c r="Q399" s="207"/>
      <c r="R399" s="208">
        <f>SUM(R400:R416)</f>
        <v>0</v>
      </c>
      <c r="S399" s="207"/>
      <c r="T399" s="209">
        <f>SUM(T400:T416)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0" t="s">
        <v>80</v>
      </c>
      <c r="AT399" s="211" t="s">
        <v>71</v>
      </c>
      <c r="AU399" s="211" t="s">
        <v>72</v>
      </c>
      <c r="AY399" s="210" t="s">
        <v>180</v>
      </c>
      <c r="BK399" s="212">
        <f>SUM(BK400:BK416)</f>
        <v>0</v>
      </c>
    </row>
    <row r="400" s="2" customFormat="1" ht="21.75" customHeight="1">
      <c r="A400" s="40"/>
      <c r="B400" s="41"/>
      <c r="C400" s="215" t="s">
        <v>2880</v>
      </c>
      <c r="D400" s="215" t="s">
        <v>182</v>
      </c>
      <c r="E400" s="216" t="s">
        <v>7044</v>
      </c>
      <c r="F400" s="217" t="s">
        <v>7045</v>
      </c>
      <c r="G400" s="218" t="s">
        <v>5340</v>
      </c>
      <c r="H400" s="219">
        <v>24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43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270</v>
      </c>
      <c r="AT400" s="226" t="s">
        <v>182</v>
      </c>
      <c r="AU400" s="226" t="s">
        <v>80</v>
      </c>
      <c r="AY400" s="19" t="s">
        <v>180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270</v>
      </c>
      <c r="BM400" s="226" t="s">
        <v>7463</v>
      </c>
    </row>
    <row r="401" s="2" customFormat="1" ht="16.5" customHeight="1">
      <c r="A401" s="40"/>
      <c r="B401" s="41"/>
      <c r="C401" s="215" t="s">
        <v>2885</v>
      </c>
      <c r="D401" s="215" t="s">
        <v>182</v>
      </c>
      <c r="E401" s="216" t="s">
        <v>7073</v>
      </c>
      <c r="F401" s="217" t="s">
        <v>7074</v>
      </c>
      <c r="G401" s="218" t="s">
        <v>185</v>
      </c>
      <c r="H401" s="219">
        <v>2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43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270</v>
      </c>
      <c r="AT401" s="226" t="s">
        <v>182</v>
      </c>
      <c r="AU401" s="226" t="s">
        <v>80</v>
      </c>
      <c r="AY401" s="19" t="s">
        <v>180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270</v>
      </c>
      <c r="BM401" s="226" t="s">
        <v>7464</v>
      </c>
    </row>
    <row r="402" s="2" customFormat="1" ht="16.5" customHeight="1">
      <c r="A402" s="40"/>
      <c r="B402" s="41"/>
      <c r="C402" s="215" t="s">
        <v>2890</v>
      </c>
      <c r="D402" s="215" t="s">
        <v>182</v>
      </c>
      <c r="E402" s="216" t="s">
        <v>7005</v>
      </c>
      <c r="F402" s="217" t="s">
        <v>7006</v>
      </c>
      <c r="G402" s="218" t="s">
        <v>359</v>
      </c>
      <c r="H402" s="219">
        <v>1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270</v>
      </c>
      <c r="AT402" s="226" t="s">
        <v>182</v>
      </c>
      <c r="AU402" s="226" t="s">
        <v>80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270</v>
      </c>
      <c r="BM402" s="226" t="s">
        <v>7465</v>
      </c>
    </row>
    <row r="403" s="2" customFormat="1" ht="16.5" customHeight="1">
      <c r="A403" s="40"/>
      <c r="B403" s="41"/>
      <c r="C403" s="215" t="s">
        <v>2898</v>
      </c>
      <c r="D403" s="215" t="s">
        <v>182</v>
      </c>
      <c r="E403" s="216" t="s">
        <v>7048</v>
      </c>
      <c r="F403" s="217" t="s">
        <v>7049</v>
      </c>
      <c r="G403" s="218" t="s">
        <v>359</v>
      </c>
      <c r="H403" s="219">
        <v>1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43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270</v>
      </c>
      <c r="AT403" s="226" t="s">
        <v>182</v>
      </c>
      <c r="AU403" s="226" t="s">
        <v>80</v>
      </c>
      <c r="AY403" s="19" t="s">
        <v>180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270</v>
      </c>
      <c r="BM403" s="226" t="s">
        <v>7466</v>
      </c>
    </row>
    <row r="404" s="2" customFormat="1" ht="24.15" customHeight="1">
      <c r="A404" s="40"/>
      <c r="B404" s="41"/>
      <c r="C404" s="215" t="s">
        <v>2909</v>
      </c>
      <c r="D404" s="215" t="s">
        <v>182</v>
      </c>
      <c r="E404" s="216" t="s">
        <v>7076</v>
      </c>
      <c r="F404" s="217" t="s">
        <v>7077</v>
      </c>
      <c r="G404" s="218" t="s">
        <v>359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270</v>
      </c>
      <c r="AT404" s="226" t="s">
        <v>182</v>
      </c>
      <c r="AU404" s="226" t="s">
        <v>80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270</v>
      </c>
      <c r="BM404" s="226" t="s">
        <v>7467</v>
      </c>
    </row>
    <row r="405" s="2" customFormat="1" ht="16.5" customHeight="1">
      <c r="A405" s="40"/>
      <c r="B405" s="41"/>
      <c r="C405" s="215" t="s">
        <v>2917</v>
      </c>
      <c r="D405" s="215" t="s">
        <v>182</v>
      </c>
      <c r="E405" s="216" t="s">
        <v>7082</v>
      </c>
      <c r="F405" s="217" t="s">
        <v>7083</v>
      </c>
      <c r="G405" s="218" t="s">
        <v>359</v>
      </c>
      <c r="H405" s="219">
        <v>3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43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270</v>
      </c>
      <c r="AT405" s="226" t="s">
        <v>182</v>
      </c>
      <c r="AU405" s="226" t="s">
        <v>80</v>
      </c>
      <c r="AY405" s="19" t="s">
        <v>180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270</v>
      </c>
      <c r="BM405" s="226" t="s">
        <v>7468</v>
      </c>
    </row>
    <row r="406" s="2" customFormat="1" ht="76.35" customHeight="1">
      <c r="A406" s="40"/>
      <c r="B406" s="41"/>
      <c r="C406" s="215" t="s">
        <v>2921</v>
      </c>
      <c r="D406" s="215" t="s">
        <v>182</v>
      </c>
      <c r="E406" s="216" t="s">
        <v>7469</v>
      </c>
      <c r="F406" s="217" t="s">
        <v>7470</v>
      </c>
      <c r="G406" s="218" t="s">
        <v>359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270</v>
      </c>
      <c r="AT406" s="226" t="s">
        <v>182</v>
      </c>
      <c r="AU406" s="226" t="s">
        <v>80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270</v>
      </c>
      <c r="BM406" s="226" t="s">
        <v>7471</v>
      </c>
    </row>
    <row r="407" s="2" customFormat="1" ht="16.5" customHeight="1">
      <c r="A407" s="40"/>
      <c r="B407" s="41"/>
      <c r="C407" s="215" t="s">
        <v>2934</v>
      </c>
      <c r="D407" s="215" t="s">
        <v>182</v>
      </c>
      <c r="E407" s="216" t="s">
        <v>7122</v>
      </c>
      <c r="F407" s="217" t="s">
        <v>7123</v>
      </c>
      <c r="G407" s="218" t="s">
        <v>359</v>
      </c>
      <c r="H407" s="219">
        <v>2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43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270</v>
      </c>
      <c r="AT407" s="226" t="s">
        <v>182</v>
      </c>
      <c r="AU407" s="226" t="s">
        <v>80</v>
      </c>
      <c r="AY407" s="19" t="s">
        <v>180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270</v>
      </c>
      <c r="BM407" s="226" t="s">
        <v>7472</v>
      </c>
    </row>
    <row r="408" s="2" customFormat="1" ht="24.15" customHeight="1">
      <c r="A408" s="40"/>
      <c r="B408" s="41"/>
      <c r="C408" s="215" t="s">
        <v>2941</v>
      </c>
      <c r="D408" s="215" t="s">
        <v>182</v>
      </c>
      <c r="E408" s="216" t="s">
        <v>7473</v>
      </c>
      <c r="F408" s="217" t="s">
        <v>7474</v>
      </c>
      <c r="G408" s="218" t="s">
        <v>359</v>
      </c>
      <c r="H408" s="219">
        <v>2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270</v>
      </c>
      <c r="AT408" s="226" t="s">
        <v>182</v>
      </c>
      <c r="AU408" s="226" t="s">
        <v>80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270</v>
      </c>
      <c r="BM408" s="226" t="s">
        <v>7475</v>
      </c>
    </row>
    <row r="409" s="2" customFormat="1" ht="24.15" customHeight="1">
      <c r="A409" s="40"/>
      <c r="B409" s="41"/>
      <c r="C409" s="215" t="s">
        <v>2946</v>
      </c>
      <c r="D409" s="215" t="s">
        <v>182</v>
      </c>
      <c r="E409" s="216" t="s">
        <v>7056</v>
      </c>
      <c r="F409" s="217" t="s">
        <v>7057</v>
      </c>
      <c r="G409" s="218" t="s">
        <v>359</v>
      </c>
      <c r="H409" s="219">
        <v>3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43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270</v>
      </c>
      <c r="AT409" s="226" t="s">
        <v>182</v>
      </c>
      <c r="AU409" s="226" t="s">
        <v>80</v>
      </c>
      <c r="AY409" s="19" t="s">
        <v>180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270</v>
      </c>
      <c r="BM409" s="226" t="s">
        <v>7476</v>
      </c>
    </row>
    <row r="410" s="2" customFormat="1" ht="16.5" customHeight="1">
      <c r="A410" s="40"/>
      <c r="B410" s="41"/>
      <c r="C410" s="215" t="s">
        <v>2951</v>
      </c>
      <c r="D410" s="215" t="s">
        <v>182</v>
      </c>
      <c r="E410" s="216" t="s">
        <v>7059</v>
      </c>
      <c r="F410" s="217" t="s">
        <v>7060</v>
      </c>
      <c r="G410" s="218" t="s">
        <v>359</v>
      </c>
      <c r="H410" s="219">
        <v>2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270</v>
      </c>
      <c r="AT410" s="226" t="s">
        <v>182</v>
      </c>
      <c r="AU410" s="226" t="s">
        <v>80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270</v>
      </c>
      <c r="BM410" s="226" t="s">
        <v>7477</v>
      </c>
    </row>
    <row r="411" s="2" customFormat="1" ht="21.75" customHeight="1">
      <c r="A411" s="40"/>
      <c r="B411" s="41"/>
      <c r="C411" s="215" t="s">
        <v>2960</v>
      </c>
      <c r="D411" s="215" t="s">
        <v>182</v>
      </c>
      <c r="E411" s="216" t="s">
        <v>7127</v>
      </c>
      <c r="F411" s="217" t="s">
        <v>7128</v>
      </c>
      <c r="G411" s="218" t="s">
        <v>5340</v>
      </c>
      <c r="H411" s="219">
        <v>8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270</v>
      </c>
      <c r="AT411" s="226" t="s">
        <v>182</v>
      </c>
      <c r="AU411" s="226" t="s">
        <v>80</v>
      </c>
      <c r="AY411" s="19" t="s">
        <v>180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270</v>
      </c>
      <c r="BM411" s="226" t="s">
        <v>7478</v>
      </c>
    </row>
    <row r="412" s="2" customFormat="1" ht="16.5" customHeight="1">
      <c r="A412" s="40"/>
      <c r="B412" s="41"/>
      <c r="C412" s="215" t="s">
        <v>2999</v>
      </c>
      <c r="D412" s="215" t="s">
        <v>182</v>
      </c>
      <c r="E412" s="216" t="s">
        <v>7062</v>
      </c>
      <c r="F412" s="217" t="s">
        <v>7063</v>
      </c>
      <c r="G412" s="218" t="s">
        <v>5340</v>
      </c>
      <c r="H412" s="219">
        <v>10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270</v>
      </c>
      <c r="AT412" s="226" t="s">
        <v>182</v>
      </c>
      <c r="AU412" s="226" t="s">
        <v>80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270</v>
      </c>
      <c r="BM412" s="226" t="s">
        <v>7479</v>
      </c>
    </row>
    <row r="413" s="2" customFormat="1" ht="16.5" customHeight="1">
      <c r="A413" s="40"/>
      <c r="B413" s="41"/>
      <c r="C413" s="215" t="s">
        <v>3013</v>
      </c>
      <c r="D413" s="215" t="s">
        <v>182</v>
      </c>
      <c r="E413" s="216" t="s">
        <v>7130</v>
      </c>
      <c r="F413" s="217" t="s">
        <v>7131</v>
      </c>
      <c r="G413" s="218" t="s">
        <v>5340</v>
      </c>
      <c r="H413" s="219">
        <v>51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43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270</v>
      </c>
      <c r="AT413" s="226" t="s">
        <v>182</v>
      </c>
      <c r="AU413" s="226" t="s">
        <v>80</v>
      </c>
      <c r="AY413" s="19" t="s">
        <v>180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270</v>
      </c>
      <c r="BM413" s="226" t="s">
        <v>7480</v>
      </c>
    </row>
    <row r="414" s="2" customFormat="1" ht="16.5" customHeight="1">
      <c r="A414" s="40"/>
      <c r="B414" s="41"/>
      <c r="C414" s="215" t="s">
        <v>3035</v>
      </c>
      <c r="D414" s="215" t="s">
        <v>182</v>
      </c>
      <c r="E414" s="216" t="s">
        <v>7481</v>
      </c>
      <c r="F414" s="217" t="s">
        <v>7002</v>
      </c>
      <c r="G414" s="218" t="s">
        <v>3441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270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270</v>
      </c>
      <c r="BM414" s="226" t="s">
        <v>7482</v>
      </c>
    </row>
    <row r="415" s="2" customFormat="1">
      <c r="A415" s="40"/>
      <c r="B415" s="41"/>
      <c r="C415" s="42"/>
      <c r="D415" s="235" t="s">
        <v>2938</v>
      </c>
      <c r="E415" s="42"/>
      <c r="F415" s="291" t="s">
        <v>7070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2938</v>
      </c>
      <c r="AU415" s="19" t="s">
        <v>80</v>
      </c>
    </row>
    <row r="416" s="2" customFormat="1" ht="21.75" customHeight="1">
      <c r="A416" s="40"/>
      <c r="B416" s="41"/>
      <c r="C416" s="215" t="s">
        <v>3041</v>
      </c>
      <c r="D416" s="215" t="s">
        <v>182</v>
      </c>
      <c r="E416" s="216" t="s">
        <v>7026</v>
      </c>
      <c r="F416" s="217" t="s">
        <v>7027</v>
      </c>
      <c r="G416" s="218" t="s">
        <v>185</v>
      </c>
      <c r="H416" s="219">
        <v>16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270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270</v>
      </c>
      <c r="BM416" s="226" t="s">
        <v>7483</v>
      </c>
    </row>
    <row r="417" s="12" customFormat="1" ht="25.92" customHeight="1">
      <c r="A417" s="12"/>
      <c r="B417" s="199"/>
      <c r="C417" s="200"/>
      <c r="D417" s="201" t="s">
        <v>71</v>
      </c>
      <c r="E417" s="202" t="s">
        <v>6208</v>
      </c>
      <c r="F417" s="202" t="s">
        <v>7484</v>
      </c>
      <c r="G417" s="200"/>
      <c r="H417" s="200"/>
      <c r="I417" s="203"/>
      <c r="J417" s="204">
        <f>BK417</f>
        <v>0</v>
      </c>
      <c r="K417" s="200"/>
      <c r="L417" s="205"/>
      <c r="M417" s="206"/>
      <c r="N417" s="207"/>
      <c r="O417" s="207"/>
      <c r="P417" s="208">
        <f>SUM(P418:P435)</f>
        <v>0</v>
      </c>
      <c r="Q417" s="207"/>
      <c r="R417" s="208">
        <f>SUM(R418:R435)</f>
        <v>0</v>
      </c>
      <c r="S417" s="207"/>
      <c r="T417" s="209">
        <f>SUM(T418:T435)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80</v>
      </c>
      <c r="AT417" s="211" t="s">
        <v>71</v>
      </c>
      <c r="AU417" s="211" t="s">
        <v>72</v>
      </c>
      <c r="AY417" s="210" t="s">
        <v>180</v>
      </c>
      <c r="BK417" s="212">
        <f>SUM(BK418:BK435)</f>
        <v>0</v>
      </c>
    </row>
    <row r="418" s="2" customFormat="1" ht="21.75" customHeight="1">
      <c r="A418" s="40"/>
      <c r="B418" s="41"/>
      <c r="C418" s="215" t="s">
        <v>3049</v>
      </c>
      <c r="D418" s="215" t="s">
        <v>182</v>
      </c>
      <c r="E418" s="216" t="s">
        <v>7044</v>
      </c>
      <c r="F418" s="217" t="s">
        <v>7045</v>
      </c>
      <c r="G418" s="218" t="s">
        <v>5340</v>
      </c>
      <c r="H418" s="219">
        <v>18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270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270</v>
      </c>
      <c r="BM418" s="226" t="s">
        <v>7485</v>
      </c>
    </row>
    <row r="419" s="2" customFormat="1" ht="16.5" customHeight="1">
      <c r="A419" s="40"/>
      <c r="B419" s="41"/>
      <c r="C419" s="215" t="s">
        <v>3054</v>
      </c>
      <c r="D419" s="215" t="s">
        <v>182</v>
      </c>
      <c r="E419" s="216" t="s">
        <v>7073</v>
      </c>
      <c r="F419" s="217" t="s">
        <v>7074</v>
      </c>
      <c r="G419" s="218" t="s">
        <v>185</v>
      </c>
      <c r="H419" s="219">
        <v>3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43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270</v>
      </c>
      <c r="AT419" s="226" t="s">
        <v>182</v>
      </c>
      <c r="AU419" s="226" t="s">
        <v>80</v>
      </c>
      <c r="AY419" s="19" t="s">
        <v>180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270</v>
      </c>
      <c r="BM419" s="226" t="s">
        <v>7486</v>
      </c>
    </row>
    <row r="420" s="2" customFormat="1" ht="24.15" customHeight="1">
      <c r="A420" s="40"/>
      <c r="B420" s="41"/>
      <c r="C420" s="215" t="s">
        <v>3061</v>
      </c>
      <c r="D420" s="215" t="s">
        <v>182</v>
      </c>
      <c r="E420" s="216" t="s">
        <v>7076</v>
      </c>
      <c r="F420" s="217" t="s">
        <v>7077</v>
      </c>
      <c r="G420" s="218" t="s">
        <v>359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270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270</v>
      </c>
      <c r="BM420" s="226" t="s">
        <v>7487</v>
      </c>
    </row>
    <row r="421" s="2" customFormat="1" ht="16.5" customHeight="1">
      <c r="A421" s="40"/>
      <c r="B421" s="41"/>
      <c r="C421" s="215" t="s">
        <v>3069</v>
      </c>
      <c r="D421" s="215" t="s">
        <v>182</v>
      </c>
      <c r="E421" s="216" t="s">
        <v>7082</v>
      </c>
      <c r="F421" s="217" t="s">
        <v>7083</v>
      </c>
      <c r="G421" s="218" t="s">
        <v>359</v>
      </c>
      <c r="H421" s="219">
        <v>3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43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270</v>
      </c>
      <c r="AT421" s="226" t="s">
        <v>182</v>
      </c>
      <c r="AU421" s="226" t="s">
        <v>80</v>
      </c>
      <c r="AY421" s="19" t="s">
        <v>180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270</v>
      </c>
      <c r="BM421" s="226" t="s">
        <v>7488</v>
      </c>
    </row>
    <row r="422" s="2" customFormat="1" ht="16.5" customHeight="1">
      <c r="A422" s="40"/>
      <c r="B422" s="41"/>
      <c r="C422" s="215" t="s">
        <v>3074</v>
      </c>
      <c r="D422" s="215" t="s">
        <v>182</v>
      </c>
      <c r="E422" s="216" t="s">
        <v>7122</v>
      </c>
      <c r="F422" s="217" t="s">
        <v>7123</v>
      </c>
      <c r="G422" s="218" t="s">
        <v>359</v>
      </c>
      <c r="H422" s="219">
        <v>2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270</v>
      </c>
      <c r="AT422" s="226" t="s">
        <v>182</v>
      </c>
      <c r="AU422" s="226" t="s">
        <v>80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270</v>
      </c>
      <c r="BM422" s="226" t="s">
        <v>7489</v>
      </c>
    </row>
    <row r="423" s="2" customFormat="1" ht="24.15" customHeight="1">
      <c r="A423" s="40"/>
      <c r="B423" s="41"/>
      <c r="C423" s="215" t="s">
        <v>3084</v>
      </c>
      <c r="D423" s="215" t="s">
        <v>182</v>
      </c>
      <c r="E423" s="216" t="s">
        <v>7056</v>
      </c>
      <c r="F423" s="217" t="s">
        <v>7057</v>
      </c>
      <c r="G423" s="218" t="s">
        <v>359</v>
      </c>
      <c r="H423" s="219">
        <v>3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43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270</v>
      </c>
      <c r="AT423" s="226" t="s">
        <v>182</v>
      </c>
      <c r="AU423" s="226" t="s">
        <v>80</v>
      </c>
      <c r="AY423" s="19" t="s">
        <v>180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270</v>
      </c>
      <c r="BM423" s="226" t="s">
        <v>7490</v>
      </c>
    </row>
    <row r="424" s="2" customFormat="1" ht="16.5" customHeight="1">
      <c r="A424" s="40"/>
      <c r="B424" s="41"/>
      <c r="C424" s="215" t="s">
        <v>3094</v>
      </c>
      <c r="D424" s="215" t="s">
        <v>182</v>
      </c>
      <c r="E424" s="216" t="s">
        <v>7059</v>
      </c>
      <c r="F424" s="217" t="s">
        <v>7060</v>
      </c>
      <c r="G424" s="218" t="s">
        <v>359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270</v>
      </c>
      <c r="AT424" s="226" t="s">
        <v>182</v>
      </c>
      <c r="AU424" s="226" t="s">
        <v>80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270</v>
      </c>
      <c r="BM424" s="226" t="s">
        <v>7491</v>
      </c>
    </row>
    <row r="425" s="2" customFormat="1" ht="21.75" customHeight="1">
      <c r="A425" s="40"/>
      <c r="B425" s="41"/>
      <c r="C425" s="215" t="s">
        <v>3105</v>
      </c>
      <c r="D425" s="215" t="s">
        <v>182</v>
      </c>
      <c r="E425" s="216" t="s">
        <v>7127</v>
      </c>
      <c r="F425" s="217" t="s">
        <v>7128</v>
      </c>
      <c r="G425" s="218" t="s">
        <v>5340</v>
      </c>
      <c r="H425" s="219">
        <v>9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43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270</v>
      </c>
      <c r="AT425" s="226" t="s">
        <v>182</v>
      </c>
      <c r="AU425" s="226" t="s">
        <v>80</v>
      </c>
      <c r="AY425" s="19" t="s">
        <v>180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270</v>
      </c>
      <c r="BM425" s="226" t="s">
        <v>7492</v>
      </c>
    </row>
    <row r="426" s="2" customFormat="1" ht="16.5" customHeight="1">
      <c r="A426" s="40"/>
      <c r="B426" s="41"/>
      <c r="C426" s="215" t="s">
        <v>3112</v>
      </c>
      <c r="D426" s="215" t="s">
        <v>182</v>
      </c>
      <c r="E426" s="216" t="s">
        <v>7062</v>
      </c>
      <c r="F426" s="217" t="s">
        <v>7063</v>
      </c>
      <c r="G426" s="218" t="s">
        <v>5340</v>
      </c>
      <c r="H426" s="219">
        <v>10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270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270</v>
      </c>
      <c r="BM426" s="226" t="s">
        <v>7493</v>
      </c>
    </row>
    <row r="427" s="2" customFormat="1" ht="16.5" customHeight="1">
      <c r="A427" s="40"/>
      <c r="B427" s="41"/>
      <c r="C427" s="215" t="s">
        <v>3116</v>
      </c>
      <c r="D427" s="215" t="s">
        <v>182</v>
      </c>
      <c r="E427" s="216" t="s">
        <v>7130</v>
      </c>
      <c r="F427" s="217" t="s">
        <v>7131</v>
      </c>
      <c r="G427" s="218" t="s">
        <v>5340</v>
      </c>
      <c r="H427" s="219">
        <v>36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43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270</v>
      </c>
      <c r="AT427" s="226" t="s">
        <v>182</v>
      </c>
      <c r="AU427" s="226" t="s">
        <v>80</v>
      </c>
      <c r="AY427" s="19" t="s">
        <v>180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270</v>
      </c>
      <c r="BM427" s="226" t="s">
        <v>7494</v>
      </c>
    </row>
    <row r="428" s="2" customFormat="1" ht="76.35" customHeight="1">
      <c r="A428" s="40"/>
      <c r="B428" s="41"/>
      <c r="C428" s="215" t="s">
        <v>3121</v>
      </c>
      <c r="D428" s="215" t="s">
        <v>182</v>
      </c>
      <c r="E428" s="216" t="s">
        <v>7495</v>
      </c>
      <c r="F428" s="217" t="s">
        <v>7496</v>
      </c>
      <c r="G428" s="218" t="s">
        <v>359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270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270</v>
      </c>
      <c r="BM428" s="226" t="s">
        <v>7497</v>
      </c>
    </row>
    <row r="429" s="2" customFormat="1" ht="16.5" customHeight="1">
      <c r="A429" s="40"/>
      <c r="B429" s="41"/>
      <c r="C429" s="215" t="s">
        <v>3126</v>
      </c>
      <c r="D429" s="215" t="s">
        <v>182</v>
      </c>
      <c r="E429" s="216" t="s">
        <v>7498</v>
      </c>
      <c r="F429" s="217" t="s">
        <v>7499</v>
      </c>
      <c r="G429" s="218" t="s">
        <v>359</v>
      </c>
      <c r="H429" s="219">
        <v>1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43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270</v>
      </c>
      <c r="AT429" s="226" t="s">
        <v>182</v>
      </c>
      <c r="AU429" s="226" t="s">
        <v>80</v>
      </c>
      <c r="AY429" s="19" t="s">
        <v>180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270</v>
      </c>
      <c r="BM429" s="226" t="s">
        <v>7500</v>
      </c>
    </row>
    <row r="430" s="2" customFormat="1" ht="16.5" customHeight="1">
      <c r="A430" s="40"/>
      <c r="B430" s="41"/>
      <c r="C430" s="215" t="s">
        <v>3134</v>
      </c>
      <c r="D430" s="215" t="s">
        <v>182</v>
      </c>
      <c r="E430" s="216" t="s">
        <v>7501</v>
      </c>
      <c r="F430" s="217" t="s">
        <v>7502</v>
      </c>
      <c r="G430" s="218" t="s">
        <v>359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270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270</v>
      </c>
      <c r="BM430" s="226" t="s">
        <v>7503</v>
      </c>
    </row>
    <row r="431" s="2" customFormat="1" ht="24.15" customHeight="1">
      <c r="A431" s="40"/>
      <c r="B431" s="41"/>
      <c r="C431" s="215" t="s">
        <v>3154</v>
      </c>
      <c r="D431" s="215" t="s">
        <v>182</v>
      </c>
      <c r="E431" s="216" t="s">
        <v>7504</v>
      </c>
      <c r="F431" s="217" t="s">
        <v>7505</v>
      </c>
      <c r="G431" s="218" t="s">
        <v>359</v>
      </c>
      <c r="H431" s="219">
        <v>2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43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270</v>
      </c>
      <c r="AT431" s="226" t="s">
        <v>182</v>
      </c>
      <c r="AU431" s="226" t="s">
        <v>80</v>
      </c>
      <c r="AY431" s="19" t="s">
        <v>180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270</v>
      </c>
      <c r="BM431" s="226" t="s">
        <v>7506</v>
      </c>
    </row>
    <row r="432" s="2" customFormat="1" ht="16.5" customHeight="1">
      <c r="A432" s="40"/>
      <c r="B432" s="41"/>
      <c r="C432" s="215" t="s">
        <v>3169</v>
      </c>
      <c r="D432" s="215" t="s">
        <v>182</v>
      </c>
      <c r="E432" s="216" t="s">
        <v>7507</v>
      </c>
      <c r="F432" s="217" t="s">
        <v>7508</v>
      </c>
      <c r="G432" s="218" t="s">
        <v>185</v>
      </c>
      <c r="H432" s="219">
        <v>9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270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270</v>
      </c>
      <c r="BM432" s="226" t="s">
        <v>7509</v>
      </c>
    </row>
    <row r="433" s="2" customFormat="1" ht="16.5" customHeight="1">
      <c r="A433" s="40"/>
      <c r="B433" s="41"/>
      <c r="C433" s="215" t="s">
        <v>3174</v>
      </c>
      <c r="D433" s="215" t="s">
        <v>182</v>
      </c>
      <c r="E433" s="216" t="s">
        <v>7510</v>
      </c>
      <c r="F433" s="217" t="s">
        <v>7002</v>
      </c>
      <c r="G433" s="218" t="s">
        <v>3441</v>
      </c>
      <c r="H433" s="219">
        <v>1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43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270</v>
      </c>
      <c r="AT433" s="226" t="s">
        <v>182</v>
      </c>
      <c r="AU433" s="226" t="s">
        <v>80</v>
      </c>
      <c r="AY433" s="19" t="s">
        <v>180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270</v>
      </c>
      <c r="BM433" s="226" t="s">
        <v>7511</v>
      </c>
    </row>
    <row r="434" s="2" customFormat="1">
      <c r="A434" s="40"/>
      <c r="B434" s="41"/>
      <c r="C434" s="42"/>
      <c r="D434" s="235" t="s">
        <v>2938</v>
      </c>
      <c r="E434" s="42"/>
      <c r="F434" s="291" t="s">
        <v>7070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2938</v>
      </c>
      <c r="AU434" s="19" t="s">
        <v>80</v>
      </c>
    </row>
    <row r="435" s="2" customFormat="1" ht="21.75" customHeight="1">
      <c r="A435" s="40"/>
      <c r="B435" s="41"/>
      <c r="C435" s="215" t="s">
        <v>3181</v>
      </c>
      <c r="D435" s="215" t="s">
        <v>182</v>
      </c>
      <c r="E435" s="216" t="s">
        <v>7026</v>
      </c>
      <c r="F435" s="217" t="s">
        <v>7027</v>
      </c>
      <c r="G435" s="218" t="s">
        <v>185</v>
      </c>
      <c r="H435" s="219">
        <v>39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43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270</v>
      </c>
      <c r="AT435" s="226" t="s">
        <v>182</v>
      </c>
      <c r="AU435" s="226" t="s">
        <v>80</v>
      </c>
      <c r="AY435" s="19" t="s">
        <v>180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270</v>
      </c>
      <c r="BM435" s="226" t="s">
        <v>7512</v>
      </c>
    </row>
    <row r="436" s="12" customFormat="1" ht="25.92" customHeight="1">
      <c r="A436" s="12"/>
      <c r="B436" s="199"/>
      <c r="C436" s="200"/>
      <c r="D436" s="201" t="s">
        <v>71</v>
      </c>
      <c r="E436" s="202" t="s">
        <v>6225</v>
      </c>
      <c r="F436" s="202" t="s">
        <v>7513</v>
      </c>
      <c r="G436" s="200"/>
      <c r="H436" s="200"/>
      <c r="I436" s="203"/>
      <c r="J436" s="204">
        <f>BK436</f>
        <v>0</v>
      </c>
      <c r="K436" s="200"/>
      <c r="L436" s="205"/>
      <c r="M436" s="206"/>
      <c r="N436" s="207"/>
      <c r="O436" s="207"/>
      <c r="P436" s="208">
        <f>SUM(P437:P456)</f>
        <v>0</v>
      </c>
      <c r="Q436" s="207"/>
      <c r="R436" s="208">
        <f>SUM(R437:R456)</f>
        <v>0</v>
      </c>
      <c r="S436" s="207"/>
      <c r="T436" s="209">
        <f>SUM(T437:T456)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0" t="s">
        <v>80</v>
      </c>
      <c r="AT436" s="211" t="s">
        <v>71</v>
      </c>
      <c r="AU436" s="211" t="s">
        <v>72</v>
      </c>
      <c r="AY436" s="210" t="s">
        <v>180</v>
      </c>
      <c r="BK436" s="212">
        <f>SUM(BK437:BK456)</f>
        <v>0</v>
      </c>
    </row>
    <row r="437" s="2" customFormat="1" ht="21.75" customHeight="1">
      <c r="A437" s="40"/>
      <c r="B437" s="41"/>
      <c r="C437" s="215" t="s">
        <v>3186</v>
      </c>
      <c r="D437" s="215" t="s">
        <v>182</v>
      </c>
      <c r="E437" s="216" t="s">
        <v>7044</v>
      </c>
      <c r="F437" s="217" t="s">
        <v>7045</v>
      </c>
      <c r="G437" s="218" t="s">
        <v>5340</v>
      </c>
      <c r="H437" s="219">
        <v>16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43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270</v>
      </c>
      <c r="AT437" s="226" t="s">
        <v>182</v>
      </c>
      <c r="AU437" s="226" t="s">
        <v>80</v>
      </c>
      <c r="AY437" s="19" t="s">
        <v>180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270</v>
      </c>
      <c r="BM437" s="226" t="s">
        <v>7514</v>
      </c>
    </row>
    <row r="438" s="2" customFormat="1" ht="24.15" customHeight="1">
      <c r="A438" s="40"/>
      <c r="B438" s="41"/>
      <c r="C438" s="215" t="s">
        <v>3194</v>
      </c>
      <c r="D438" s="215" t="s">
        <v>182</v>
      </c>
      <c r="E438" s="216" t="s">
        <v>7076</v>
      </c>
      <c r="F438" s="217" t="s">
        <v>7077</v>
      </c>
      <c r="G438" s="218" t="s">
        <v>359</v>
      </c>
      <c r="H438" s="219">
        <v>1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270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270</v>
      </c>
      <c r="BM438" s="226" t="s">
        <v>7515</v>
      </c>
    </row>
    <row r="439" s="2" customFormat="1" ht="16.5" customHeight="1">
      <c r="A439" s="40"/>
      <c r="B439" s="41"/>
      <c r="C439" s="215" t="s">
        <v>3198</v>
      </c>
      <c r="D439" s="215" t="s">
        <v>182</v>
      </c>
      <c r="E439" s="216" t="s">
        <v>7082</v>
      </c>
      <c r="F439" s="217" t="s">
        <v>7083</v>
      </c>
      <c r="G439" s="218" t="s">
        <v>359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43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270</v>
      </c>
      <c r="AT439" s="226" t="s">
        <v>182</v>
      </c>
      <c r="AU439" s="226" t="s">
        <v>80</v>
      </c>
      <c r="AY439" s="19" t="s">
        <v>180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270</v>
      </c>
      <c r="BM439" s="226" t="s">
        <v>7516</v>
      </c>
    </row>
    <row r="440" s="2" customFormat="1" ht="16.5" customHeight="1">
      <c r="A440" s="40"/>
      <c r="B440" s="41"/>
      <c r="C440" s="215" t="s">
        <v>3202</v>
      </c>
      <c r="D440" s="215" t="s">
        <v>182</v>
      </c>
      <c r="E440" s="216" t="s">
        <v>7122</v>
      </c>
      <c r="F440" s="217" t="s">
        <v>7123</v>
      </c>
      <c r="G440" s="218" t="s">
        <v>359</v>
      </c>
      <c r="H440" s="219">
        <v>2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270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270</v>
      </c>
      <c r="BM440" s="226" t="s">
        <v>7517</v>
      </c>
    </row>
    <row r="441" s="2" customFormat="1" ht="24.15" customHeight="1">
      <c r="A441" s="40"/>
      <c r="B441" s="41"/>
      <c r="C441" s="215" t="s">
        <v>3209</v>
      </c>
      <c r="D441" s="215" t="s">
        <v>182</v>
      </c>
      <c r="E441" s="216" t="s">
        <v>7056</v>
      </c>
      <c r="F441" s="217" t="s">
        <v>7057</v>
      </c>
      <c r="G441" s="218" t="s">
        <v>359</v>
      </c>
      <c r="H441" s="219">
        <v>4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43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270</v>
      </c>
      <c r="AT441" s="226" t="s">
        <v>182</v>
      </c>
      <c r="AU441" s="226" t="s">
        <v>80</v>
      </c>
      <c r="AY441" s="19" t="s">
        <v>180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270</v>
      </c>
      <c r="BM441" s="226" t="s">
        <v>7518</v>
      </c>
    </row>
    <row r="442" s="2" customFormat="1" ht="16.5" customHeight="1">
      <c r="A442" s="40"/>
      <c r="B442" s="41"/>
      <c r="C442" s="215" t="s">
        <v>3214</v>
      </c>
      <c r="D442" s="215" t="s">
        <v>182</v>
      </c>
      <c r="E442" s="216" t="s">
        <v>7059</v>
      </c>
      <c r="F442" s="217" t="s">
        <v>7060</v>
      </c>
      <c r="G442" s="218" t="s">
        <v>359</v>
      </c>
      <c r="H442" s="219">
        <v>3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270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270</v>
      </c>
      <c r="BM442" s="226" t="s">
        <v>7519</v>
      </c>
    </row>
    <row r="443" s="2" customFormat="1" ht="21.75" customHeight="1">
      <c r="A443" s="40"/>
      <c r="B443" s="41"/>
      <c r="C443" s="215" t="s">
        <v>3223</v>
      </c>
      <c r="D443" s="215" t="s">
        <v>182</v>
      </c>
      <c r="E443" s="216" t="s">
        <v>7127</v>
      </c>
      <c r="F443" s="217" t="s">
        <v>7128</v>
      </c>
      <c r="G443" s="218" t="s">
        <v>5340</v>
      </c>
      <c r="H443" s="219">
        <v>5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43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270</v>
      </c>
      <c r="AT443" s="226" t="s">
        <v>182</v>
      </c>
      <c r="AU443" s="226" t="s">
        <v>80</v>
      </c>
      <c r="AY443" s="19" t="s">
        <v>180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270</v>
      </c>
      <c r="BM443" s="226" t="s">
        <v>7520</v>
      </c>
    </row>
    <row r="444" s="2" customFormat="1" ht="16.5" customHeight="1">
      <c r="A444" s="40"/>
      <c r="B444" s="41"/>
      <c r="C444" s="215" t="s">
        <v>3228</v>
      </c>
      <c r="D444" s="215" t="s">
        <v>182</v>
      </c>
      <c r="E444" s="216" t="s">
        <v>7062</v>
      </c>
      <c r="F444" s="217" t="s">
        <v>7063</v>
      </c>
      <c r="G444" s="218" t="s">
        <v>5340</v>
      </c>
      <c r="H444" s="219">
        <v>8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270</v>
      </c>
      <c r="AT444" s="226" t="s">
        <v>182</v>
      </c>
      <c r="AU444" s="226" t="s">
        <v>80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270</v>
      </c>
      <c r="BM444" s="226" t="s">
        <v>7521</v>
      </c>
    </row>
    <row r="445" s="2" customFormat="1" ht="16.5" customHeight="1">
      <c r="A445" s="40"/>
      <c r="B445" s="41"/>
      <c r="C445" s="215" t="s">
        <v>3233</v>
      </c>
      <c r="D445" s="215" t="s">
        <v>182</v>
      </c>
      <c r="E445" s="216" t="s">
        <v>7130</v>
      </c>
      <c r="F445" s="217" t="s">
        <v>7131</v>
      </c>
      <c r="G445" s="218" t="s">
        <v>5340</v>
      </c>
      <c r="H445" s="219">
        <v>71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270</v>
      </c>
      <c r="AT445" s="226" t="s">
        <v>182</v>
      </c>
      <c r="AU445" s="226" t="s">
        <v>80</v>
      </c>
      <c r="AY445" s="19" t="s">
        <v>180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270</v>
      </c>
      <c r="BM445" s="226" t="s">
        <v>7522</v>
      </c>
    </row>
    <row r="446" s="2" customFormat="1" ht="76.35" customHeight="1">
      <c r="A446" s="40"/>
      <c r="B446" s="41"/>
      <c r="C446" s="215" t="s">
        <v>3238</v>
      </c>
      <c r="D446" s="215" t="s">
        <v>182</v>
      </c>
      <c r="E446" s="216" t="s">
        <v>7523</v>
      </c>
      <c r="F446" s="217" t="s">
        <v>7524</v>
      </c>
      <c r="G446" s="218" t="s">
        <v>359</v>
      </c>
      <c r="H446" s="219">
        <v>1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43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270</v>
      </c>
      <c r="AT446" s="226" t="s">
        <v>182</v>
      </c>
      <c r="AU446" s="226" t="s">
        <v>80</v>
      </c>
      <c r="AY446" s="19" t="s">
        <v>180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270</v>
      </c>
      <c r="BM446" s="226" t="s">
        <v>7525</v>
      </c>
    </row>
    <row r="447" s="2" customFormat="1" ht="16.5" customHeight="1">
      <c r="A447" s="40"/>
      <c r="B447" s="41"/>
      <c r="C447" s="215" t="s">
        <v>3246</v>
      </c>
      <c r="D447" s="215" t="s">
        <v>182</v>
      </c>
      <c r="E447" s="216" t="s">
        <v>7133</v>
      </c>
      <c r="F447" s="217" t="s">
        <v>7134</v>
      </c>
      <c r="G447" s="218" t="s">
        <v>359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43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270</v>
      </c>
      <c r="AT447" s="226" t="s">
        <v>182</v>
      </c>
      <c r="AU447" s="226" t="s">
        <v>80</v>
      </c>
      <c r="AY447" s="19" t="s">
        <v>180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270</v>
      </c>
      <c r="BM447" s="226" t="s">
        <v>7526</v>
      </c>
    </row>
    <row r="448" s="2" customFormat="1" ht="16.5" customHeight="1">
      <c r="A448" s="40"/>
      <c r="B448" s="41"/>
      <c r="C448" s="215" t="s">
        <v>3251</v>
      </c>
      <c r="D448" s="215" t="s">
        <v>182</v>
      </c>
      <c r="E448" s="216" t="s">
        <v>7136</v>
      </c>
      <c r="F448" s="217" t="s">
        <v>7137</v>
      </c>
      <c r="G448" s="218" t="s">
        <v>359</v>
      </c>
      <c r="H448" s="219">
        <v>1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43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270</v>
      </c>
      <c r="AT448" s="226" t="s">
        <v>182</v>
      </c>
      <c r="AU448" s="226" t="s">
        <v>80</v>
      </c>
      <c r="AY448" s="19" t="s">
        <v>180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270</v>
      </c>
      <c r="BM448" s="226" t="s">
        <v>7527</v>
      </c>
    </row>
    <row r="449" s="2" customFormat="1" ht="24.15" customHeight="1">
      <c r="A449" s="40"/>
      <c r="B449" s="41"/>
      <c r="C449" s="215" t="s">
        <v>3256</v>
      </c>
      <c r="D449" s="215" t="s">
        <v>182</v>
      </c>
      <c r="E449" s="216" t="s">
        <v>7528</v>
      </c>
      <c r="F449" s="217" t="s">
        <v>7529</v>
      </c>
      <c r="G449" s="218" t="s">
        <v>359</v>
      </c>
      <c r="H449" s="219">
        <v>1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43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270</v>
      </c>
      <c r="AT449" s="226" t="s">
        <v>182</v>
      </c>
      <c r="AU449" s="226" t="s">
        <v>80</v>
      </c>
      <c r="AY449" s="19" t="s">
        <v>180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270</v>
      </c>
      <c r="BM449" s="226" t="s">
        <v>7530</v>
      </c>
    </row>
    <row r="450" s="2" customFormat="1" ht="16.5" customHeight="1">
      <c r="A450" s="40"/>
      <c r="B450" s="41"/>
      <c r="C450" s="215" t="s">
        <v>3260</v>
      </c>
      <c r="D450" s="215" t="s">
        <v>182</v>
      </c>
      <c r="E450" s="216" t="s">
        <v>7091</v>
      </c>
      <c r="F450" s="217" t="s">
        <v>7092</v>
      </c>
      <c r="G450" s="218" t="s">
        <v>359</v>
      </c>
      <c r="H450" s="219">
        <v>1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270</v>
      </c>
      <c r="AT450" s="226" t="s">
        <v>182</v>
      </c>
      <c r="AU450" s="226" t="s">
        <v>80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270</v>
      </c>
      <c r="BM450" s="226" t="s">
        <v>7531</v>
      </c>
    </row>
    <row r="451" s="2" customFormat="1" ht="16.5" customHeight="1">
      <c r="A451" s="40"/>
      <c r="B451" s="41"/>
      <c r="C451" s="215" t="s">
        <v>3272</v>
      </c>
      <c r="D451" s="215" t="s">
        <v>182</v>
      </c>
      <c r="E451" s="216" t="s">
        <v>7532</v>
      </c>
      <c r="F451" s="217" t="s">
        <v>7533</v>
      </c>
      <c r="G451" s="218" t="s">
        <v>359</v>
      </c>
      <c r="H451" s="219">
        <v>1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43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270</v>
      </c>
      <c r="AT451" s="226" t="s">
        <v>182</v>
      </c>
      <c r="AU451" s="226" t="s">
        <v>80</v>
      </c>
      <c r="AY451" s="19" t="s">
        <v>180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270</v>
      </c>
      <c r="BM451" s="226" t="s">
        <v>7534</v>
      </c>
    </row>
    <row r="452" s="2" customFormat="1" ht="21.75" customHeight="1">
      <c r="A452" s="40"/>
      <c r="B452" s="41"/>
      <c r="C452" s="215" t="s">
        <v>3277</v>
      </c>
      <c r="D452" s="215" t="s">
        <v>182</v>
      </c>
      <c r="E452" s="216" t="s">
        <v>7168</v>
      </c>
      <c r="F452" s="217" t="s">
        <v>7169</v>
      </c>
      <c r="G452" s="218" t="s">
        <v>5340</v>
      </c>
      <c r="H452" s="219">
        <v>2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270</v>
      </c>
      <c r="AT452" s="226" t="s">
        <v>182</v>
      </c>
      <c r="AU452" s="226" t="s">
        <v>80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270</v>
      </c>
      <c r="BM452" s="226" t="s">
        <v>7535</v>
      </c>
    </row>
    <row r="453" s="2" customFormat="1" ht="21.75" customHeight="1">
      <c r="A453" s="40"/>
      <c r="B453" s="41"/>
      <c r="C453" s="215" t="s">
        <v>3286</v>
      </c>
      <c r="D453" s="215" t="s">
        <v>182</v>
      </c>
      <c r="E453" s="216" t="s">
        <v>7536</v>
      </c>
      <c r="F453" s="217" t="s">
        <v>7537</v>
      </c>
      <c r="G453" s="218" t="s">
        <v>5340</v>
      </c>
      <c r="H453" s="219">
        <v>5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43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270</v>
      </c>
      <c r="AT453" s="226" t="s">
        <v>182</v>
      </c>
      <c r="AU453" s="226" t="s">
        <v>80</v>
      </c>
      <c r="AY453" s="19" t="s">
        <v>180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270</v>
      </c>
      <c r="BM453" s="226" t="s">
        <v>7538</v>
      </c>
    </row>
    <row r="454" s="2" customFormat="1" ht="16.5" customHeight="1">
      <c r="A454" s="40"/>
      <c r="B454" s="41"/>
      <c r="C454" s="215" t="s">
        <v>3291</v>
      </c>
      <c r="D454" s="215" t="s">
        <v>182</v>
      </c>
      <c r="E454" s="216" t="s">
        <v>7539</v>
      </c>
      <c r="F454" s="217" t="s">
        <v>7002</v>
      </c>
      <c r="G454" s="218" t="s">
        <v>3441</v>
      </c>
      <c r="H454" s="219">
        <v>1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43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270</v>
      </c>
      <c r="AT454" s="226" t="s">
        <v>182</v>
      </c>
      <c r="AU454" s="226" t="s">
        <v>80</v>
      </c>
      <c r="AY454" s="19" t="s">
        <v>180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270</v>
      </c>
      <c r="BM454" s="226" t="s">
        <v>7540</v>
      </c>
    </row>
    <row r="455" s="2" customFormat="1">
      <c r="A455" s="40"/>
      <c r="B455" s="41"/>
      <c r="C455" s="42"/>
      <c r="D455" s="235" t="s">
        <v>2938</v>
      </c>
      <c r="E455" s="42"/>
      <c r="F455" s="291" t="s">
        <v>7070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2938</v>
      </c>
      <c r="AU455" s="19" t="s">
        <v>80</v>
      </c>
    </row>
    <row r="456" s="2" customFormat="1" ht="21.75" customHeight="1">
      <c r="A456" s="40"/>
      <c r="B456" s="41"/>
      <c r="C456" s="215" t="s">
        <v>2612</v>
      </c>
      <c r="D456" s="215" t="s">
        <v>182</v>
      </c>
      <c r="E456" s="216" t="s">
        <v>7026</v>
      </c>
      <c r="F456" s="217" t="s">
        <v>7027</v>
      </c>
      <c r="G456" s="218" t="s">
        <v>185</v>
      </c>
      <c r="H456" s="219">
        <v>21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43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270</v>
      </c>
      <c r="AT456" s="226" t="s">
        <v>182</v>
      </c>
      <c r="AU456" s="226" t="s">
        <v>80</v>
      </c>
      <c r="AY456" s="19" t="s">
        <v>180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270</v>
      </c>
      <c r="BM456" s="226" t="s">
        <v>7541</v>
      </c>
    </row>
    <row r="457" s="12" customFormat="1" ht="25.92" customHeight="1">
      <c r="A457" s="12"/>
      <c r="B457" s="199"/>
      <c r="C457" s="200"/>
      <c r="D457" s="201" t="s">
        <v>71</v>
      </c>
      <c r="E457" s="202" t="s">
        <v>6227</v>
      </c>
      <c r="F457" s="202" t="s">
        <v>7542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80</v>
      </c>
      <c r="AT457" s="211" t="s">
        <v>71</v>
      </c>
      <c r="AU457" s="211" t="s">
        <v>72</v>
      </c>
      <c r="AY457" s="210" t="s">
        <v>180</v>
      </c>
      <c r="BK457" s="212">
        <f>SUM(BK458:BK469)</f>
        <v>0</v>
      </c>
    </row>
    <row r="458" s="2" customFormat="1" ht="21.75" customHeight="1">
      <c r="A458" s="40"/>
      <c r="B458" s="41"/>
      <c r="C458" s="215" t="s">
        <v>3301</v>
      </c>
      <c r="D458" s="215" t="s">
        <v>182</v>
      </c>
      <c r="E458" s="216" t="s">
        <v>7044</v>
      </c>
      <c r="F458" s="217" t="s">
        <v>7045</v>
      </c>
      <c r="G458" s="218" t="s">
        <v>5340</v>
      </c>
      <c r="H458" s="219">
        <v>3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43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270</v>
      </c>
      <c r="AT458" s="226" t="s">
        <v>182</v>
      </c>
      <c r="AU458" s="226" t="s">
        <v>80</v>
      </c>
      <c r="AY458" s="19" t="s">
        <v>180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270</v>
      </c>
      <c r="BM458" s="226" t="s">
        <v>7543</v>
      </c>
    </row>
    <row r="459" s="2" customFormat="1" ht="16.5" customHeight="1">
      <c r="A459" s="40"/>
      <c r="B459" s="41"/>
      <c r="C459" s="215" t="s">
        <v>3306</v>
      </c>
      <c r="D459" s="215" t="s">
        <v>182</v>
      </c>
      <c r="E459" s="216" t="s">
        <v>7005</v>
      </c>
      <c r="F459" s="217" t="s">
        <v>7006</v>
      </c>
      <c r="G459" s="218" t="s">
        <v>359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43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270</v>
      </c>
      <c r="AT459" s="226" t="s">
        <v>182</v>
      </c>
      <c r="AU459" s="226" t="s">
        <v>80</v>
      </c>
      <c r="AY459" s="19" t="s">
        <v>180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270</v>
      </c>
      <c r="BM459" s="226" t="s">
        <v>7544</v>
      </c>
    </row>
    <row r="460" s="2" customFormat="1" ht="16.5" customHeight="1">
      <c r="A460" s="40"/>
      <c r="B460" s="41"/>
      <c r="C460" s="215" t="s">
        <v>3310</v>
      </c>
      <c r="D460" s="215" t="s">
        <v>182</v>
      </c>
      <c r="E460" s="216" t="s">
        <v>7008</v>
      </c>
      <c r="F460" s="217" t="s">
        <v>7009</v>
      </c>
      <c r="G460" s="218" t="s">
        <v>359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270</v>
      </c>
      <c r="AT460" s="226" t="s">
        <v>182</v>
      </c>
      <c r="AU460" s="226" t="s">
        <v>80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270</v>
      </c>
      <c r="BM460" s="226" t="s">
        <v>7545</v>
      </c>
    </row>
    <row r="461" s="2" customFormat="1" ht="21.75" customHeight="1">
      <c r="A461" s="40"/>
      <c r="B461" s="41"/>
      <c r="C461" s="215" t="s">
        <v>3315</v>
      </c>
      <c r="D461" s="215" t="s">
        <v>182</v>
      </c>
      <c r="E461" s="216" t="s">
        <v>7127</v>
      </c>
      <c r="F461" s="217" t="s">
        <v>7128</v>
      </c>
      <c r="G461" s="218" t="s">
        <v>5340</v>
      </c>
      <c r="H461" s="219">
        <v>7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43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270</v>
      </c>
      <c r="AT461" s="226" t="s">
        <v>182</v>
      </c>
      <c r="AU461" s="226" t="s">
        <v>80</v>
      </c>
      <c r="AY461" s="19" t="s">
        <v>180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270</v>
      </c>
      <c r="BM461" s="226" t="s">
        <v>7546</v>
      </c>
    </row>
    <row r="462" s="2" customFormat="1" ht="21.75" customHeight="1">
      <c r="A462" s="40"/>
      <c r="B462" s="41"/>
      <c r="C462" s="215" t="s">
        <v>3319</v>
      </c>
      <c r="D462" s="215" t="s">
        <v>182</v>
      </c>
      <c r="E462" s="216" t="s">
        <v>7547</v>
      </c>
      <c r="F462" s="217" t="s">
        <v>7548</v>
      </c>
      <c r="G462" s="218" t="s">
        <v>359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270</v>
      </c>
      <c r="AT462" s="226" t="s">
        <v>182</v>
      </c>
      <c r="AU462" s="226" t="s">
        <v>80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270</v>
      </c>
      <c r="BM462" s="226" t="s">
        <v>7549</v>
      </c>
    </row>
    <row r="463" s="2" customFormat="1" ht="16.5" customHeight="1">
      <c r="A463" s="40"/>
      <c r="B463" s="41"/>
      <c r="C463" s="215" t="s">
        <v>3323</v>
      </c>
      <c r="D463" s="215" t="s">
        <v>182</v>
      </c>
      <c r="E463" s="216" t="s">
        <v>7550</v>
      </c>
      <c r="F463" s="217" t="s">
        <v>7551</v>
      </c>
      <c r="G463" s="218" t="s">
        <v>359</v>
      </c>
      <c r="H463" s="219">
        <v>2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43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270</v>
      </c>
      <c r="AT463" s="226" t="s">
        <v>182</v>
      </c>
      <c r="AU463" s="226" t="s">
        <v>80</v>
      </c>
      <c r="AY463" s="19" t="s">
        <v>180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270</v>
      </c>
      <c r="BM463" s="226" t="s">
        <v>7552</v>
      </c>
    </row>
    <row r="464" s="2" customFormat="1" ht="16.5" customHeight="1">
      <c r="A464" s="40"/>
      <c r="B464" s="41"/>
      <c r="C464" s="215" t="s">
        <v>3330</v>
      </c>
      <c r="D464" s="215" t="s">
        <v>182</v>
      </c>
      <c r="E464" s="216" t="s">
        <v>7553</v>
      </c>
      <c r="F464" s="217" t="s">
        <v>7060</v>
      </c>
      <c r="G464" s="218" t="s">
        <v>359</v>
      </c>
      <c r="H464" s="219">
        <v>1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43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270</v>
      </c>
      <c r="AT464" s="226" t="s">
        <v>182</v>
      </c>
      <c r="AU464" s="226" t="s">
        <v>80</v>
      </c>
      <c r="AY464" s="19" t="s">
        <v>180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270</v>
      </c>
      <c r="BM464" s="226" t="s">
        <v>7554</v>
      </c>
    </row>
    <row r="465" s="2" customFormat="1" ht="16.5" customHeight="1">
      <c r="A465" s="40"/>
      <c r="B465" s="41"/>
      <c r="C465" s="215" t="s">
        <v>3347</v>
      </c>
      <c r="D465" s="215" t="s">
        <v>182</v>
      </c>
      <c r="E465" s="216" t="s">
        <v>7555</v>
      </c>
      <c r="F465" s="217" t="s">
        <v>7083</v>
      </c>
      <c r="G465" s="218" t="s">
        <v>359</v>
      </c>
      <c r="H465" s="219">
        <v>4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43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270</v>
      </c>
      <c r="AT465" s="226" t="s">
        <v>182</v>
      </c>
      <c r="AU465" s="226" t="s">
        <v>80</v>
      </c>
      <c r="AY465" s="19" t="s">
        <v>180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270</v>
      </c>
      <c r="BM465" s="226" t="s">
        <v>7556</v>
      </c>
    </row>
    <row r="466" s="2" customFormat="1" ht="16.5" customHeight="1">
      <c r="A466" s="40"/>
      <c r="B466" s="41"/>
      <c r="C466" s="215" t="s">
        <v>3354</v>
      </c>
      <c r="D466" s="215" t="s">
        <v>182</v>
      </c>
      <c r="E466" s="216" t="s">
        <v>7557</v>
      </c>
      <c r="F466" s="217" t="s">
        <v>7002</v>
      </c>
      <c r="G466" s="218" t="s">
        <v>3441</v>
      </c>
      <c r="H466" s="219">
        <v>1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43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270</v>
      </c>
      <c r="AT466" s="226" t="s">
        <v>182</v>
      </c>
      <c r="AU466" s="226" t="s">
        <v>80</v>
      </c>
      <c r="AY466" s="19" t="s">
        <v>180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270</v>
      </c>
      <c r="BM466" s="226" t="s">
        <v>7558</v>
      </c>
    </row>
    <row r="467" s="2" customFormat="1">
      <c r="A467" s="40"/>
      <c r="B467" s="41"/>
      <c r="C467" s="42"/>
      <c r="D467" s="235" t="s">
        <v>2938</v>
      </c>
      <c r="E467" s="42"/>
      <c r="F467" s="291" t="s">
        <v>7559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2938</v>
      </c>
      <c r="AU467" s="19" t="s">
        <v>80</v>
      </c>
    </row>
    <row r="468" s="2" customFormat="1" ht="16.5" customHeight="1">
      <c r="A468" s="40"/>
      <c r="B468" s="41"/>
      <c r="C468" s="215" t="s">
        <v>3360</v>
      </c>
      <c r="D468" s="215" t="s">
        <v>182</v>
      </c>
      <c r="E468" s="216" t="s">
        <v>7023</v>
      </c>
      <c r="F468" s="217" t="s">
        <v>7024</v>
      </c>
      <c r="G468" s="218" t="s">
        <v>5340</v>
      </c>
      <c r="H468" s="219">
        <v>11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43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270</v>
      </c>
      <c r="AT468" s="226" t="s">
        <v>182</v>
      </c>
      <c r="AU468" s="226" t="s">
        <v>80</v>
      </c>
      <c r="AY468" s="19" t="s">
        <v>180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270</v>
      </c>
      <c r="BM468" s="226" t="s">
        <v>7560</v>
      </c>
    </row>
    <row r="469" s="2" customFormat="1" ht="21.75" customHeight="1">
      <c r="A469" s="40"/>
      <c r="B469" s="41"/>
      <c r="C469" s="215" t="s">
        <v>3365</v>
      </c>
      <c r="D469" s="215" t="s">
        <v>182</v>
      </c>
      <c r="E469" s="216" t="s">
        <v>7026</v>
      </c>
      <c r="F469" s="217" t="s">
        <v>7027</v>
      </c>
      <c r="G469" s="218" t="s">
        <v>185</v>
      </c>
      <c r="H469" s="219">
        <v>5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43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270</v>
      </c>
      <c r="AT469" s="226" t="s">
        <v>182</v>
      </c>
      <c r="AU469" s="226" t="s">
        <v>80</v>
      </c>
      <c r="AY469" s="19" t="s">
        <v>180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270</v>
      </c>
      <c r="BM469" s="226" t="s">
        <v>7561</v>
      </c>
    </row>
    <row r="470" s="12" customFormat="1" ht="25.92" customHeight="1">
      <c r="A470" s="12"/>
      <c r="B470" s="199"/>
      <c r="C470" s="200"/>
      <c r="D470" s="201" t="s">
        <v>71</v>
      </c>
      <c r="E470" s="202" t="s">
        <v>6262</v>
      </c>
      <c r="F470" s="202" t="s">
        <v>7562</v>
      </c>
      <c r="G470" s="200"/>
      <c r="H470" s="200"/>
      <c r="I470" s="203"/>
      <c r="J470" s="204">
        <f>BK470</f>
        <v>0</v>
      </c>
      <c r="K470" s="200"/>
      <c r="L470" s="205"/>
      <c r="M470" s="206"/>
      <c r="N470" s="207"/>
      <c r="O470" s="207"/>
      <c r="P470" s="208">
        <f>SUM(P471:P480)</f>
        <v>0</v>
      </c>
      <c r="Q470" s="207"/>
      <c r="R470" s="208">
        <f>SUM(R471:R480)</f>
        <v>0</v>
      </c>
      <c r="S470" s="207"/>
      <c r="T470" s="209">
        <f>SUM(T471:T480)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0" t="s">
        <v>80</v>
      </c>
      <c r="AT470" s="211" t="s">
        <v>71</v>
      </c>
      <c r="AU470" s="211" t="s">
        <v>72</v>
      </c>
      <c r="AY470" s="210" t="s">
        <v>180</v>
      </c>
      <c r="BK470" s="212">
        <f>SUM(BK471:BK480)</f>
        <v>0</v>
      </c>
    </row>
    <row r="471" s="2" customFormat="1" ht="16.5" customHeight="1">
      <c r="A471" s="40"/>
      <c r="B471" s="41"/>
      <c r="C471" s="215" t="s">
        <v>3371</v>
      </c>
      <c r="D471" s="215" t="s">
        <v>182</v>
      </c>
      <c r="E471" s="216" t="s">
        <v>7005</v>
      </c>
      <c r="F471" s="217" t="s">
        <v>7006</v>
      </c>
      <c r="G471" s="218" t="s">
        <v>359</v>
      </c>
      <c r="H471" s="219">
        <v>1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43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270</v>
      </c>
      <c r="AT471" s="226" t="s">
        <v>182</v>
      </c>
      <c r="AU471" s="226" t="s">
        <v>80</v>
      </c>
      <c r="AY471" s="19" t="s">
        <v>180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270</v>
      </c>
      <c r="BM471" s="226" t="s">
        <v>7563</v>
      </c>
    </row>
    <row r="472" s="2" customFormat="1" ht="16.5" customHeight="1">
      <c r="A472" s="40"/>
      <c r="B472" s="41"/>
      <c r="C472" s="215" t="s">
        <v>3376</v>
      </c>
      <c r="D472" s="215" t="s">
        <v>182</v>
      </c>
      <c r="E472" s="216" t="s">
        <v>7008</v>
      </c>
      <c r="F472" s="217" t="s">
        <v>7009</v>
      </c>
      <c r="G472" s="218" t="s">
        <v>359</v>
      </c>
      <c r="H472" s="219">
        <v>1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43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270</v>
      </c>
      <c r="AT472" s="226" t="s">
        <v>182</v>
      </c>
      <c r="AU472" s="226" t="s">
        <v>80</v>
      </c>
      <c r="AY472" s="19" t="s">
        <v>180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270</v>
      </c>
      <c r="BM472" s="226" t="s">
        <v>7564</v>
      </c>
    </row>
    <row r="473" s="2" customFormat="1" ht="21.75" customHeight="1">
      <c r="A473" s="40"/>
      <c r="B473" s="41"/>
      <c r="C473" s="215" t="s">
        <v>6485</v>
      </c>
      <c r="D473" s="215" t="s">
        <v>182</v>
      </c>
      <c r="E473" s="216" t="s">
        <v>7127</v>
      </c>
      <c r="F473" s="217" t="s">
        <v>7128</v>
      </c>
      <c r="G473" s="218" t="s">
        <v>5340</v>
      </c>
      <c r="H473" s="219">
        <v>21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43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270</v>
      </c>
      <c r="AT473" s="226" t="s">
        <v>182</v>
      </c>
      <c r="AU473" s="226" t="s">
        <v>80</v>
      </c>
      <c r="AY473" s="19" t="s">
        <v>180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270</v>
      </c>
      <c r="BM473" s="226" t="s">
        <v>7565</v>
      </c>
    </row>
    <row r="474" s="2" customFormat="1" ht="16.5" customHeight="1">
      <c r="A474" s="40"/>
      <c r="B474" s="41"/>
      <c r="C474" s="215" t="s">
        <v>3381</v>
      </c>
      <c r="D474" s="215" t="s">
        <v>182</v>
      </c>
      <c r="E474" s="216" t="s">
        <v>7550</v>
      </c>
      <c r="F474" s="217" t="s">
        <v>7551</v>
      </c>
      <c r="G474" s="218" t="s">
        <v>359</v>
      </c>
      <c r="H474" s="219">
        <v>2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43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270</v>
      </c>
      <c r="AT474" s="226" t="s">
        <v>182</v>
      </c>
      <c r="AU474" s="226" t="s">
        <v>80</v>
      </c>
      <c r="AY474" s="19" t="s">
        <v>180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270</v>
      </c>
      <c r="BM474" s="226" t="s">
        <v>7566</v>
      </c>
    </row>
    <row r="475" s="2" customFormat="1" ht="16.5" customHeight="1">
      <c r="A475" s="40"/>
      <c r="B475" s="41"/>
      <c r="C475" s="215" t="s">
        <v>3434</v>
      </c>
      <c r="D475" s="215" t="s">
        <v>182</v>
      </c>
      <c r="E475" s="216" t="s">
        <v>7555</v>
      </c>
      <c r="F475" s="217" t="s">
        <v>7083</v>
      </c>
      <c r="G475" s="218" t="s">
        <v>359</v>
      </c>
      <c r="H475" s="219">
        <v>7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43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270</v>
      </c>
      <c r="AT475" s="226" t="s">
        <v>182</v>
      </c>
      <c r="AU475" s="226" t="s">
        <v>80</v>
      </c>
      <c r="AY475" s="19" t="s">
        <v>180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270</v>
      </c>
      <c r="BM475" s="226" t="s">
        <v>7567</v>
      </c>
    </row>
    <row r="476" s="2" customFormat="1" ht="21.75" customHeight="1">
      <c r="A476" s="40"/>
      <c r="B476" s="41"/>
      <c r="C476" s="215" t="s">
        <v>3438</v>
      </c>
      <c r="D476" s="215" t="s">
        <v>182</v>
      </c>
      <c r="E476" s="216" t="s">
        <v>7568</v>
      </c>
      <c r="F476" s="217" t="s">
        <v>7569</v>
      </c>
      <c r="G476" s="218" t="s">
        <v>359</v>
      </c>
      <c r="H476" s="219">
        <v>1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43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270</v>
      </c>
      <c r="AT476" s="226" t="s">
        <v>182</v>
      </c>
      <c r="AU476" s="226" t="s">
        <v>80</v>
      </c>
      <c r="AY476" s="19" t="s">
        <v>180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270</v>
      </c>
      <c r="BM476" s="226" t="s">
        <v>7570</v>
      </c>
    </row>
    <row r="477" s="2" customFormat="1" ht="16.5" customHeight="1">
      <c r="A477" s="40"/>
      <c r="B477" s="41"/>
      <c r="C477" s="215" t="s">
        <v>3443</v>
      </c>
      <c r="D477" s="215" t="s">
        <v>182</v>
      </c>
      <c r="E477" s="216" t="s">
        <v>7571</v>
      </c>
      <c r="F477" s="217" t="s">
        <v>7002</v>
      </c>
      <c r="G477" s="218" t="s">
        <v>3441</v>
      </c>
      <c r="H477" s="219">
        <v>1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43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270</v>
      </c>
      <c r="AT477" s="226" t="s">
        <v>182</v>
      </c>
      <c r="AU477" s="226" t="s">
        <v>80</v>
      </c>
      <c r="AY477" s="19" t="s">
        <v>180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270</v>
      </c>
      <c r="BM477" s="226" t="s">
        <v>7572</v>
      </c>
    </row>
    <row r="478" s="2" customFormat="1">
      <c r="A478" s="40"/>
      <c r="B478" s="41"/>
      <c r="C478" s="42"/>
      <c r="D478" s="235" t="s">
        <v>2938</v>
      </c>
      <c r="E478" s="42"/>
      <c r="F478" s="291" t="s">
        <v>7559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2938</v>
      </c>
      <c r="AU478" s="19" t="s">
        <v>80</v>
      </c>
    </row>
    <row r="479" s="2" customFormat="1" ht="16.5" customHeight="1">
      <c r="A479" s="40"/>
      <c r="B479" s="41"/>
      <c r="C479" s="215" t="s">
        <v>3453</v>
      </c>
      <c r="D479" s="215" t="s">
        <v>182</v>
      </c>
      <c r="E479" s="216" t="s">
        <v>7023</v>
      </c>
      <c r="F479" s="217" t="s">
        <v>7024</v>
      </c>
      <c r="G479" s="218" t="s">
        <v>5340</v>
      </c>
      <c r="H479" s="219">
        <v>10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43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270</v>
      </c>
      <c r="AT479" s="226" t="s">
        <v>182</v>
      </c>
      <c r="AU479" s="226" t="s">
        <v>80</v>
      </c>
      <c r="AY479" s="19" t="s">
        <v>180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270</v>
      </c>
      <c r="BM479" s="226" t="s">
        <v>7573</v>
      </c>
    </row>
    <row r="480" s="2" customFormat="1" ht="21.75" customHeight="1">
      <c r="A480" s="40"/>
      <c r="B480" s="41"/>
      <c r="C480" s="215" t="s">
        <v>3457</v>
      </c>
      <c r="D480" s="215" t="s">
        <v>182</v>
      </c>
      <c r="E480" s="216" t="s">
        <v>7026</v>
      </c>
      <c r="F480" s="217" t="s">
        <v>7027</v>
      </c>
      <c r="G480" s="218" t="s">
        <v>185</v>
      </c>
      <c r="H480" s="219">
        <v>1</v>
      </c>
      <c r="I480" s="220"/>
      <c r="J480" s="221">
        <f>ROUND(I480*H480,2)</f>
        <v>0</v>
      </c>
      <c r="K480" s="217" t="s">
        <v>19</v>
      </c>
      <c r="L480" s="46"/>
      <c r="M480" s="293" t="s">
        <v>19</v>
      </c>
      <c r="N480" s="294" t="s">
        <v>43</v>
      </c>
      <c r="O480" s="279"/>
      <c r="P480" s="295">
        <f>O480*H480</f>
        <v>0</v>
      </c>
      <c r="Q480" s="295">
        <v>0</v>
      </c>
      <c r="R480" s="295">
        <f>Q480*H480</f>
        <v>0</v>
      </c>
      <c r="S480" s="295">
        <v>0</v>
      </c>
      <c r="T480" s="29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270</v>
      </c>
      <c r="AT480" s="226" t="s">
        <v>182</v>
      </c>
      <c r="AU480" s="226" t="s">
        <v>80</v>
      </c>
      <c r="AY480" s="19" t="s">
        <v>180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270</v>
      </c>
      <c r="BM480" s="226" t="s">
        <v>7574</v>
      </c>
    </row>
    <row r="481" s="2" customFormat="1" ht="6.96" customHeight="1">
      <c r="A481" s="40"/>
      <c r="B481" s="61"/>
      <c r="C481" s="62"/>
      <c r="D481" s="62"/>
      <c r="E481" s="62"/>
      <c r="F481" s="62"/>
      <c r="G481" s="62"/>
      <c r="H481" s="62"/>
      <c r="I481" s="62"/>
      <c r="J481" s="62"/>
      <c r="K481" s="62"/>
      <c r="L481" s="46"/>
      <c r="M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</sheetData>
  <sheetProtection sheet="1" autoFilter="0" formatColumns="0" formatRows="0" objects="1" scenarios="1" spinCount="100000" saltValue="A0VjzB10FNGnRYVrCC8phVj3E2CmaLu2l10avj6vz2X8bdOs8i6yQyA2JFrdn0rijqHiNYI8leMJA/XmoPBqXw==" hashValue="v3DkvsFZvEN/0MWUKpGKlSUGEj84C7tnMRXKKHIEyjAwhlxxxF9SzJFnFa7GSrHzh5G/Z7eua2Vnv+ba1uGSTA==" algorithmName="SHA-512" password="CC35"/>
  <autoFilter ref="C114:K4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3:H103"/>
    <mergeCell ref="E105:H105"/>
    <mergeCell ref="E107:H10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7575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ROUND((SUM(BE91:BE181)),  2)</f>
        <v>0</v>
      </c>
      <c r="G35" s="40"/>
      <c r="H35" s="40"/>
      <c r="I35" s="160">
        <v>0.20999999999999999</v>
      </c>
      <c r="J35" s="159">
        <f>ROUND(((SUM(BE91:BE181))*I35),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ROUND((SUM(BF91:BF181)),  2)</f>
        <v>0</v>
      </c>
      <c r="G36" s="40"/>
      <c r="H36" s="40"/>
      <c r="I36" s="160">
        <v>0.14999999999999999</v>
      </c>
      <c r="J36" s="159">
        <f>ROUND(((SUM(BF91:BF181))*I36),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ROUND((SUM(BG91:BG181)),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ROUND((SUM(BH91:BH181)),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ROUND((SUM(BI91:BI181)),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ROU2326 - Měření a regulace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7576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7577</v>
      </c>
      <c r="E65" s="180"/>
      <c r="F65" s="180"/>
      <c r="G65" s="180"/>
      <c r="H65" s="180"/>
      <c r="I65" s="180"/>
      <c r="J65" s="181">
        <f>J98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7578</v>
      </c>
      <c r="E66" s="180"/>
      <c r="F66" s="180"/>
      <c r="G66" s="180"/>
      <c r="H66" s="180"/>
      <c r="I66" s="180"/>
      <c r="J66" s="181">
        <f>J112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7579</v>
      </c>
      <c r="E67" s="180"/>
      <c r="F67" s="180"/>
      <c r="G67" s="180"/>
      <c r="H67" s="180"/>
      <c r="I67" s="180"/>
      <c r="J67" s="181">
        <f>J127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7580</v>
      </c>
      <c r="E68" s="180"/>
      <c r="F68" s="180"/>
      <c r="G68" s="180"/>
      <c r="H68" s="180"/>
      <c r="I68" s="180"/>
      <c r="J68" s="181">
        <f>J155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7581</v>
      </c>
      <c r="E69" s="180"/>
      <c r="F69" s="180"/>
      <c r="G69" s="180"/>
      <c r="H69" s="180"/>
      <c r="I69" s="180"/>
      <c r="J69" s="181">
        <f>J172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Projekt budovy v Čechově ulici ve Šlapanicích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546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547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ROU2326 - Měření a regulace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Šlapanice</v>
      </c>
      <c r="G85" s="42"/>
      <c r="H85" s="42"/>
      <c r="I85" s="34" t="s">
        <v>23</v>
      </c>
      <c r="J85" s="74" t="str">
        <f>IF(J14="","",J14)</f>
        <v>3. 9. 2023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Město Šlapanice</v>
      </c>
      <c r="G87" s="42"/>
      <c r="H87" s="42"/>
      <c r="I87" s="34" t="s">
        <v>31</v>
      </c>
      <c r="J87" s="38" t="str">
        <f>E23</f>
        <v>Studio Zlamal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34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166</v>
      </c>
      <c r="D90" s="191" t="s">
        <v>57</v>
      </c>
      <c r="E90" s="191" t="s">
        <v>53</v>
      </c>
      <c r="F90" s="191" t="s">
        <v>54</v>
      </c>
      <c r="G90" s="191" t="s">
        <v>167</v>
      </c>
      <c r="H90" s="191" t="s">
        <v>168</v>
      </c>
      <c r="I90" s="191" t="s">
        <v>169</v>
      </c>
      <c r="J90" s="191" t="s">
        <v>158</v>
      </c>
      <c r="K90" s="192" t="s">
        <v>170</v>
      </c>
      <c r="L90" s="193"/>
      <c r="M90" s="94" t="s">
        <v>19</v>
      </c>
      <c r="N90" s="95" t="s">
        <v>42</v>
      </c>
      <c r="O90" s="95" t="s">
        <v>171</v>
      </c>
      <c r="P90" s="95" t="s">
        <v>172</v>
      </c>
      <c r="Q90" s="95" t="s">
        <v>173</v>
      </c>
      <c r="R90" s="95" t="s">
        <v>174</v>
      </c>
      <c r="S90" s="95" t="s">
        <v>175</v>
      </c>
      <c r="T90" s="96" t="s">
        <v>176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177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P92+P98+P112+P127+P155+P172</f>
        <v>0</v>
      </c>
      <c r="Q91" s="98"/>
      <c r="R91" s="196">
        <f>R92+R98+R112+R127+R155+R172</f>
        <v>0</v>
      </c>
      <c r="S91" s="98"/>
      <c r="T91" s="197">
        <f>T92+T98+T112+T127+T155+T172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159</v>
      </c>
      <c r="BK91" s="198">
        <f>BK92+BK98+BK112+BK127+BK155+BK172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5874</v>
      </c>
      <c r="F92" s="202" t="s">
        <v>7582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SUM(P93:P97)</f>
        <v>0</v>
      </c>
      <c r="Q92" s="207"/>
      <c r="R92" s="208">
        <f>SUM(R93:R97)</f>
        <v>0</v>
      </c>
      <c r="S92" s="207"/>
      <c r="T92" s="209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72</v>
      </c>
      <c r="AY92" s="210" t="s">
        <v>180</v>
      </c>
      <c r="BK92" s="212">
        <f>SUM(BK93:BK97)</f>
        <v>0</v>
      </c>
    </row>
    <row r="93" s="2" customFormat="1" ht="16.5" customHeight="1">
      <c r="A93" s="40"/>
      <c r="B93" s="41"/>
      <c r="C93" s="215" t="s">
        <v>80</v>
      </c>
      <c r="D93" s="215" t="s">
        <v>182</v>
      </c>
      <c r="E93" s="216" t="s">
        <v>7583</v>
      </c>
      <c r="F93" s="217" t="s">
        <v>7584</v>
      </c>
      <c r="G93" s="218" t="s">
        <v>359</v>
      </c>
      <c r="H93" s="219">
        <v>1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270</v>
      </c>
      <c r="AT93" s="226" t="s">
        <v>182</v>
      </c>
      <c r="AU93" s="226" t="s">
        <v>80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270</v>
      </c>
      <c r="BM93" s="226" t="s">
        <v>7585</v>
      </c>
    </row>
    <row r="94" s="2" customFormat="1" ht="16.5" customHeight="1">
      <c r="A94" s="40"/>
      <c r="B94" s="41"/>
      <c r="C94" s="215" t="s">
        <v>82</v>
      </c>
      <c r="D94" s="215" t="s">
        <v>182</v>
      </c>
      <c r="E94" s="216" t="s">
        <v>7586</v>
      </c>
      <c r="F94" s="217" t="s">
        <v>7587</v>
      </c>
      <c r="G94" s="218" t="s">
        <v>359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270</v>
      </c>
      <c r="AT94" s="226" t="s">
        <v>182</v>
      </c>
      <c r="AU94" s="226" t="s">
        <v>80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270</v>
      </c>
      <c r="BM94" s="226" t="s">
        <v>7588</v>
      </c>
    </row>
    <row r="95" s="2" customFormat="1" ht="16.5" customHeight="1">
      <c r="A95" s="40"/>
      <c r="B95" s="41"/>
      <c r="C95" s="215" t="s">
        <v>100</v>
      </c>
      <c r="D95" s="215" t="s">
        <v>182</v>
      </c>
      <c r="E95" s="216" t="s">
        <v>7589</v>
      </c>
      <c r="F95" s="217" t="s">
        <v>7590</v>
      </c>
      <c r="G95" s="218" t="s">
        <v>359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270</v>
      </c>
      <c r="AT95" s="226" t="s">
        <v>182</v>
      </c>
      <c r="AU95" s="226" t="s">
        <v>80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270</v>
      </c>
      <c r="BM95" s="226" t="s">
        <v>7591</v>
      </c>
    </row>
    <row r="96" s="2" customFormat="1" ht="16.5" customHeight="1">
      <c r="A96" s="40"/>
      <c r="B96" s="41"/>
      <c r="C96" s="215" t="s">
        <v>187</v>
      </c>
      <c r="D96" s="215" t="s">
        <v>182</v>
      </c>
      <c r="E96" s="216" t="s">
        <v>7592</v>
      </c>
      <c r="F96" s="217" t="s">
        <v>7593</v>
      </c>
      <c r="G96" s="218" t="s">
        <v>359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270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270</v>
      </c>
      <c r="BM96" s="226" t="s">
        <v>7594</v>
      </c>
    </row>
    <row r="97" s="2" customFormat="1" ht="16.5" customHeight="1">
      <c r="A97" s="40"/>
      <c r="B97" s="41"/>
      <c r="C97" s="215" t="s">
        <v>206</v>
      </c>
      <c r="D97" s="215" t="s">
        <v>182</v>
      </c>
      <c r="E97" s="216" t="s">
        <v>7595</v>
      </c>
      <c r="F97" s="217" t="s">
        <v>7596</v>
      </c>
      <c r="G97" s="218" t="s">
        <v>359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270</v>
      </c>
      <c r="AT97" s="226" t="s">
        <v>182</v>
      </c>
      <c r="AU97" s="226" t="s">
        <v>80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270</v>
      </c>
      <c r="BM97" s="226" t="s">
        <v>7597</v>
      </c>
    </row>
    <row r="98" s="12" customFormat="1" ht="25.92" customHeight="1">
      <c r="A98" s="12"/>
      <c r="B98" s="199"/>
      <c r="C98" s="200"/>
      <c r="D98" s="201" t="s">
        <v>71</v>
      </c>
      <c r="E98" s="202" t="s">
        <v>6102</v>
      </c>
      <c r="F98" s="202" t="s">
        <v>7598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SUM(P99:P111)</f>
        <v>0</v>
      </c>
      <c r="Q98" s="207"/>
      <c r="R98" s="208">
        <f>SUM(R99:R111)</f>
        <v>0</v>
      </c>
      <c r="S98" s="207"/>
      <c r="T98" s="209">
        <f>SUM(T99:T111)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71</v>
      </c>
      <c r="AU98" s="211" t="s">
        <v>72</v>
      </c>
      <c r="AY98" s="210" t="s">
        <v>180</v>
      </c>
      <c r="BK98" s="212">
        <f>SUM(BK99:BK111)</f>
        <v>0</v>
      </c>
    </row>
    <row r="99" s="2" customFormat="1" ht="16.5" customHeight="1">
      <c r="A99" s="40"/>
      <c r="B99" s="41"/>
      <c r="C99" s="215" t="s">
        <v>211</v>
      </c>
      <c r="D99" s="215" t="s">
        <v>182</v>
      </c>
      <c r="E99" s="216" t="s">
        <v>7599</v>
      </c>
      <c r="F99" s="217" t="s">
        <v>7600</v>
      </c>
      <c r="G99" s="218" t="s">
        <v>359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270</v>
      </c>
      <c r="AT99" s="226" t="s">
        <v>182</v>
      </c>
      <c r="AU99" s="226" t="s">
        <v>80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270</v>
      </c>
      <c r="BM99" s="226" t="s">
        <v>7601</v>
      </c>
    </row>
    <row r="100" s="2" customFormat="1" ht="16.5" customHeight="1">
      <c r="A100" s="40"/>
      <c r="B100" s="41"/>
      <c r="C100" s="215" t="s">
        <v>217</v>
      </c>
      <c r="D100" s="215" t="s">
        <v>182</v>
      </c>
      <c r="E100" s="216" t="s">
        <v>7602</v>
      </c>
      <c r="F100" s="217" t="s">
        <v>7603</v>
      </c>
      <c r="G100" s="218" t="s">
        <v>359</v>
      </c>
      <c r="H100" s="219">
        <v>11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270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270</v>
      </c>
      <c r="BM100" s="226" t="s">
        <v>7604</v>
      </c>
    </row>
    <row r="101" s="2" customFormat="1" ht="16.5" customHeight="1">
      <c r="A101" s="40"/>
      <c r="B101" s="41"/>
      <c r="C101" s="215" t="s">
        <v>224</v>
      </c>
      <c r="D101" s="215" t="s">
        <v>182</v>
      </c>
      <c r="E101" s="216" t="s">
        <v>7605</v>
      </c>
      <c r="F101" s="217" t="s">
        <v>7606</v>
      </c>
      <c r="G101" s="218" t="s">
        <v>359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270</v>
      </c>
      <c r="AT101" s="226" t="s">
        <v>182</v>
      </c>
      <c r="AU101" s="226" t="s">
        <v>80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270</v>
      </c>
      <c r="BM101" s="226" t="s">
        <v>7607</v>
      </c>
    </row>
    <row r="102" s="2" customFormat="1" ht="16.5" customHeight="1">
      <c r="A102" s="40"/>
      <c r="B102" s="41"/>
      <c r="C102" s="215" t="s">
        <v>231</v>
      </c>
      <c r="D102" s="215" t="s">
        <v>182</v>
      </c>
      <c r="E102" s="216" t="s">
        <v>7608</v>
      </c>
      <c r="F102" s="217" t="s">
        <v>7609</v>
      </c>
      <c r="G102" s="218" t="s">
        <v>359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270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270</v>
      </c>
      <c r="BM102" s="226" t="s">
        <v>7610</v>
      </c>
    </row>
    <row r="103" s="2" customFormat="1" ht="16.5" customHeight="1">
      <c r="A103" s="40"/>
      <c r="B103" s="41"/>
      <c r="C103" s="215" t="s">
        <v>237</v>
      </c>
      <c r="D103" s="215" t="s">
        <v>182</v>
      </c>
      <c r="E103" s="216" t="s">
        <v>7611</v>
      </c>
      <c r="F103" s="217" t="s">
        <v>7612</v>
      </c>
      <c r="G103" s="218" t="s">
        <v>359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270</v>
      </c>
      <c r="AT103" s="226" t="s">
        <v>182</v>
      </c>
      <c r="AU103" s="226" t="s">
        <v>80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270</v>
      </c>
      <c r="BM103" s="226" t="s">
        <v>7613</v>
      </c>
    </row>
    <row r="104" s="2" customFormat="1" ht="16.5" customHeight="1">
      <c r="A104" s="40"/>
      <c r="B104" s="41"/>
      <c r="C104" s="215" t="s">
        <v>246</v>
      </c>
      <c r="D104" s="215" t="s">
        <v>182</v>
      </c>
      <c r="E104" s="216" t="s">
        <v>7614</v>
      </c>
      <c r="F104" s="217" t="s">
        <v>7615</v>
      </c>
      <c r="G104" s="218" t="s">
        <v>359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270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270</v>
      </c>
      <c r="BM104" s="226" t="s">
        <v>7616</v>
      </c>
    </row>
    <row r="105" s="2" customFormat="1" ht="16.5" customHeight="1">
      <c r="A105" s="40"/>
      <c r="B105" s="41"/>
      <c r="C105" s="215" t="s">
        <v>251</v>
      </c>
      <c r="D105" s="215" t="s">
        <v>182</v>
      </c>
      <c r="E105" s="216" t="s">
        <v>7617</v>
      </c>
      <c r="F105" s="217" t="s">
        <v>7618</v>
      </c>
      <c r="G105" s="218" t="s">
        <v>359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270</v>
      </c>
      <c r="AT105" s="226" t="s">
        <v>182</v>
      </c>
      <c r="AU105" s="226" t="s">
        <v>80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270</v>
      </c>
      <c r="BM105" s="226" t="s">
        <v>7619</v>
      </c>
    </row>
    <row r="106" s="2" customFormat="1" ht="16.5" customHeight="1">
      <c r="A106" s="40"/>
      <c r="B106" s="41"/>
      <c r="C106" s="215" t="s">
        <v>256</v>
      </c>
      <c r="D106" s="215" t="s">
        <v>182</v>
      </c>
      <c r="E106" s="216" t="s">
        <v>7620</v>
      </c>
      <c r="F106" s="217" t="s">
        <v>7621</v>
      </c>
      <c r="G106" s="218" t="s">
        <v>359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270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270</v>
      </c>
      <c r="BM106" s="226" t="s">
        <v>7622</v>
      </c>
    </row>
    <row r="107" s="2" customFormat="1" ht="16.5" customHeight="1">
      <c r="A107" s="40"/>
      <c r="B107" s="41"/>
      <c r="C107" s="215" t="s">
        <v>261</v>
      </c>
      <c r="D107" s="215" t="s">
        <v>182</v>
      </c>
      <c r="E107" s="216" t="s">
        <v>7623</v>
      </c>
      <c r="F107" s="217" t="s">
        <v>7624</v>
      </c>
      <c r="G107" s="218" t="s">
        <v>359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270</v>
      </c>
      <c r="AT107" s="226" t="s">
        <v>182</v>
      </c>
      <c r="AU107" s="226" t="s">
        <v>80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270</v>
      </c>
      <c r="BM107" s="226" t="s">
        <v>7625</v>
      </c>
    </row>
    <row r="108" s="2" customFormat="1" ht="16.5" customHeight="1">
      <c r="A108" s="40"/>
      <c r="B108" s="41"/>
      <c r="C108" s="215" t="s">
        <v>8</v>
      </c>
      <c r="D108" s="215" t="s">
        <v>182</v>
      </c>
      <c r="E108" s="216" t="s">
        <v>7626</v>
      </c>
      <c r="F108" s="217" t="s">
        <v>7627</v>
      </c>
      <c r="G108" s="218" t="s">
        <v>359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270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270</v>
      </c>
      <c r="BM108" s="226" t="s">
        <v>7628</v>
      </c>
    </row>
    <row r="109" s="2" customFormat="1" ht="16.5" customHeight="1">
      <c r="A109" s="40"/>
      <c r="B109" s="41"/>
      <c r="C109" s="215" t="s">
        <v>270</v>
      </c>
      <c r="D109" s="215" t="s">
        <v>182</v>
      </c>
      <c r="E109" s="216" t="s">
        <v>7629</v>
      </c>
      <c r="F109" s="217" t="s">
        <v>7630</v>
      </c>
      <c r="G109" s="218" t="s">
        <v>359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270</v>
      </c>
      <c r="AT109" s="226" t="s">
        <v>182</v>
      </c>
      <c r="AU109" s="226" t="s">
        <v>80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270</v>
      </c>
      <c r="BM109" s="226" t="s">
        <v>7631</v>
      </c>
    </row>
    <row r="110" s="2" customFormat="1" ht="16.5" customHeight="1">
      <c r="A110" s="40"/>
      <c r="B110" s="41"/>
      <c r="C110" s="215" t="s">
        <v>275</v>
      </c>
      <c r="D110" s="215" t="s">
        <v>182</v>
      </c>
      <c r="E110" s="216" t="s">
        <v>7632</v>
      </c>
      <c r="F110" s="217" t="s">
        <v>7633</v>
      </c>
      <c r="G110" s="218" t="s">
        <v>359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270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270</v>
      </c>
      <c r="BM110" s="226" t="s">
        <v>7634</v>
      </c>
    </row>
    <row r="111" s="2" customFormat="1" ht="16.5" customHeight="1">
      <c r="A111" s="40"/>
      <c r="B111" s="41"/>
      <c r="C111" s="215" t="s">
        <v>280</v>
      </c>
      <c r="D111" s="215" t="s">
        <v>182</v>
      </c>
      <c r="E111" s="216" t="s">
        <v>7635</v>
      </c>
      <c r="F111" s="217" t="s">
        <v>7636</v>
      </c>
      <c r="G111" s="218" t="s">
        <v>359</v>
      </c>
      <c r="H111" s="219">
        <v>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270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270</v>
      </c>
      <c r="BM111" s="226" t="s">
        <v>7637</v>
      </c>
    </row>
    <row r="112" s="12" customFormat="1" ht="25.92" customHeight="1">
      <c r="A112" s="12"/>
      <c r="B112" s="199"/>
      <c r="C112" s="200"/>
      <c r="D112" s="201" t="s">
        <v>71</v>
      </c>
      <c r="E112" s="202" t="s">
        <v>6154</v>
      </c>
      <c r="F112" s="202" t="s">
        <v>7638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SUM(P113:P126)</f>
        <v>0</v>
      </c>
      <c r="Q112" s="207"/>
      <c r="R112" s="208">
        <f>SUM(R113:R126)</f>
        <v>0</v>
      </c>
      <c r="S112" s="207"/>
      <c r="T112" s="209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80</v>
      </c>
      <c r="AT112" s="211" t="s">
        <v>71</v>
      </c>
      <c r="AU112" s="211" t="s">
        <v>72</v>
      </c>
      <c r="AY112" s="210" t="s">
        <v>180</v>
      </c>
      <c r="BK112" s="212">
        <f>SUM(BK113:BK126)</f>
        <v>0</v>
      </c>
    </row>
    <row r="113" s="2" customFormat="1" ht="21.75" customHeight="1">
      <c r="A113" s="40"/>
      <c r="B113" s="41"/>
      <c r="C113" s="215" t="s">
        <v>286</v>
      </c>
      <c r="D113" s="215" t="s">
        <v>182</v>
      </c>
      <c r="E113" s="216" t="s">
        <v>7639</v>
      </c>
      <c r="F113" s="217" t="s">
        <v>7640</v>
      </c>
      <c r="G113" s="218" t="s">
        <v>359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270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270</v>
      </c>
      <c r="BM113" s="226" t="s">
        <v>7641</v>
      </c>
    </row>
    <row r="114" s="2" customFormat="1" ht="16.5" customHeight="1">
      <c r="A114" s="40"/>
      <c r="B114" s="41"/>
      <c r="C114" s="215" t="s">
        <v>291</v>
      </c>
      <c r="D114" s="215" t="s">
        <v>182</v>
      </c>
      <c r="E114" s="216" t="s">
        <v>7642</v>
      </c>
      <c r="F114" s="217" t="s">
        <v>7643</v>
      </c>
      <c r="G114" s="218" t="s">
        <v>359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270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270</v>
      </c>
      <c r="BM114" s="226" t="s">
        <v>7644</v>
      </c>
    </row>
    <row r="115" s="2" customFormat="1" ht="16.5" customHeight="1">
      <c r="A115" s="40"/>
      <c r="B115" s="41"/>
      <c r="C115" s="215" t="s">
        <v>7</v>
      </c>
      <c r="D115" s="215" t="s">
        <v>182</v>
      </c>
      <c r="E115" s="216" t="s">
        <v>7645</v>
      </c>
      <c r="F115" s="217" t="s">
        <v>7646</v>
      </c>
      <c r="G115" s="218" t="s">
        <v>359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270</v>
      </c>
      <c r="AT115" s="226" t="s">
        <v>182</v>
      </c>
      <c r="AU115" s="226" t="s">
        <v>80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270</v>
      </c>
      <c r="BM115" s="226" t="s">
        <v>7647</v>
      </c>
    </row>
    <row r="116" s="2" customFormat="1" ht="16.5" customHeight="1">
      <c r="A116" s="40"/>
      <c r="B116" s="41"/>
      <c r="C116" s="215" t="s">
        <v>300</v>
      </c>
      <c r="D116" s="215" t="s">
        <v>182</v>
      </c>
      <c r="E116" s="216" t="s">
        <v>7648</v>
      </c>
      <c r="F116" s="217" t="s">
        <v>7649</v>
      </c>
      <c r="G116" s="218" t="s">
        <v>359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270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270</v>
      </c>
      <c r="BM116" s="226" t="s">
        <v>7650</v>
      </c>
    </row>
    <row r="117" s="2" customFormat="1" ht="16.5" customHeight="1">
      <c r="A117" s="40"/>
      <c r="B117" s="41"/>
      <c r="C117" s="215" t="s">
        <v>305</v>
      </c>
      <c r="D117" s="215" t="s">
        <v>182</v>
      </c>
      <c r="E117" s="216" t="s">
        <v>7651</v>
      </c>
      <c r="F117" s="217" t="s">
        <v>7652</v>
      </c>
      <c r="G117" s="218" t="s">
        <v>359</v>
      </c>
      <c r="H117" s="219">
        <v>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270</v>
      </c>
      <c r="AT117" s="226" t="s">
        <v>182</v>
      </c>
      <c r="AU117" s="226" t="s">
        <v>80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270</v>
      </c>
      <c r="BM117" s="226" t="s">
        <v>7653</v>
      </c>
    </row>
    <row r="118" s="2" customFormat="1" ht="16.5" customHeight="1">
      <c r="A118" s="40"/>
      <c r="B118" s="41"/>
      <c r="C118" s="215" t="s">
        <v>310</v>
      </c>
      <c r="D118" s="215" t="s">
        <v>182</v>
      </c>
      <c r="E118" s="216" t="s">
        <v>7654</v>
      </c>
      <c r="F118" s="217" t="s">
        <v>7655</v>
      </c>
      <c r="G118" s="218" t="s">
        <v>359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270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270</v>
      </c>
      <c r="BM118" s="226" t="s">
        <v>7656</v>
      </c>
    </row>
    <row r="119" s="2" customFormat="1" ht="16.5" customHeight="1">
      <c r="A119" s="40"/>
      <c r="B119" s="41"/>
      <c r="C119" s="215" t="s">
        <v>316</v>
      </c>
      <c r="D119" s="215" t="s">
        <v>182</v>
      </c>
      <c r="E119" s="216" t="s">
        <v>7657</v>
      </c>
      <c r="F119" s="217" t="s">
        <v>7658</v>
      </c>
      <c r="G119" s="218" t="s">
        <v>359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270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270</v>
      </c>
      <c r="BM119" s="226" t="s">
        <v>7659</v>
      </c>
    </row>
    <row r="120" s="2" customFormat="1" ht="16.5" customHeight="1">
      <c r="A120" s="40"/>
      <c r="B120" s="41"/>
      <c r="C120" s="215" t="s">
        <v>328</v>
      </c>
      <c r="D120" s="215" t="s">
        <v>182</v>
      </c>
      <c r="E120" s="216" t="s">
        <v>7660</v>
      </c>
      <c r="F120" s="217" t="s">
        <v>7661</v>
      </c>
      <c r="G120" s="218" t="s">
        <v>7662</v>
      </c>
      <c r="H120" s="219">
        <v>70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270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270</v>
      </c>
      <c r="BM120" s="226" t="s">
        <v>7663</v>
      </c>
    </row>
    <row r="121" s="2" customFormat="1" ht="16.5" customHeight="1">
      <c r="A121" s="40"/>
      <c r="B121" s="41"/>
      <c r="C121" s="215" t="s">
        <v>337</v>
      </c>
      <c r="D121" s="215" t="s">
        <v>182</v>
      </c>
      <c r="E121" s="216" t="s">
        <v>7664</v>
      </c>
      <c r="F121" s="217" t="s">
        <v>7665</v>
      </c>
      <c r="G121" s="218" t="s">
        <v>359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270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270</v>
      </c>
      <c r="BM121" s="226" t="s">
        <v>7666</v>
      </c>
    </row>
    <row r="122" s="2" customFormat="1" ht="16.5" customHeight="1">
      <c r="A122" s="40"/>
      <c r="B122" s="41"/>
      <c r="C122" s="215" t="s">
        <v>343</v>
      </c>
      <c r="D122" s="215" t="s">
        <v>182</v>
      </c>
      <c r="E122" s="216" t="s">
        <v>7667</v>
      </c>
      <c r="F122" s="217" t="s">
        <v>7668</v>
      </c>
      <c r="G122" s="218" t="s">
        <v>7662</v>
      </c>
      <c r="H122" s="219">
        <v>76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270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270</v>
      </c>
      <c r="BM122" s="226" t="s">
        <v>7669</v>
      </c>
    </row>
    <row r="123" s="2" customFormat="1" ht="16.5" customHeight="1">
      <c r="A123" s="40"/>
      <c r="B123" s="41"/>
      <c r="C123" s="215" t="s">
        <v>356</v>
      </c>
      <c r="D123" s="215" t="s">
        <v>182</v>
      </c>
      <c r="E123" s="216" t="s">
        <v>7670</v>
      </c>
      <c r="F123" s="217" t="s">
        <v>7671</v>
      </c>
      <c r="G123" s="218" t="s">
        <v>7662</v>
      </c>
      <c r="H123" s="219">
        <v>240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270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270</v>
      </c>
      <c r="BM123" s="226" t="s">
        <v>7672</v>
      </c>
    </row>
    <row r="124" s="2" customFormat="1" ht="16.5" customHeight="1">
      <c r="A124" s="40"/>
      <c r="B124" s="41"/>
      <c r="C124" s="215" t="s">
        <v>361</v>
      </c>
      <c r="D124" s="215" t="s">
        <v>182</v>
      </c>
      <c r="E124" s="216" t="s">
        <v>7673</v>
      </c>
      <c r="F124" s="217" t="s">
        <v>7674</v>
      </c>
      <c r="G124" s="218" t="s">
        <v>359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270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270</v>
      </c>
      <c r="BM124" s="226" t="s">
        <v>7675</v>
      </c>
    </row>
    <row r="125" s="2" customFormat="1" ht="16.5" customHeight="1">
      <c r="A125" s="40"/>
      <c r="B125" s="41"/>
      <c r="C125" s="215" t="s">
        <v>365</v>
      </c>
      <c r="D125" s="215" t="s">
        <v>182</v>
      </c>
      <c r="E125" s="216" t="s">
        <v>7676</v>
      </c>
      <c r="F125" s="217" t="s">
        <v>7677</v>
      </c>
      <c r="G125" s="218" t="s">
        <v>359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270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270</v>
      </c>
      <c r="BM125" s="226" t="s">
        <v>7678</v>
      </c>
    </row>
    <row r="126" s="2" customFormat="1" ht="16.5" customHeight="1">
      <c r="A126" s="40"/>
      <c r="B126" s="41"/>
      <c r="C126" s="215" t="s">
        <v>369</v>
      </c>
      <c r="D126" s="215" t="s">
        <v>182</v>
      </c>
      <c r="E126" s="216" t="s">
        <v>7679</v>
      </c>
      <c r="F126" s="217" t="s">
        <v>7680</v>
      </c>
      <c r="G126" s="218" t="s">
        <v>359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270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270</v>
      </c>
      <c r="BM126" s="226" t="s">
        <v>7681</v>
      </c>
    </row>
    <row r="127" s="12" customFormat="1" ht="25.92" customHeight="1">
      <c r="A127" s="12"/>
      <c r="B127" s="199"/>
      <c r="C127" s="200"/>
      <c r="D127" s="201" t="s">
        <v>71</v>
      </c>
      <c r="E127" s="202" t="s">
        <v>6159</v>
      </c>
      <c r="F127" s="202" t="s">
        <v>7682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SUM(P128:P154)</f>
        <v>0</v>
      </c>
      <c r="Q127" s="207"/>
      <c r="R127" s="208">
        <f>SUM(R128:R154)</f>
        <v>0</v>
      </c>
      <c r="S127" s="207"/>
      <c r="T127" s="209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80</v>
      </c>
      <c r="AT127" s="211" t="s">
        <v>71</v>
      </c>
      <c r="AU127" s="211" t="s">
        <v>72</v>
      </c>
      <c r="AY127" s="210" t="s">
        <v>180</v>
      </c>
      <c r="BK127" s="212">
        <f>SUM(BK128:BK154)</f>
        <v>0</v>
      </c>
    </row>
    <row r="128" s="2" customFormat="1" ht="16.5" customHeight="1">
      <c r="A128" s="40"/>
      <c r="B128" s="41"/>
      <c r="C128" s="215" t="s">
        <v>373</v>
      </c>
      <c r="D128" s="215" t="s">
        <v>182</v>
      </c>
      <c r="E128" s="216" t="s">
        <v>7683</v>
      </c>
      <c r="F128" s="217" t="s">
        <v>7684</v>
      </c>
      <c r="G128" s="218" t="s">
        <v>227</v>
      </c>
      <c r="H128" s="219">
        <v>242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270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270</v>
      </c>
      <c r="BM128" s="226" t="s">
        <v>7685</v>
      </c>
    </row>
    <row r="129" s="2" customFormat="1" ht="16.5" customHeight="1">
      <c r="A129" s="40"/>
      <c r="B129" s="41"/>
      <c r="C129" s="215" t="s">
        <v>377</v>
      </c>
      <c r="D129" s="215" t="s">
        <v>182</v>
      </c>
      <c r="E129" s="216" t="s">
        <v>7686</v>
      </c>
      <c r="F129" s="217" t="s">
        <v>7687</v>
      </c>
      <c r="G129" s="218" t="s">
        <v>227</v>
      </c>
      <c r="H129" s="219">
        <v>74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270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270</v>
      </c>
      <c r="BM129" s="226" t="s">
        <v>7688</v>
      </c>
    </row>
    <row r="130" s="2" customFormat="1" ht="16.5" customHeight="1">
      <c r="A130" s="40"/>
      <c r="B130" s="41"/>
      <c r="C130" s="215" t="s">
        <v>382</v>
      </c>
      <c r="D130" s="215" t="s">
        <v>182</v>
      </c>
      <c r="E130" s="216" t="s">
        <v>7689</v>
      </c>
      <c r="F130" s="217" t="s">
        <v>7690</v>
      </c>
      <c r="G130" s="218" t="s">
        <v>227</v>
      </c>
      <c r="H130" s="219">
        <v>18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270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270</v>
      </c>
      <c r="BM130" s="226" t="s">
        <v>7691</v>
      </c>
    </row>
    <row r="131" s="2" customFormat="1" ht="16.5" customHeight="1">
      <c r="A131" s="40"/>
      <c r="B131" s="41"/>
      <c r="C131" s="215" t="s">
        <v>387</v>
      </c>
      <c r="D131" s="215" t="s">
        <v>182</v>
      </c>
      <c r="E131" s="216" t="s">
        <v>7692</v>
      </c>
      <c r="F131" s="217" t="s">
        <v>7693</v>
      </c>
      <c r="G131" s="218" t="s">
        <v>227</v>
      </c>
      <c r="H131" s="219">
        <v>470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270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270</v>
      </c>
      <c r="BM131" s="226" t="s">
        <v>7694</v>
      </c>
    </row>
    <row r="132" s="2" customFormat="1" ht="16.5" customHeight="1">
      <c r="A132" s="40"/>
      <c r="B132" s="41"/>
      <c r="C132" s="215" t="s">
        <v>394</v>
      </c>
      <c r="D132" s="215" t="s">
        <v>182</v>
      </c>
      <c r="E132" s="216" t="s">
        <v>7695</v>
      </c>
      <c r="F132" s="217" t="s">
        <v>7696</v>
      </c>
      <c r="G132" s="218" t="s">
        <v>227</v>
      </c>
      <c r="H132" s="219">
        <v>48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270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270</v>
      </c>
      <c r="BM132" s="226" t="s">
        <v>7697</v>
      </c>
    </row>
    <row r="133" s="2" customFormat="1" ht="16.5" customHeight="1">
      <c r="A133" s="40"/>
      <c r="B133" s="41"/>
      <c r="C133" s="215" t="s">
        <v>400</v>
      </c>
      <c r="D133" s="215" t="s">
        <v>182</v>
      </c>
      <c r="E133" s="216" t="s">
        <v>7698</v>
      </c>
      <c r="F133" s="217" t="s">
        <v>7699</v>
      </c>
      <c r="G133" s="218" t="s">
        <v>227</v>
      </c>
      <c r="H133" s="219">
        <v>38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270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270</v>
      </c>
      <c r="BM133" s="226" t="s">
        <v>7700</v>
      </c>
    </row>
    <row r="134" s="2" customFormat="1" ht="16.5" customHeight="1">
      <c r="A134" s="40"/>
      <c r="B134" s="41"/>
      <c r="C134" s="215" t="s">
        <v>405</v>
      </c>
      <c r="D134" s="215" t="s">
        <v>182</v>
      </c>
      <c r="E134" s="216" t="s">
        <v>7701</v>
      </c>
      <c r="F134" s="217" t="s">
        <v>7702</v>
      </c>
      <c r="G134" s="218" t="s">
        <v>227</v>
      </c>
      <c r="H134" s="219">
        <v>126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270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270</v>
      </c>
      <c r="BM134" s="226" t="s">
        <v>7703</v>
      </c>
    </row>
    <row r="135" s="2" customFormat="1" ht="16.5" customHeight="1">
      <c r="A135" s="40"/>
      <c r="B135" s="41"/>
      <c r="C135" s="215" t="s">
        <v>412</v>
      </c>
      <c r="D135" s="215" t="s">
        <v>182</v>
      </c>
      <c r="E135" s="216" t="s">
        <v>7704</v>
      </c>
      <c r="F135" s="217" t="s">
        <v>7705</v>
      </c>
      <c r="G135" s="218" t="s">
        <v>227</v>
      </c>
      <c r="H135" s="219">
        <v>32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270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270</v>
      </c>
      <c r="BM135" s="226" t="s">
        <v>7706</v>
      </c>
    </row>
    <row r="136" s="2" customFormat="1" ht="16.5" customHeight="1">
      <c r="A136" s="40"/>
      <c r="B136" s="41"/>
      <c r="C136" s="215" t="s">
        <v>423</v>
      </c>
      <c r="D136" s="215" t="s">
        <v>182</v>
      </c>
      <c r="E136" s="216" t="s">
        <v>7707</v>
      </c>
      <c r="F136" s="217" t="s">
        <v>7708</v>
      </c>
      <c r="G136" s="218" t="s">
        <v>227</v>
      </c>
      <c r="H136" s="219">
        <v>58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270</v>
      </c>
      <c r="AT136" s="226" t="s">
        <v>182</v>
      </c>
      <c r="AU136" s="226" t="s">
        <v>80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270</v>
      </c>
      <c r="BM136" s="226" t="s">
        <v>7709</v>
      </c>
    </row>
    <row r="137" s="2" customFormat="1" ht="16.5" customHeight="1">
      <c r="A137" s="40"/>
      <c r="B137" s="41"/>
      <c r="C137" s="215" t="s">
        <v>439</v>
      </c>
      <c r="D137" s="215" t="s">
        <v>182</v>
      </c>
      <c r="E137" s="216" t="s">
        <v>7710</v>
      </c>
      <c r="F137" s="217" t="s">
        <v>7711</v>
      </c>
      <c r="G137" s="218" t="s">
        <v>227</v>
      </c>
      <c r="H137" s="219">
        <v>78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270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270</v>
      </c>
      <c r="BM137" s="226" t="s">
        <v>7712</v>
      </c>
    </row>
    <row r="138" s="2" customFormat="1" ht="16.5" customHeight="1">
      <c r="A138" s="40"/>
      <c r="B138" s="41"/>
      <c r="C138" s="215" t="s">
        <v>462</v>
      </c>
      <c r="D138" s="215" t="s">
        <v>182</v>
      </c>
      <c r="E138" s="216" t="s">
        <v>7713</v>
      </c>
      <c r="F138" s="217" t="s">
        <v>7714</v>
      </c>
      <c r="G138" s="218" t="s">
        <v>227</v>
      </c>
      <c r="H138" s="219">
        <v>16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270</v>
      </c>
      <c r="AT138" s="226" t="s">
        <v>182</v>
      </c>
      <c r="AU138" s="226" t="s">
        <v>80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270</v>
      </c>
      <c r="BM138" s="226" t="s">
        <v>7715</v>
      </c>
    </row>
    <row r="139" s="2" customFormat="1" ht="16.5" customHeight="1">
      <c r="A139" s="40"/>
      <c r="B139" s="41"/>
      <c r="C139" s="215" t="s">
        <v>469</v>
      </c>
      <c r="D139" s="215" t="s">
        <v>182</v>
      </c>
      <c r="E139" s="216" t="s">
        <v>7716</v>
      </c>
      <c r="F139" s="217" t="s">
        <v>7717</v>
      </c>
      <c r="G139" s="218" t="s">
        <v>227</v>
      </c>
      <c r="H139" s="219">
        <v>32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270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270</v>
      </c>
      <c r="BM139" s="226" t="s">
        <v>7718</v>
      </c>
    </row>
    <row r="140" s="2" customFormat="1" ht="16.5" customHeight="1">
      <c r="A140" s="40"/>
      <c r="B140" s="41"/>
      <c r="C140" s="215" t="s">
        <v>474</v>
      </c>
      <c r="D140" s="215" t="s">
        <v>182</v>
      </c>
      <c r="E140" s="216" t="s">
        <v>7719</v>
      </c>
      <c r="F140" s="217" t="s">
        <v>7720</v>
      </c>
      <c r="G140" s="218" t="s">
        <v>359</v>
      </c>
      <c r="H140" s="219">
        <v>20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270</v>
      </c>
      <c r="AT140" s="226" t="s">
        <v>182</v>
      </c>
      <c r="AU140" s="226" t="s">
        <v>80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270</v>
      </c>
      <c r="BM140" s="226" t="s">
        <v>7721</v>
      </c>
    </row>
    <row r="141" s="2" customFormat="1" ht="16.5" customHeight="1">
      <c r="A141" s="40"/>
      <c r="B141" s="41"/>
      <c r="C141" s="215" t="s">
        <v>479</v>
      </c>
      <c r="D141" s="215" t="s">
        <v>182</v>
      </c>
      <c r="E141" s="216" t="s">
        <v>7722</v>
      </c>
      <c r="F141" s="217" t="s">
        <v>7723</v>
      </c>
      <c r="G141" s="218" t="s">
        <v>359</v>
      </c>
      <c r="H141" s="219">
        <v>40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270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270</v>
      </c>
      <c r="BM141" s="226" t="s">
        <v>7724</v>
      </c>
    </row>
    <row r="142" s="2" customFormat="1" ht="16.5" customHeight="1">
      <c r="A142" s="40"/>
      <c r="B142" s="41"/>
      <c r="C142" s="215" t="s">
        <v>503</v>
      </c>
      <c r="D142" s="215" t="s">
        <v>182</v>
      </c>
      <c r="E142" s="216" t="s">
        <v>7725</v>
      </c>
      <c r="F142" s="217" t="s">
        <v>7726</v>
      </c>
      <c r="G142" s="218" t="s">
        <v>359</v>
      </c>
      <c r="H142" s="219">
        <v>16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270</v>
      </c>
      <c r="AT142" s="226" t="s">
        <v>182</v>
      </c>
      <c r="AU142" s="226" t="s">
        <v>80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270</v>
      </c>
      <c r="BM142" s="226" t="s">
        <v>7727</v>
      </c>
    </row>
    <row r="143" s="2" customFormat="1" ht="16.5" customHeight="1">
      <c r="A143" s="40"/>
      <c r="B143" s="41"/>
      <c r="C143" s="215" t="s">
        <v>512</v>
      </c>
      <c r="D143" s="215" t="s">
        <v>182</v>
      </c>
      <c r="E143" s="216" t="s">
        <v>7728</v>
      </c>
      <c r="F143" s="217" t="s">
        <v>7729</v>
      </c>
      <c r="G143" s="218" t="s">
        <v>359</v>
      </c>
      <c r="H143" s="219">
        <v>60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270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270</v>
      </c>
      <c r="BM143" s="226" t="s">
        <v>7730</v>
      </c>
    </row>
    <row r="144" s="2" customFormat="1" ht="16.5" customHeight="1">
      <c r="A144" s="40"/>
      <c r="B144" s="41"/>
      <c r="C144" s="215" t="s">
        <v>516</v>
      </c>
      <c r="D144" s="215" t="s">
        <v>182</v>
      </c>
      <c r="E144" s="216" t="s">
        <v>7731</v>
      </c>
      <c r="F144" s="217" t="s">
        <v>7732</v>
      </c>
      <c r="G144" s="218" t="s">
        <v>359</v>
      </c>
      <c r="H144" s="219">
        <v>60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270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270</v>
      </c>
      <c r="BM144" s="226" t="s">
        <v>7733</v>
      </c>
    </row>
    <row r="145" s="2" customFormat="1" ht="16.5" customHeight="1">
      <c r="A145" s="40"/>
      <c r="B145" s="41"/>
      <c r="C145" s="215" t="s">
        <v>522</v>
      </c>
      <c r="D145" s="215" t="s">
        <v>182</v>
      </c>
      <c r="E145" s="216" t="s">
        <v>7734</v>
      </c>
      <c r="F145" s="217" t="s">
        <v>7735</v>
      </c>
      <c r="G145" s="218" t="s">
        <v>7736</v>
      </c>
      <c r="H145" s="219">
        <v>8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270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270</v>
      </c>
      <c r="BM145" s="226" t="s">
        <v>7737</v>
      </c>
    </row>
    <row r="146" s="2" customFormat="1" ht="16.5" customHeight="1">
      <c r="A146" s="40"/>
      <c r="B146" s="41"/>
      <c r="C146" s="215" t="s">
        <v>528</v>
      </c>
      <c r="D146" s="215" t="s">
        <v>182</v>
      </c>
      <c r="E146" s="216" t="s">
        <v>7738</v>
      </c>
      <c r="F146" s="217" t="s">
        <v>7739</v>
      </c>
      <c r="G146" s="218" t="s">
        <v>227</v>
      </c>
      <c r="H146" s="219">
        <v>62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270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270</v>
      </c>
      <c r="BM146" s="226" t="s">
        <v>7740</v>
      </c>
    </row>
    <row r="147" s="2" customFormat="1" ht="16.5" customHeight="1">
      <c r="A147" s="40"/>
      <c r="B147" s="41"/>
      <c r="C147" s="215" t="s">
        <v>1003</v>
      </c>
      <c r="D147" s="215" t="s">
        <v>182</v>
      </c>
      <c r="E147" s="216" t="s">
        <v>7741</v>
      </c>
      <c r="F147" s="217" t="s">
        <v>7742</v>
      </c>
      <c r="G147" s="218" t="s">
        <v>227</v>
      </c>
      <c r="H147" s="219">
        <v>158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270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270</v>
      </c>
      <c r="BM147" s="226" t="s">
        <v>7743</v>
      </c>
    </row>
    <row r="148" s="2" customFormat="1" ht="16.5" customHeight="1">
      <c r="A148" s="40"/>
      <c r="B148" s="41"/>
      <c r="C148" s="215" t="s">
        <v>541</v>
      </c>
      <c r="D148" s="215" t="s">
        <v>182</v>
      </c>
      <c r="E148" s="216" t="s">
        <v>7744</v>
      </c>
      <c r="F148" s="217" t="s">
        <v>7745</v>
      </c>
      <c r="G148" s="218" t="s">
        <v>359</v>
      </c>
      <c r="H148" s="219">
        <v>40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270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270</v>
      </c>
      <c r="BM148" s="226" t="s">
        <v>7746</v>
      </c>
    </row>
    <row r="149" s="2" customFormat="1" ht="16.5" customHeight="1">
      <c r="A149" s="40"/>
      <c r="B149" s="41"/>
      <c r="C149" s="215" t="s">
        <v>533</v>
      </c>
      <c r="D149" s="215" t="s">
        <v>182</v>
      </c>
      <c r="E149" s="216" t="s">
        <v>7747</v>
      </c>
      <c r="F149" s="217" t="s">
        <v>7748</v>
      </c>
      <c r="G149" s="218" t="s">
        <v>227</v>
      </c>
      <c r="H149" s="219">
        <v>36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270</v>
      </c>
      <c r="AT149" s="226" t="s">
        <v>182</v>
      </c>
      <c r="AU149" s="226" t="s">
        <v>80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270</v>
      </c>
      <c r="BM149" s="226" t="s">
        <v>7749</v>
      </c>
    </row>
    <row r="150" s="2" customFormat="1" ht="16.5" customHeight="1">
      <c r="A150" s="40"/>
      <c r="B150" s="41"/>
      <c r="C150" s="215" t="s">
        <v>1037</v>
      </c>
      <c r="D150" s="215" t="s">
        <v>182</v>
      </c>
      <c r="E150" s="216" t="s">
        <v>7750</v>
      </c>
      <c r="F150" s="217" t="s">
        <v>7751</v>
      </c>
      <c r="G150" s="218" t="s">
        <v>227</v>
      </c>
      <c r="H150" s="219">
        <v>36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270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270</v>
      </c>
      <c r="BM150" s="226" t="s">
        <v>7752</v>
      </c>
    </row>
    <row r="151" s="2" customFormat="1" ht="16.5" customHeight="1">
      <c r="A151" s="40"/>
      <c r="B151" s="41"/>
      <c r="C151" s="215" t="s">
        <v>1042</v>
      </c>
      <c r="D151" s="215" t="s">
        <v>182</v>
      </c>
      <c r="E151" s="216" t="s">
        <v>7753</v>
      </c>
      <c r="F151" s="217" t="s">
        <v>7754</v>
      </c>
      <c r="G151" s="218" t="s">
        <v>359</v>
      </c>
      <c r="H151" s="219">
        <v>4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270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270</v>
      </c>
      <c r="BM151" s="226" t="s">
        <v>7755</v>
      </c>
    </row>
    <row r="152" s="2" customFormat="1" ht="33" customHeight="1">
      <c r="A152" s="40"/>
      <c r="B152" s="41"/>
      <c r="C152" s="215" t="s">
        <v>1049</v>
      </c>
      <c r="D152" s="215" t="s">
        <v>182</v>
      </c>
      <c r="E152" s="216" t="s">
        <v>7756</v>
      </c>
      <c r="F152" s="217" t="s">
        <v>7757</v>
      </c>
      <c r="G152" s="218" t="s">
        <v>359</v>
      </c>
      <c r="H152" s="219">
        <v>3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270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270</v>
      </c>
      <c r="BM152" s="226" t="s">
        <v>7758</v>
      </c>
    </row>
    <row r="153" s="2" customFormat="1" ht="16.5" customHeight="1">
      <c r="A153" s="40"/>
      <c r="B153" s="41"/>
      <c r="C153" s="215" t="s">
        <v>1059</v>
      </c>
      <c r="D153" s="215" t="s">
        <v>182</v>
      </c>
      <c r="E153" s="216" t="s">
        <v>7759</v>
      </c>
      <c r="F153" s="217" t="s">
        <v>7760</v>
      </c>
      <c r="G153" s="218" t="s">
        <v>359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270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270</v>
      </c>
      <c r="BM153" s="226" t="s">
        <v>7761</v>
      </c>
    </row>
    <row r="154" s="2" customFormat="1" ht="16.5" customHeight="1">
      <c r="A154" s="40"/>
      <c r="B154" s="41"/>
      <c r="C154" s="215" t="s">
        <v>1070</v>
      </c>
      <c r="D154" s="215" t="s">
        <v>182</v>
      </c>
      <c r="E154" s="216" t="s">
        <v>7762</v>
      </c>
      <c r="F154" s="217" t="s">
        <v>7763</v>
      </c>
      <c r="G154" s="218" t="s">
        <v>359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270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270</v>
      </c>
      <c r="BM154" s="226" t="s">
        <v>7764</v>
      </c>
    </row>
    <row r="155" s="12" customFormat="1" ht="25.92" customHeight="1">
      <c r="A155" s="12"/>
      <c r="B155" s="199"/>
      <c r="C155" s="200"/>
      <c r="D155" s="201" t="s">
        <v>71</v>
      </c>
      <c r="E155" s="202" t="s">
        <v>6173</v>
      </c>
      <c r="F155" s="202" t="s">
        <v>7765</v>
      </c>
      <c r="G155" s="200"/>
      <c r="H155" s="200"/>
      <c r="I155" s="203"/>
      <c r="J155" s="204">
        <f>BK155</f>
        <v>0</v>
      </c>
      <c r="K155" s="200"/>
      <c r="L155" s="205"/>
      <c r="M155" s="206"/>
      <c r="N155" s="207"/>
      <c r="O155" s="207"/>
      <c r="P155" s="208">
        <f>SUM(P156:P171)</f>
        <v>0</v>
      </c>
      <c r="Q155" s="207"/>
      <c r="R155" s="208">
        <f>SUM(R156:R171)</f>
        <v>0</v>
      </c>
      <c r="S155" s="207"/>
      <c r="T155" s="209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80</v>
      </c>
      <c r="AT155" s="211" t="s">
        <v>71</v>
      </c>
      <c r="AU155" s="211" t="s">
        <v>72</v>
      </c>
      <c r="AY155" s="210" t="s">
        <v>180</v>
      </c>
      <c r="BK155" s="212">
        <f>SUM(BK156:BK171)</f>
        <v>0</v>
      </c>
    </row>
    <row r="156" s="2" customFormat="1" ht="16.5" customHeight="1">
      <c r="A156" s="40"/>
      <c r="B156" s="41"/>
      <c r="C156" s="215" t="s">
        <v>1079</v>
      </c>
      <c r="D156" s="215" t="s">
        <v>182</v>
      </c>
      <c r="E156" s="216" t="s">
        <v>7766</v>
      </c>
      <c r="F156" s="217" t="s">
        <v>7767</v>
      </c>
      <c r="G156" s="218" t="s">
        <v>359</v>
      </c>
      <c r="H156" s="219">
        <v>13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270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270</v>
      </c>
      <c r="BM156" s="226" t="s">
        <v>7768</v>
      </c>
    </row>
    <row r="157" s="2" customFormat="1" ht="16.5" customHeight="1">
      <c r="A157" s="40"/>
      <c r="B157" s="41"/>
      <c r="C157" s="215" t="s">
        <v>1084</v>
      </c>
      <c r="D157" s="215" t="s">
        <v>182</v>
      </c>
      <c r="E157" s="216" t="s">
        <v>7769</v>
      </c>
      <c r="F157" s="217" t="s">
        <v>7770</v>
      </c>
      <c r="G157" s="218" t="s">
        <v>359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270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270</v>
      </c>
      <c r="BM157" s="226" t="s">
        <v>7771</v>
      </c>
    </row>
    <row r="158" s="2" customFormat="1" ht="16.5" customHeight="1">
      <c r="A158" s="40"/>
      <c r="B158" s="41"/>
      <c r="C158" s="215" t="s">
        <v>1090</v>
      </c>
      <c r="D158" s="215" t="s">
        <v>182</v>
      </c>
      <c r="E158" s="216" t="s">
        <v>7772</v>
      </c>
      <c r="F158" s="217" t="s">
        <v>7773</v>
      </c>
      <c r="G158" s="218" t="s">
        <v>359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270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270</v>
      </c>
      <c r="BM158" s="226" t="s">
        <v>7774</v>
      </c>
    </row>
    <row r="159" s="2" customFormat="1" ht="16.5" customHeight="1">
      <c r="A159" s="40"/>
      <c r="B159" s="41"/>
      <c r="C159" s="215" t="s">
        <v>1097</v>
      </c>
      <c r="D159" s="215" t="s">
        <v>182</v>
      </c>
      <c r="E159" s="216" t="s">
        <v>7775</v>
      </c>
      <c r="F159" s="217" t="s">
        <v>7776</v>
      </c>
      <c r="G159" s="218" t="s">
        <v>359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270</v>
      </c>
      <c r="AT159" s="226" t="s">
        <v>182</v>
      </c>
      <c r="AU159" s="226" t="s">
        <v>80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270</v>
      </c>
      <c r="BM159" s="226" t="s">
        <v>7777</v>
      </c>
    </row>
    <row r="160" s="2" customFormat="1" ht="16.5" customHeight="1">
      <c r="A160" s="40"/>
      <c r="B160" s="41"/>
      <c r="C160" s="215" t="s">
        <v>1105</v>
      </c>
      <c r="D160" s="215" t="s">
        <v>182</v>
      </c>
      <c r="E160" s="216" t="s">
        <v>7778</v>
      </c>
      <c r="F160" s="217" t="s">
        <v>7779</v>
      </c>
      <c r="G160" s="218" t="s">
        <v>359</v>
      </c>
      <c r="H160" s="219">
        <v>5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270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270</v>
      </c>
      <c r="BM160" s="226" t="s">
        <v>7780</v>
      </c>
    </row>
    <row r="161" s="2" customFormat="1" ht="16.5" customHeight="1">
      <c r="A161" s="40"/>
      <c r="B161" s="41"/>
      <c r="C161" s="215" t="s">
        <v>1111</v>
      </c>
      <c r="D161" s="215" t="s">
        <v>182</v>
      </c>
      <c r="E161" s="216" t="s">
        <v>7781</v>
      </c>
      <c r="F161" s="217" t="s">
        <v>7782</v>
      </c>
      <c r="G161" s="218" t="s">
        <v>359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270</v>
      </c>
      <c r="AT161" s="226" t="s">
        <v>182</v>
      </c>
      <c r="AU161" s="226" t="s">
        <v>80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270</v>
      </c>
      <c r="BM161" s="226" t="s">
        <v>7783</v>
      </c>
    </row>
    <row r="162" s="2" customFormat="1" ht="16.5" customHeight="1">
      <c r="A162" s="40"/>
      <c r="B162" s="41"/>
      <c r="C162" s="215" t="s">
        <v>1122</v>
      </c>
      <c r="D162" s="215" t="s">
        <v>182</v>
      </c>
      <c r="E162" s="216" t="s">
        <v>7784</v>
      </c>
      <c r="F162" s="217" t="s">
        <v>7785</v>
      </c>
      <c r="G162" s="218" t="s">
        <v>359</v>
      </c>
      <c r="H162" s="219">
        <v>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270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270</v>
      </c>
      <c r="BM162" s="226" t="s">
        <v>7786</v>
      </c>
    </row>
    <row r="163" s="2" customFormat="1" ht="16.5" customHeight="1">
      <c r="A163" s="40"/>
      <c r="B163" s="41"/>
      <c r="C163" s="215" t="s">
        <v>1142</v>
      </c>
      <c r="D163" s="215" t="s">
        <v>182</v>
      </c>
      <c r="E163" s="216" t="s">
        <v>7787</v>
      </c>
      <c r="F163" s="217" t="s">
        <v>7788</v>
      </c>
      <c r="G163" s="218" t="s">
        <v>227</v>
      </c>
      <c r="H163" s="219">
        <v>890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270</v>
      </c>
      <c r="AT163" s="226" t="s">
        <v>182</v>
      </c>
      <c r="AU163" s="226" t="s">
        <v>80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270</v>
      </c>
      <c r="BM163" s="226" t="s">
        <v>7789</v>
      </c>
    </row>
    <row r="164" s="2" customFormat="1" ht="16.5" customHeight="1">
      <c r="A164" s="40"/>
      <c r="B164" s="41"/>
      <c r="C164" s="215" t="s">
        <v>1156</v>
      </c>
      <c r="D164" s="215" t="s">
        <v>182</v>
      </c>
      <c r="E164" s="216" t="s">
        <v>7790</v>
      </c>
      <c r="F164" s="217" t="s">
        <v>7791</v>
      </c>
      <c r="G164" s="218" t="s">
        <v>227</v>
      </c>
      <c r="H164" s="219">
        <v>216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270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270</v>
      </c>
      <c r="BM164" s="226" t="s">
        <v>7792</v>
      </c>
    </row>
    <row r="165" s="2" customFormat="1" ht="16.5" customHeight="1">
      <c r="A165" s="40"/>
      <c r="B165" s="41"/>
      <c r="C165" s="215" t="s">
        <v>1160</v>
      </c>
      <c r="D165" s="215" t="s">
        <v>182</v>
      </c>
      <c r="E165" s="216" t="s">
        <v>7793</v>
      </c>
      <c r="F165" s="217" t="s">
        <v>7794</v>
      </c>
      <c r="G165" s="218" t="s">
        <v>227</v>
      </c>
      <c r="H165" s="219">
        <v>78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270</v>
      </c>
      <c r="AT165" s="226" t="s">
        <v>182</v>
      </c>
      <c r="AU165" s="226" t="s">
        <v>80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270</v>
      </c>
      <c r="BM165" s="226" t="s">
        <v>7795</v>
      </c>
    </row>
    <row r="166" s="2" customFormat="1" ht="16.5" customHeight="1">
      <c r="A166" s="40"/>
      <c r="B166" s="41"/>
      <c r="C166" s="215" t="s">
        <v>1167</v>
      </c>
      <c r="D166" s="215" t="s">
        <v>182</v>
      </c>
      <c r="E166" s="216" t="s">
        <v>7796</v>
      </c>
      <c r="F166" s="217" t="s">
        <v>7797</v>
      </c>
      <c r="G166" s="218" t="s">
        <v>227</v>
      </c>
      <c r="H166" s="219">
        <v>48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270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270</v>
      </c>
      <c r="BM166" s="226" t="s">
        <v>7798</v>
      </c>
    </row>
    <row r="167" s="2" customFormat="1" ht="16.5" customHeight="1">
      <c r="A167" s="40"/>
      <c r="B167" s="41"/>
      <c r="C167" s="215" t="s">
        <v>1172</v>
      </c>
      <c r="D167" s="215" t="s">
        <v>182</v>
      </c>
      <c r="E167" s="216" t="s">
        <v>7799</v>
      </c>
      <c r="F167" s="217" t="s">
        <v>7800</v>
      </c>
      <c r="G167" s="218" t="s">
        <v>227</v>
      </c>
      <c r="H167" s="219">
        <v>158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270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270</v>
      </c>
      <c r="BM167" s="226" t="s">
        <v>7801</v>
      </c>
    </row>
    <row r="168" s="2" customFormat="1" ht="16.5" customHeight="1">
      <c r="A168" s="40"/>
      <c r="B168" s="41"/>
      <c r="C168" s="215" t="s">
        <v>1181</v>
      </c>
      <c r="D168" s="215" t="s">
        <v>182</v>
      </c>
      <c r="E168" s="216" t="s">
        <v>7802</v>
      </c>
      <c r="F168" s="217" t="s">
        <v>7803</v>
      </c>
      <c r="G168" s="218" t="s">
        <v>359</v>
      </c>
      <c r="H168" s="219">
        <v>36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270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270</v>
      </c>
      <c r="BM168" s="226" t="s">
        <v>7804</v>
      </c>
    </row>
    <row r="169" s="2" customFormat="1" ht="16.5" customHeight="1">
      <c r="A169" s="40"/>
      <c r="B169" s="41"/>
      <c r="C169" s="215" t="s">
        <v>1186</v>
      </c>
      <c r="D169" s="215" t="s">
        <v>182</v>
      </c>
      <c r="E169" s="216" t="s">
        <v>7805</v>
      </c>
      <c r="F169" s="217" t="s">
        <v>7806</v>
      </c>
      <c r="G169" s="218" t="s">
        <v>359</v>
      </c>
      <c r="H169" s="219">
        <v>3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270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270</v>
      </c>
      <c r="BM169" s="226" t="s">
        <v>7807</v>
      </c>
    </row>
    <row r="170" s="2" customFormat="1" ht="16.5" customHeight="1">
      <c r="A170" s="40"/>
      <c r="B170" s="41"/>
      <c r="C170" s="215" t="s">
        <v>1195</v>
      </c>
      <c r="D170" s="215" t="s">
        <v>182</v>
      </c>
      <c r="E170" s="216" t="s">
        <v>7808</v>
      </c>
      <c r="F170" s="217" t="s">
        <v>7809</v>
      </c>
      <c r="G170" s="218" t="s">
        <v>359</v>
      </c>
      <c r="H170" s="219">
        <v>70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270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270</v>
      </c>
      <c r="BM170" s="226" t="s">
        <v>7810</v>
      </c>
    </row>
    <row r="171" s="2" customFormat="1" ht="16.5" customHeight="1">
      <c r="A171" s="40"/>
      <c r="B171" s="41"/>
      <c r="C171" s="215" t="s">
        <v>1208</v>
      </c>
      <c r="D171" s="215" t="s">
        <v>182</v>
      </c>
      <c r="E171" s="216" t="s">
        <v>7811</v>
      </c>
      <c r="F171" s="217" t="s">
        <v>7812</v>
      </c>
      <c r="G171" s="218" t="s">
        <v>359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270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270</v>
      </c>
      <c r="BM171" s="226" t="s">
        <v>7813</v>
      </c>
    </row>
    <row r="172" s="12" customFormat="1" ht="25.92" customHeight="1">
      <c r="A172" s="12"/>
      <c r="B172" s="199"/>
      <c r="C172" s="200"/>
      <c r="D172" s="201" t="s">
        <v>71</v>
      </c>
      <c r="E172" s="202" t="s">
        <v>6208</v>
      </c>
      <c r="F172" s="202" t="s">
        <v>5846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SUM(P173:P181)</f>
        <v>0</v>
      </c>
      <c r="Q172" s="207"/>
      <c r="R172" s="208">
        <f>SUM(R173:R181)</f>
        <v>0</v>
      </c>
      <c r="S172" s="207"/>
      <c r="T172" s="209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80</v>
      </c>
      <c r="AT172" s="211" t="s">
        <v>71</v>
      </c>
      <c r="AU172" s="211" t="s">
        <v>72</v>
      </c>
      <c r="AY172" s="210" t="s">
        <v>180</v>
      </c>
      <c r="BK172" s="212">
        <f>SUM(BK173:BK181)</f>
        <v>0</v>
      </c>
    </row>
    <row r="173" s="2" customFormat="1" ht="16.5" customHeight="1">
      <c r="A173" s="40"/>
      <c r="B173" s="41"/>
      <c r="C173" s="215" t="s">
        <v>1266</v>
      </c>
      <c r="D173" s="215" t="s">
        <v>182</v>
      </c>
      <c r="E173" s="216" t="s">
        <v>7814</v>
      </c>
      <c r="F173" s="217" t="s">
        <v>7815</v>
      </c>
      <c r="G173" s="218" t="s">
        <v>7816</v>
      </c>
      <c r="H173" s="219">
        <v>56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4514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4514</v>
      </c>
      <c r="BM173" s="226" t="s">
        <v>7817</v>
      </c>
    </row>
    <row r="174" s="2" customFormat="1" ht="16.5" customHeight="1">
      <c r="A174" s="40"/>
      <c r="B174" s="41"/>
      <c r="C174" s="215" t="s">
        <v>1304</v>
      </c>
      <c r="D174" s="215" t="s">
        <v>182</v>
      </c>
      <c r="E174" s="216" t="s">
        <v>7818</v>
      </c>
      <c r="F174" s="217" t="s">
        <v>7819</v>
      </c>
      <c r="G174" s="218" t="s">
        <v>359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7820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7820</v>
      </c>
      <c r="BM174" s="226" t="s">
        <v>7821</v>
      </c>
    </row>
    <row r="175" s="2" customFormat="1" ht="16.5" customHeight="1">
      <c r="A175" s="40"/>
      <c r="B175" s="41"/>
      <c r="C175" s="215" t="s">
        <v>1337</v>
      </c>
      <c r="D175" s="215" t="s">
        <v>182</v>
      </c>
      <c r="E175" s="216" t="s">
        <v>7822</v>
      </c>
      <c r="F175" s="217" t="s">
        <v>7823</v>
      </c>
      <c r="G175" s="218" t="s">
        <v>359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7820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7820</v>
      </c>
      <c r="BM175" s="226" t="s">
        <v>7824</v>
      </c>
    </row>
    <row r="176" s="2" customFormat="1" ht="16.5" customHeight="1">
      <c r="A176" s="40"/>
      <c r="B176" s="41"/>
      <c r="C176" s="215" t="s">
        <v>1343</v>
      </c>
      <c r="D176" s="215" t="s">
        <v>182</v>
      </c>
      <c r="E176" s="216" t="s">
        <v>7825</v>
      </c>
      <c r="F176" s="217" t="s">
        <v>7826</v>
      </c>
      <c r="G176" s="218" t="s">
        <v>359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7820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7820</v>
      </c>
      <c r="BM176" s="226" t="s">
        <v>7827</v>
      </c>
    </row>
    <row r="177" s="2" customFormat="1" ht="16.5" customHeight="1">
      <c r="A177" s="40"/>
      <c r="B177" s="41"/>
      <c r="C177" s="215" t="s">
        <v>1350</v>
      </c>
      <c r="D177" s="215" t="s">
        <v>182</v>
      </c>
      <c r="E177" s="216" t="s">
        <v>7828</v>
      </c>
      <c r="F177" s="217" t="s">
        <v>7829</v>
      </c>
      <c r="G177" s="218" t="s">
        <v>7830</v>
      </c>
      <c r="H177" s="219">
        <v>48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4514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4514</v>
      </c>
      <c r="BM177" s="226" t="s">
        <v>7831</v>
      </c>
    </row>
    <row r="178" s="2" customFormat="1" ht="16.5" customHeight="1">
      <c r="A178" s="40"/>
      <c r="B178" s="41"/>
      <c r="C178" s="215" t="s">
        <v>1370</v>
      </c>
      <c r="D178" s="215" t="s">
        <v>182</v>
      </c>
      <c r="E178" s="216" t="s">
        <v>7832</v>
      </c>
      <c r="F178" s="217" t="s">
        <v>7833</v>
      </c>
      <c r="G178" s="218" t="s">
        <v>7816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4514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4514</v>
      </c>
      <c r="BM178" s="226" t="s">
        <v>7834</v>
      </c>
    </row>
    <row r="179" s="2" customFormat="1" ht="16.5" customHeight="1">
      <c r="A179" s="40"/>
      <c r="B179" s="41"/>
      <c r="C179" s="215" t="s">
        <v>1381</v>
      </c>
      <c r="D179" s="215" t="s">
        <v>182</v>
      </c>
      <c r="E179" s="216" t="s">
        <v>7835</v>
      </c>
      <c r="F179" s="217" t="s">
        <v>7836</v>
      </c>
      <c r="G179" s="218" t="s">
        <v>7816</v>
      </c>
      <c r="H179" s="219">
        <v>48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4514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4514</v>
      </c>
      <c r="BM179" s="226" t="s">
        <v>7837</v>
      </c>
    </row>
    <row r="180" s="2" customFormat="1" ht="16.5" customHeight="1">
      <c r="A180" s="40"/>
      <c r="B180" s="41"/>
      <c r="C180" s="215" t="s">
        <v>1386</v>
      </c>
      <c r="D180" s="215" t="s">
        <v>182</v>
      </c>
      <c r="E180" s="216" t="s">
        <v>7838</v>
      </c>
      <c r="F180" s="217" t="s">
        <v>7839</v>
      </c>
      <c r="G180" s="218" t="s">
        <v>7830</v>
      </c>
      <c r="H180" s="219">
        <v>24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4514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4514</v>
      </c>
      <c r="BM180" s="226" t="s">
        <v>7840</v>
      </c>
    </row>
    <row r="181" s="2" customFormat="1" ht="16.5" customHeight="1">
      <c r="A181" s="40"/>
      <c r="B181" s="41"/>
      <c r="C181" s="215" t="s">
        <v>1398</v>
      </c>
      <c r="D181" s="215" t="s">
        <v>182</v>
      </c>
      <c r="E181" s="216" t="s">
        <v>7841</v>
      </c>
      <c r="F181" s="217" t="s">
        <v>7842</v>
      </c>
      <c r="G181" s="218" t="s">
        <v>7816</v>
      </c>
      <c r="H181" s="219">
        <v>24</v>
      </c>
      <c r="I181" s="220"/>
      <c r="J181" s="221">
        <f>ROUND(I181*H181,2)</f>
        <v>0</v>
      </c>
      <c r="K181" s="217" t="s">
        <v>19</v>
      </c>
      <c r="L181" s="46"/>
      <c r="M181" s="293" t="s">
        <v>19</v>
      </c>
      <c r="N181" s="294" t="s">
        <v>43</v>
      </c>
      <c r="O181" s="279"/>
      <c r="P181" s="295">
        <f>O181*H181</f>
        <v>0</v>
      </c>
      <c r="Q181" s="295">
        <v>0</v>
      </c>
      <c r="R181" s="295">
        <f>Q181*H181</f>
        <v>0</v>
      </c>
      <c r="S181" s="295">
        <v>0</v>
      </c>
      <c r="T181" s="29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4514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4514</v>
      </c>
      <c r="BM181" s="226" t="s">
        <v>7843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4K/YEJCU1YzZxWfYczw6xCNAsNTuL7xc2Zg7dTRS7iDUKnFi86WKHlurHjNmpWmdWAt/wMk7Iv/j852CUwqtYw==" hashValue="WVj3+YeTULyl/L8CYI2WJQhmW1++ZRqsi/MIIKApv8nd/40BVeY4kcm9QwMryjDPW8ZSVm84FOMauNx/FXc1lQ==" algorithmName="SHA-512" password="CC35"/>
  <autoFilter ref="C90:K1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7844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ROUND((SUM(BE94:BE151)),  2)</f>
        <v>0</v>
      </c>
      <c r="G35" s="40"/>
      <c r="H35" s="40"/>
      <c r="I35" s="160">
        <v>0.20999999999999999</v>
      </c>
      <c r="J35" s="159">
        <f>ROUND(((SUM(BE94:BE151))*I35),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ROUND((SUM(BF94:BF151)),  2)</f>
        <v>0</v>
      </c>
      <c r="G36" s="40"/>
      <c r="H36" s="40"/>
      <c r="I36" s="160">
        <v>0.14999999999999999</v>
      </c>
      <c r="J36" s="159">
        <f>ROUND(((SUM(BF94:BF151))*I36),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ROUND((SUM(BG94:BG151)),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ROUND((SUM(BH94:BH151)),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ROUND((SUM(BI94:BI151)),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ROU2327 - Přípojka vody, dešťové a splaškové kanalizace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7845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7846</v>
      </c>
      <c r="E65" s="180"/>
      <c r="F65" s="180"/>
      <c r="G65" s="180"/>
      <c r="H65" s="180"/>
      <c r="I65" s="180"/>
      <c r="J65" s="181">
        <f>J115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4771</v>
      </c>
      <c r="E66" s="180"/>
      <c r="F66" s="180"/>
      <c r="G66" s="180"/>
      <c r="H66" s="180"/>
      <c r="I66" s="180"/>
      <c r="J66" s="181">
        <f>J120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7847</v>
      </c>
      <c r="E67" s="180"/>
      <c r="F67" s="180"/>
      <c r="G67" s="180"/>
      <c r="H67" s="180"/>
      <c r="I67" s="180"/>
      <c r="J67" s="181">
        <f>J135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7848</v>
      </c>
      <c r="E68" s="180"/>
      <c r="F68" s="180"/>
      <c r="G68" s="180"/>
      <c r="H68" s="180"/>
      <c r="I68" s="180"/>
      <c r="J68" s="181">
        <f>J137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7849</v>
      </c>
      <c r="E69" s="180"/>
      <c r="F69" s="180"/>
      <c r="G69" s="180"/>
      <c r="H69" s="180"/>
      <c r="I69" s="180"/>
      <c r="J69" s="181">
        <f>J140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7850</v>
      </c>
      <c r="E70" s="180"/>
      <c r="F70" s="180"/>
      <c r="G70" s="180"/>
      <c r="H70" s="180"/>
      <c r="I70" s="180"/>
      <c r="J70" s="181">
        <f>J142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4773</v>
      </c>
      <c r="E71" s="180"/>
      <c r="F71" s="180"/>
      <c r="G71" s="180"/>
      <c r="H71" s="180"/>
      <c r="I71" s="180"/>
      <c r="J71" s="181">
        <f>J144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4774</v>
      </c>
      <c r="E72" s="180"/>
      <c r="F72" s="180"/>
      <c r="G72" s="180"/>
      <c r="H72" s="180"/>
      <c r="I72" s="180"/>
      <c r="J72" s="181">
        <f>J147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546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547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ROU2327 - Přípojka vody, dešťové a splaškové kanalizace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Šlapanice</v>
      </c>
      <c r="G88" s="42"/>
      <c r="H88" s="42"/>
      <c r="I88" s="34" t="s">
        <v>23</v>
      </c>
      <c r="J88" s="74" t="str">
        <f>IF(J14="","",J14)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Šlapanice</v>
      </c>
      <c r="G90" s="42"/>
      <c r="H90" s="42"/>
      <c r="I90" s="34" t="s">
        <v>31</v>
      </c>
      <c r="J90" s="38" t="str">
        <f>E23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P95+P115+P120+P135+P137+P140+P142+P144+P147</f>
        <v>0</v>
      </c>
      <c r="Q94" s="98"/>
      <c r="R94" s="196">
        <f>R95+R115+R120+R135+R137+R140+R142+R144+R147</f>
        <v>0</v>
      </c>
      <c r="S94" s="98"/>
      <c r="T94" s="197">
        <f>T95+T115+T120+T135+T137+T140+T142+T144+T147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BK95+BK115+BK120+BK135+BK137+BK140+BK142+BK144+BK147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80</v>
      </c>
      <c r="F95" s="202" t="s">
        <v>181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SUM(P96:P114)</f>
        <v>0</v>
      </c>
      <c r="Q95" s="207"/>
      <c r="R95" s="208">
        <f>SUM(R96:R114)</f>
        <v>0</v>
      </c>
      <c r="S95" s="207"/>
      <c r="T95" s="209">
        <f>SUM(T96:T114)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72</v>
      </c>
      <c r="AY95" s="210" t="s">
        <v>180</v>
      </c>
      <c r="BK95" s="212">
        <f>SUM(BK96:BK114)</f>
        <v>0</v>
      </c>
    </row>
    <row r="96" s="2" customFormat="1" ht="21.75" customHeight="1">
      <c r="A96" s="40"/>
      <c r="B96" s="41"/>
      <c r="C96" s="215" t="s">
        <v>80</v>
      </c>
      <c r="D96" s="215" t="s">
        <v>182</v>
      </c>
      <c r="E96" s="216" t="s">
        <v>7851</v>
      </c>
      <c r="F96" s="217" t="s">
        <v>7852</v>
      </c>
      <c r="G96" s="218" t="s">
        <v>185</v>
      </c>
      <c r="H96" s="219">
        <v>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7853</v>
      </c>
    </row>
    <row r="97" s="2" customFormat="1" ht="21.75" customHeight="1">
      <c r="A97" s="40"/>
      <c r="B97" s="41"/>
      <c r="C97" s="215" t="s">
        <v>82</v>
      </c>
      <c r="D97" s="215" t="s">
        <v>182</v>
      </c>
      <c r="E97" s="216" t="s">
        <v>7854</v>
      </c>
      <c r="F97" s="217" t="s">
        <v>7855</v>
      </c>
      <c r="G97" s="218" t="s">
        <v>185</v>
      </c>
      <c r="H97" s="219">
        <v>5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80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7856</v>
      </c>
    </row>
    <row r="98" s="2" customFormat="1" ht="16.5" customHeight="1">
      <c r="A98" s="40"/>
      <c r="B98" s="41"/>
      <c r="C98" s="215" t="s">
        <v>100</v>
      </c>
      <c r="D98" s="215" t="s">
        <v>182</v>
      </c>
      <c r="E98" s="216" t="s">
        <v>7857</v>
      </c>
      <c r="F98" s="217" t="s">
        <v>7858</v>
      </c>
      <c r="G98" s="218" t="s">
        <v>185</v>
      </c>
      <c r="H98" s="219">
        <v>10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7859</v>
      </c>
    </row>
    <row r="99" s="2" customFormat="1" ht="16.5" customHeight="1">
      <c r="A99" s="40"/>
      <c r="B99" s="41"/>
      <c r="C99" s="215" t="s">
        <v>187</v>
      </c>
      <c r="D99" s="215" t="s">
        <v>182</v>
      </c>
      <c r="E99" s="216" t="s">
        <v>7860</v>
      </c>
      <c r="F99" s="217" t="s">
        <v>7861</v>
      </c>
      <c r="G99" s="218" t="s">
        <v>240</v>
      </c>
      <c r="H99" s="219">
        <v>5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187</v>
      </c>
      <c r="AT99" s="226" t="s">
        <v>182</v>
      </c>
      <c r="AU99" s="226" t="s">
        <v>80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187</v>
      </c>
      <c r="BM99" s="226" t="s">
        <v>7862</v>
      </c>
    </row>
    <row r="100" s="2" customFormat="1" ht="16.5" customHeight="1">
      <c r="A100" s="40"/>
      <c r="B100" s="41"/>
      <c r="C100" s="215" t="s">
        <v>206</v>
      </c>
      <c r="D100" s="215" t="s">
        <v>182</v>
      </c>
      <c r="E100" s="216" t="s">
        <v>7863</v>
      </c>
      <c r="F100" s="217" t="s">
        <v>7864</v>
      </c>
      <c r="G100" s="218" t="s">
        <v>227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7865</v>
      </c>
    </row>
    <row r="101" s="2" customFormat="1" ht="16.5" customHeight="1">
      <c r="A101" s="40"/>
      <c r="B101" s="41"/>
      <c r="C101" s="215" t="s">
        <v>211</v>
      </c>
      <c r="D101" s="215" t="s">
        <v>182</v>
      </c>
      <c r="E101" s="216" t="s">
        <v>7866</v>
      </c>
      <c r="F101" s="217" t="s">
        <v>7867</v>
      </c>
      <c r="G101" s="218" t="s">
        <v>227</v>
      </c>
      <c r="H101" s="219">
        <v>15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80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7868</v>
      </c>
    </row>
    <row r="102" s="2" customFormat="1" ht="16.5" customHeight="1">
      <c r="A102" s="40"/>
      <c r="B102" s="41"/>
      <c r="C102" s="215" t="s">
        <v>217</v>
      </c>
      <c r="D102" s="215" t="s">
        <v>182</v>
      </c>
      <c r="E102" s="216" t="s">
        <v>7869</v>
      </c>
      <c r="F102" s="217" t="s">
        <v>7870</v>
      </c>
      <c r="G102" s="218" t="s">
        <v>227</v>
      </c>
      <c r="H102" s="219">
        <v>12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187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187</v>
      </c>
      <c r="BM102" s="226" t="s">
        <v>7871</v>
      </c>
    </row>
    <row r="103" s="2" customFormat="1" ht="16.5" customHeight="1">
      <c r="A103" s="40"/>
      <c r="B103" s="41"/>
      <c r="C103" s="215" t="s">
        <v>224</v>
      </c>
      <c r="D103" s="215" t="s">
        <v>182</v>
      </c>
      <c r="E103" s="216" t="s">
        <v>7872</v>
      </c>
      <c r="F103" s="217" t="s">
        <v>7873</v>
      </c>
      <c r="G103" s="218" t="s">
        <v>240</v>
      </c>
      <c r="H103" s="219">
        <v>15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187</v>
      </c>
      <c r="AT103" s="226" t="s">
        <v>182</v>
      </c>
      <c r="AU103" s="226" t="s">
        <v>80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187</v>
      </c>
      <c r="BM103" s="226" t="s">
        <v>7874</v>
      </c>
    </row>
    <row r="104" s="2" customFormat="1" ht="16.5" customHeight="1">
      <c r="A104" s="40"/>
      <c r="B104" s="41"/>
      <c r="C104" s="215" t="s">
        <v>231</v>
      </c>
      <c r="D104" s="215" t="s">
        <v>182</v>
      </c>
      <c r="E104" s="216" t="s">
        <v>7875</v>
      </c>
      <c r="F104" s="217" t="s">
        <v>4777</v>
      </c>
      <c r="G104" s="218" t="s">
        <v>240</v>
      </c>
      <c r="H104" s="219">
        <v>47.799999999999997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187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187</v>
      </c>
      <c r="BM104" s="226" t="s">
        <v>7876</v>
      </c>
    </row>
    <row r="105" s="2" customFormat="1" ht="16.5" customHeight="1">
      <c r="A105" s="40"/>
      <c r="B105" s="41"/>
      <c r="C105" s="215" t="s">
        <v>237</v>
      </c>
      <c r="D105" s="215" t="s">
        <v>182</v>
      </c>
      <c r="E105" s="216" t="s">
        <v>7877</v>
      </c>
      <c r="F105" s="217" t="s">
        <v>4780</v>
      </c>
      <c r="G105" s="218" t="s">
        <v>185</v>
      </c>
      <c r="H105" s="219">
        <v>25.600000000000001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80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7878</v>
      </c>
    </row>
    <row r="106" s="2" customFormat="1" ht="16.5" customHeight="1">
      <c r="A106" s="40"/>
      <c r="B106" s="41"/>
      <c r="C106" s="215" t="s">
        <v>246</v>
      </c>
      <c r="D106" s="215" t="s">
        <v>182</v>
      </c>
      <c r="E106" s="216" t="s">
        <v>7879</v>
      </c>
      <c r="F106" s="217" t="s">
        <v>4783</v>
      </c>
      <c r="G106" s="218" t="s">
        <v>185</v>
      </c>
      <c r="H106" s="219">
        <v>70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7880</v>
      </c>
    </row>
    <row r="107" s="2" customFormat="1" ht="16.5" customHeight="1">
      <c r="A107" s="40"/>
      <c r="B107" s="41"/>
      <c r="C107" s="215" t="s">
        <v>251</v>
      </c>
      <c r="D107" s="215" t="s">
        <v>182</v>
      </c>
      <c r="E107" s="216" t="s">
        <v>7881</v>
      </c>
      <c r="F107" s="217" t="s">
        <v>4786</v>
      </c>
      <c r="G107" s="218" t="s">
        <v>185</v>
      </c>
      <c r="H107" s="219">
        <v>25.600000000000001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80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7882</v>
      </c>
    </row>
    <row r="108" s="2" customFormat="1" ht="16.5" customHeight="1">
      <c r="A108" s="40"/>
      <c r="B108" s="41"/>
      <c r="C108" s="215" t="s">
        <v>256</v>
      </c>
      <c r="D108" s="215" t="s">
        <v>182</v>
      </c>
      <c r="E108" s="216" t="s">
        <v>7883</v>
      </c>
      <c r="F108" s="217" t="s">
        <v>4789</v>
      </c>
      <c r="G108" s="218" t="s">
        <v>185</v>
      </c>
      <c r="H108" s="219">
        <v>70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187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187</v>
      </c>
      <c r="BM108" s="226" t="s">
        <v>7884</v>
      </c>
    </row>
    <row r="109" s="2" customFormat="1" ht="16.5" customHeight="1">
      <c r="A109" s="40"/>
      <c r="B109" s="41"/>
      <c r="C109" s="215" t="s">
        <v>261</v>
      </c>
      <c r="D109" s="215" t="s">
        <v>182</v>
      </c>
      <c r="E109" s="216" t="s">
        <v>7885</v>
      </c>
      <c r="F109" s="217" t="s">
        <v>4792</v>
      </c>
      <c r="G109" s="218" t="s">
        <v>240</v>
      </c>
      <c r="H109" s="219">
        <v>47.799999999999997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80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7886</v>
      </c>
    </row>
    <row r="110" s="2" customFormat="1" ht="16.5" customHeight="1">
      <c r="A110" s="40"/>
      <c r="B110" s="41"/>
      <c r="C110" s="215" t="s">
        <v>8</v>
      </c>
      <c r="D110" s="215" t="s">
        <v>182</v>
      </c>
      <c r="E110" s="216" t="s">
        <v>7887</v>
      </c>
      <c r="F110" s="217" t="s">
        <v>4801</v>
      </c>
      <c r="G110" s="218" t="s">
        <v>240</v>
      </c>
      <c r="H110" s="219">
        <v>9.5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187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187</v>
      </c>
      <c r="BM110" s="226" t="s">
        <v>7888</v>
      </c>
    </row>
    <row r="111" s="2" customFormat="1" ht="16.5" customHeight="1">
      <c r="A111" s="40"/>
      <c r="B111" s="41"/>
      <c r="C111" s="215" t="s">
        <v>270</v>
      </c>
      <c r="D111" s="215" t="s">
        <v>182</v>
      </c>
      <c r="E111" s="216" t="s">
        <v>7889</v>
      </c>
      <c r="F111" s="217" t="s">
        <v>4804</v>
      </c>
      <c r="G111" s="218" t="s">
        <v>240</v>
      </c>
      <c r="H111" s="219">
        <v>9.5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187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187</v>
      </c>
      <c r="BM111" s="226" t="s">
        <v>7890</v>
      </c>
    </row>
    <row r="112" s="2" customFormat="1" ht="16.5" customHeight="1">
      <c r="A112" s="40"/>
      <c r="B112" s="41"/>
      <c r="C112" s="215" t="s">
        <v>275</v>
      </c>
      <c r="D112" s="215" t="s">
        <v>182</v>
      </c>
      <c r="E112" s="216" t="s">
        <v>7891</v>
      </c>
      <c r="F112" s="217" t="s">
        <v>7892</v>
      </c>
      <c r="G112" s="218" t="s">
        <v>240</v>
      </c>
      <c r="H112" s="219">
        <v>38.299999999999997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7893</v>
      </c>
    </row>
    <row r="113" s="2" customFormat="1" ht="16.5" customHeight="1">
      <c r="A113" s="40"/>
      <c r="B113" s="41"/>
      <c r="C113" s="215" t="s">
        <v>280</v>
      </c>
      <c r="D113" s="215" t="s">
        <v>182</v>
      </c>
      <c r="E113" s="216" t="s">
        <v>7894</v>
      </c>
      <c r="F113" s="217" t="s">
        <v>4810</v>
      </c>
      <c r="G113" s="218" t="s">
        <v>240</v>
      </c>
      <c r="H113" s="219">
        <v>9.5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7895</v>
      </c>
    </row>
    <row r="114" s="2" customFormat="1" ht="16.5" customHeight="1">
      <c r="A114" s="40"/>
      <c r="B114" s="41"/>
      <c r="C114" s="215" t="s">
        <v>286</v>
      </c>
      <c r="D114" s="215" t="s">
        <v>182</v>
      </c>
      <c r="E114" s="216" t="s">
        <v>7896</v>
      </c>
      <c r="F114" s="217" t="s">
        <v>4813</v>
      </c>
      <c r="G114" s="218" t="s">
        <v>240</v>
      </c>
      <c r="H114" s="219">
        <v>9.5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7897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206</v>
      </c>
      <c r="F115" s="202" t="s">
        <v>7898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SUM(P116:P119)</f>
        <v>0</v>
      </c>
      <c r="Q115" s="207"/>
      <c r="R115" s="208">
        <f>SUM(R116:R119)</f>
        <v>0</v>
      </c>
      <c r="S115" s="207"/>
      <c r="T115" s="209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80</v>
      </c>
      <c r="AT115" s="211" t="s">
        <v>71</v>
      </c>
      <c r="AU115" s="211" t="s">
        <v>72</v>
      </c>
      <c r="AY115" s="210" t="s">
        <v>180</v>
      </c>
      <c r="BK115" s="212">
        <f>SUM(BK116:BK119)</f>
        <v>0</v>
      </c>
    </row>
    <row r="116" s="2" customFormat="1" ht="16.5" customHeight="1">
      <c r="A116" s="40"/>
      <c r="B116" s="41"/>
      <c r="C116" s="215" t="s">
        <v>291</v>
      </c>
      <c r="D116" s="215" t="s">
        <v>182</v>
      </c>
      <c r="E116" s="216" t="s">
        <v>7899</v>
      </c>
      <c r="F116" s="217" t="s">
        <v>7900</v>
      </c>
      <c r="G116" s="218" t="s">
        <v>185</v>
      </c>
      <c r="H116" s="219">
        <v>10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7901</v>
      </c>
    </row>
    <row r="117" s="2" customFormat="1" ht="16.5" customHeight="1">
      <c r="A117" s="40"/>
      <c r="B117" s="41"/>
      <c r="C117" s="215" t="s">
        <v>7</v>
      </c>
      <c r="D117" s="215" t="s">
        <v>182</v>
      </c>
      <c r="E117" s="216" t="s">
        <v>7902</v>
      </c>
      <c r="F117" s="217" t="s">
        <v>7903</v>
      </c>
      <c r="G117" s="218" t="s">
        <v>185</v>
      </c>
      <c r="H117" s="219">
        <v>5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80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7904</v>
      </c>
    </row>
    <row r="118" s="2" customFormat="1" ht="16.5" customHeight="1">
      <c r="A118" s="40"/>
      <c r="B118" s="41"/>
      <c r="C118" s="215" t="s">
        <v>300</v>
      </c>
      <c r="D118" s="215" t="s">
        <v>182</v>
      </c>
      <c r="E118" s="216" t="s">
        <v>7905</v>
      </c>
      <c r="F118" s="217" t="s">
        <v>7906</v>
      </c>
      <c r="G118" s="218" t="s">
        <v>185</v>
      </c>
      <c r="H118" s="219">
        <v>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187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187</v>
      </c>
      <c r="BM118" s="226" t="s">
        <v>7907</v>
      </c>
    </row>
    <row r="119" s="2" customFormat="1" ht="16.5" customHeight="1">
      <c r="A119" s="40"/>
      <c r="B119" s="41"/>
      <c r="C119" s="215" t="s">
        <v>305</v>
      </c>
      <c r="D119" s="215" t="s">
        <v>182</v>
      </c>
      <c r="E119" s="216" t="s">
        <v>7908</v>
      </c>
      <c r="F119" s="217" t="s">
        <v>7909</v>
      </c>
      <c r="G119" s="218" t="s">
        <v>185</v>
      </c>
      <c r="H119" s="219">
        <v>5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187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187</v>
      </c>
      <c r="BM119" s="226" t="s">
        <v>7910</v>
      </c>
    </row>
    <row r="120" s="12" customFormat="1" ht="25.92" customHeight="1">
      <c r="A120" s="12"/>
      <c r="B120" s="199"/>
      <c r="C120" s="200"/>
      <c r="D120" s="201" t="s">
        <v>71</v>
      </c>
      <c r="E120" s="202" t="s">
        <v>224</v>
      </c>
      <c r="F120" s="202" t="s">
        <v>4815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SUM(P121:P134)</f>
        <v>0</v>
      </c>
      <c r="Q120" s="207"/>
      <c r="R120" s="208">
        <f>SUM(R121:R134)</f>
        <v>0</v>
      </c>
      <c r="S120" s="207"/>
      <c r="T120" s="209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71</v>
      </c>
      <c r="AU120" s="211" t="s">
        <v>72</v>
      </c>
      <c r="AY120" s="210" t="s">
        <v>180</v>
      </c>
      <c r="BK120" s="212">
        <f>SUM(BK121:BK134)</f>
        <v>0</v>
      </c>
    </row>
    <row r="121" s="2" customFormat="1" ht="16.5" customHeight="1">
      <c r="A121" s="40"/>
      <c r="B121" s="41"/>
      <c r="C121" s="215" t="s">
        <v>310</v>
      </c>
      <c r="D121" s="215" t="s">
        <v>182</v>
      </c>
      <c r="E121" s="216" t="s">
        <v>7911</v>
      </c>
      <c r="F121" s="217" t="s">
        <v>4823</v>
      </c>
      <c r="G121" s="218" t="s">
        <v>195</v>
      </c>
      <c r="H121" s="219">
        <v>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187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187</v>
      </c>
      <c r="BM121" s="226" t="s">
        <v>7912</v>
      </c>
    </row>
    <row r="122" s="2" customFormat="1" ht="16.5" customHeight="1">
      <c r="A122" s="40"/>
      <c r="B122" s="41"/>
      <c r="C122" s="215" t="s">
        <v>316</v>
      </c>
      <c r="D122" s="215" t="s">
        <v>182</v>
      </c>
      <c r="E122" s="216" t="s">
        <v>7913</v>
      </c>
      <c r="F122" s="217" t="s">
        <v>7914</v>
      </c>
      <c r="G122" s="218" t="s">
        <v>195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7915</v>
      </c>
    </row>
    <row r="123" s="2" customFormat="1" ht="16.5" customHeight="1">
      <c r="A123" s="40"/>
      <c r="B123" s="41"/>
      <c r="C123" s="215" t="s">
        <v>328</v>
      </c>
      <c r="D123" s="215" t="s">
        <v>182</v>
      </c>
      <c r="E123" s="216" t="s">
        <v>7916</v>
      </c>
      <c r="F123" s="217" t="s">
        <v>7917</v>
      </c>
      <c r="G123" s="218" t="s">
        <v>195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187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187</v>
      </c>
      <c r="BM123" s="226" t="s">
        <v>7918</v>
      </c>
    </row>
    <row r="124" s="2" customFormat="1" ht="16.5" customHeight="1">
      <c r="A124" s="40"/>
      <c r="B124" s="41"/>
      <c r="C124" s="215" t="s">
        <v>337</v>
      </c>
      <c r="D124" s="215" t="s">
        <v>182</v>
      </c>
      <c r="E124" s="216" t="s">
        <v>7919</v>
      </c>
      <c r="F124" s="217" t="s">
        <v>7920</v>
      </c>
      <c r="G124" s="218" t="s">
        <v>195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7921</v>
      </c>
    </row>
    <row r="125" s="2" customFormat="1" ht="16.5" customHeight="1">
      <c r="A125" s="40"/>
      <c r="B125" s="41"/>
      <c r="C125" s="215" t="s">
        <v>343</v>
      </c>
      <c r="D125" s="215" t="s">
        <v>182</v>
      </c>
      <c r="E125" s="216" t="s">
        <v>7922</v>
      </c>
      <c r="F125" s="217" t="s">
        <v>7923</v>
      </c>
      <c r="G125" s="218" t="s">
        <v>227</v>
      </c>
      <c r="H125" s="219">
        <v>8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7924</v>
      </c>
    </row>
    <row r="126" s="2" customFormat="1" ht="21.75" customHeight="1">
      <c r="A126" s="40"/>
      <c r="B126" s="41"/>
      <c r="C126" s="215" t="s">
        <v>356</v>
      </c>
      <c r="D126" s="215" t="s">
        <v>182</v>
      </c>
      <c r="E126" s="216" t="s">
        <v>7925</v>
      </c>
      <c r="F126" s="217" t="s">
        <v>7926</v>
      </c>
      <c r="G126" s="218" t="s">
        <v>195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7927</v>
      </c>
    </row>
    <row r="127" s="2" customFormat="1" ht="16.5" customHeight="1">
      <c r="A127" s="40"/>
      <c r="B127" s="41"/>
      <c r="C127" s="215" t="s">
        <v>361</v>
      </c>
      <c r="D127" s="215" t="s">
        <v>182</v>
      </c>
      <c r="E127" s="216" t="s">
        <v>7928</v>
      </c>
      <c r="F127" s="217" t="s">
        <v>7929</v>
      </c>
      <c r="G127" s="218" t="s">
        <v>195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187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187</v>
      </c>
      <c r="BM127" s="226" t="s">
        <v>7930</v>
      </c>
    </row>
    <row r="128" s="2" customFormat="1" ht="16.5" customHeight="1">
      <c r="A128" s="40"/>
      <c r="B128" s="41"/>
      <c r="C128" s="215" t="s">
        <v>365</v>
      </c>
      <c r="D128" s="215" t="s">
        <v>182</v>
      </c>
      <c r="E128" s="216" t="s">
        <v>7931</v>
      </c>
      <c r="F128" s="217" t="s">
        <v>7932</v>
      </c>
      <c r="G128" s="218" t="s">
        <v>195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7933</v>
      </c>
    </row>
    <row r="129" s="2" customFormat="1" ht="16.5" customHeight="1">
      <c r="A129" s="40"/>
      <c r="B129" s="41"/>
      <c r="C129" s="215" t="s">
        <v>369</v>
      </c>
      <c r="D129" s="215" t="s">
        <v>182</v>
      </c>
      <c r="E129" s="216" t="s">
        <v>7934</v>
      </c>
      <c r="F129" s="217" t="s">
        <v>4817</v>
      </c>
      <c r="G129" s="218" t="s">
        <v>195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187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187</v>
      </c>
      <c r="BM129" s="226" t="s">
        <v>7935</v>
      </c>
    </row>
    <row r="130" s="2" customFormat="1" ht="16.5" customHeight="1">
      <c r="A130" s="40"/>
      <c r="B130" s="41"/>
      <c r="C130" s="215" t="s">
        <v>373</v>
      </c>
      <c r="D130" s="215" t="s">
        <v>182</v>
      </c>
      <c r="E130" s="216" t="s">
        <v>7936</v>
      </c>
      <c r="F130" s="217" t="s">
        <v>7937</v>
      </c>
      <c r="G130" s="218" t="s">
        <v>227</v>
      </c>
      <c r="H130" s="219">
        <v>8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7938</v>
      </c>
    </row>
    <row r="131" s="2" customFormat="1" ht="16.5" customHeight="1">
      <c r="A131" s="40"/>
      <c r="B131" s="41"/>
      <c r="C131" s="215" t="s">
        <v>377</v>
      </c>
      <c r="D131" s="215" t="s">
        <v>182</v>
      </c>
      <c r="E131" s="216" t="s">
        <v>4819</v>
      </c>
      <c r="F131" s="217" t="s">
        <v>7939</v>
      </c>
      <c r="G131" s="218" t="s">
        <v>195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187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187</v>
      </c>
      <c r="BM131" s="226" t="s">
        <v>7940</v>
      </c>
    </row>
    <row r="132" s="2" customFormat="1" ht="21.75" customHeight="1">
      <c r="A132" s="40"/>
      <c r="B132" s="41"/>
      <c r="C132" s="215" t="s">
        <v>382</v>
      </c>
      <c r="D132" s="215" t="s">
        <v>182</v>
      </c>
      <c r="E132" s="216" t="s">
        <v>4825</v>
      </c>
      <c r="F132" s="217" t="s">
        <v>7941</v>
      </c>
      <c r="G132" s="218" t="s">
        <v>195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187</v>
      </c>
      <c r="BM132" s="226" t="s">
        <v>7942</v>
      </c>
    </row>
    <row r="133" s="2" customFormat="1" ht="16.5" customHeight="1">
      <c r="A133" s="40"/>
      <c r="B133" s="41"/>
      <c r="C133" s="215" t="s">
        <v>387</v>
      </c>
      <c r="D133" s="215" t="s">
        <v>182</v>
      </c>
      <c r="E133" s="216" t="s">
        <v>7943</v>
      </c>
      <c r="F133" s="217" t="s">
        <v>7944</v>
      </c>
      <c r="G133" s="218" t="s">
        <v>195</v>
      </c>
      <c r="H133" s="219">
        <v>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7945</v>
      </c>
    </row>
    <row r="134" s="2" customFormat="1" ht="16.5" customHeight="1">
      <c r="A134" s="40"/>
      <c r="B134" s="41"/>
      <c r="C134" s="215" t="s">
        <v>394</v>
      </c>
      <c r="D134" s="215" t="s">
        <v>182</v>
      </c>
      <c r="E134" s="216" t="s">
        <v>7946</v>
      </c>
      <c r="F134" s="217" t="s">
        <v>7947</v>
      </c>
      <c r="G134" s="218" t="s">
        <v>195</v>
      </c>
      <c r="H134" s="219">
        <v>2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187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187</v>
      </c>
      <c r="BM134" s="226" t="s">
        <v>7948</v>
      </c>
    </row>
    <row r="135" s="12" customFormat="1" ht="25.92" customHeight="1">
      <c r="A135" s="12"/>
      <c r="B135" s="199"/>
      <c r="C135" s="200"/>
      <c r="D135" s="201" t="s">
        <v>71</v>
      </c>
      <c r="E135" s="202" t="s">
        <v>1436</v>
      </c>
      <c r="F135" s="202" t="s">
        <v>7949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P136</f>
        <v>0</v>
      </c>
      <c r="Q135" s="207"/>
      <c r="R135" s="208">
        <f>R136</f>
        <v>0</v>
      </c>
      <c r="S135" s="207"/>
      <c r="T135" s="20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71</v>
      </c>
      <c r="AU135" s="211" t="s">
        <v>72</v>
      </c>
      <c r="AY135" s="210" t="s">
        <v>180</v>
      </c>
      <c r="BK135" s="212">
        <f>BK136</f>
        <v>0</v>
      </c>
    </row>
    <row r="136" s="2" customFormat="1" ht="16.5" customHeight="1">
      <c r="A136" s="40"/>
      <c r="B136" s="41"/>
      <c r="C136" s="215" t="s">
        <v>400</v>
      </c>
      <c r="D136" s="215" t="s">
        <v>182</v>
      </c>
      <c r="E136" s="216" t="s">
        <v>7950</v>
      </c>
      <c r="F136" s="217" t="s">
        <v>7951</v>
      </c>
      <c r="G136" s="218" t="s">
        <v>227</v>
      </c>
      <c r="H136" s="219">
        <v>10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</v>
      </c>
      <c r="AT136" s="226" t="s">
        <v>182</v>
      </c>
      <c r="AU136" s="226" t="s">
        <v>80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7952</v>
      </c>
    </row>
    <row r="137" s="12" customFormat="1" ht="25.92" customHeight="1">
      <c r="A137" s="12"/>
      <c r="B137" s="199"/>
      <c r="C137" s="200"/>
      <c r="D137" s="201" t="s">
        <v>71</v>
      </c>
      <c r="E137" s="202" t="s">
        <v>1486</v>
      </c>
      <c r="F137" s="202" t="s">
        <v>7953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SUM(P138:P139)</f>
        <v>0</v>
      </c>
      <c r="Q137" s="207"/>
      <c r="R137" s="208">
        <f>SUM(R138:R139)</f>
        <v>0</v>
      </c>
      <c r="S137" s="207"/>
      <c r="T137" s="20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80</v>
      </c>
      <c r="AT137" s="211" t="s">
        <v>71</v>
      </c>
      <c r="AU137" s="211" t="s">
        <v>72</v>
      </c>
      <c r="AY137" s="210" t="s">
        <v>180</v>
      </c>
      <c r="BK137" s="212">
        <f>SUM(BK138:BK139)</f>
        <v>0</v>
      </c>
    </row>
    <row r="138" s="2" customFormat="1" ht="16.5" customHeight="1">
      <c r="A138" s="40"/>
      <c r="B138" s="41"/>
      <c r="C138" s="215" t="s">
        <v>405</v>
      </c>
      <c r="D138" s="215" t="s">
        <v>182</v>
      </c>
      <c r="E138" s="216" t="s">
        <v>7954</v>
      </c>
      <c r="F138" s="217" t="s">
        <v>7955</v>
      </c>
      <c r="G138" s="218" t="s">
        <v>340</v>
      </c>
      <c r="H138" s="219">
        <v>10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187</v>
      </c>
      <c r="AT138" s="226" t="s">
        <v>182</v>
      </c>
      <c r="AU138" s="226" t="s">
        <v>80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187</v>
      </c>
      <c r="BM138" s="226" t="s">
        <v>7956</v>
      </c>
    </row>
    <row r="139" s="2" customFormat="1" ht="16.5" customHeight="1">
      <c r="A139" s="40"/>
      <c r="B139" s="41"/>
      <c r="C139" s="215" t="s">
        <v>412</v>
      </c>
      <c r="D139" s="215" t="s">
        <v>182</v>
      </c>
      <c r="E139" s="216" t="s">
        <v>7957</v>
      </c>
      <c r="F139" s="217" t="s">
        <v>7958</v>
      </c>
      <c r="G139" s="218" t="s">
        <v>340</v>
      </c>
      <c r="H139" s="219">
        <v>10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7959</v>
      </c>
    </row>
    <row r="140" s="12" customFormat="1" ht="25.92" customHeight="1">
      <c r="A140" s="12"/>
      <c r="B140" s="199"/>
      <c r="C140" s="200"/>
      <c r="D140" s="201" t="s">
        <v>71</v>
      </c>
      <c r="E140" s="202" t="s">
        <v>7960</v>
      </c>
      <c r="F140" s="202" t="s">
        <v>7961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P141</f>
        <v>0</v>
      </c>
      <c r="Q140" s="207"/>
      <c r="R140" s="208">
        <f>R141</f>
        <v>0</v>
      </c>
      <c r="S140" s="207"/>
      <c r="T140" s="20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80</v>
      </c>
      <c r="AT140" s="211" t="s">
        <v>71</v>
      </c>
      <c r="AU140" s="211" t="s">
        <v>72</v>
      </c>
      <c r="AY140" s="210" t="s">
        <v>180</v>
      </c>
      <c r="BK140" s="212">
        <f>BK141</f>
        <v>0</v>
      </c>
    </row>
    <row r="141" s="2" customFormat="1" ht="16.5" customHeight="1">
      <c r="A141" s="40"/>
      <c r="B141" s="41"/>
      <c r="C141" s="215" t="s">
        <v>423</v>
      </c>
      <c r="D141" s="215" t="s">
        <v>182</v>
      </c>
      <c r="E141" s="216" t="s">
        <v>5326</v>
      </c>
      <c r="F141" s="217" t="s">
        <v>7962</v>
      </c>
      <c r="G141" s="218" t="s">
        <v>19</v>
      </c>
      <c r="H141" s="219">
        <v>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270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270</v>
      </c>
      <c r="BM141" s="226" t="s">
        <v>7963</v>
      </c>
    </row>
    <row r="142" s="12" customFormat="1" ht="25.92" customHeight="1">
      <c r="A142" s="12"/>
      <c r="B142" s="199"/>
      <c r="C142" s="200"/>
      <c r="D142" s="201" t="s">
        <v>71</v>
      </c>
      <c r="E142" s="202" t="s">
        <v>7964</v>
      </c>
      <c r="F142" s="202" t="s">
        <v>7965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P143</f>
        <v>0</v>
      </c>
      <c r="Q142" s="207"/>
      <c r="R142" s="208">
        <f>R143</f>
        <v>0</v>
      </c>
      <c r="S142" s="207"/>
      <c r="T142" s="20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80</v>
      </c>
      <c r="AT142" s="211" t="s">
        <v>71</v>
      </c>
      <c r="AU142" s="211" t="s">
        <v>72</v>
      </c>
      <c r="AY142" s="210" t="s">
        <v>180</v>
      </c>
      <c r="BK142" s="212">
        <f>BK143</f>
        <v>0</v>
      </c>
    </row>
    <row r="143" s="2" customFormat="1" ht="16.5" customHeight="1">
      <c r="A143" s="40"/>
      <c r="B143" s="41"/>
      <c r="C143" s="215" t="s">
        <v>439</v>
      </c>
      <c r="D143" s="215" t="s">
        <v>182</v>
      </c>
      <c r="E143" s="216" t="s">
        <v>7966</v>
      </c>
      <c r="F143" s="217" t="s">
        <v>7967</v>
      </c>
      <c r="G143" s="218" t="s">
        <v>227</v>
      </c>
      <c r="H143" s="219">
        <v>10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270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270</v>
      </c>
      <c r="BM143" s="226" t="s">
        <v>7968</v>
      </c>
    </row>
    <row r="144" s="12" customFormat="1" ht="25.92" customHeight="1">
      <c r="A144" s="12"/>
      <c r="B144" s="199"/>
      <c r="C144" s="200"/>
      <c r="D144" s="201" t="s">
        <v>71</v>
      </c>
      <c r="E144" s="202" t="s">
        <v>3556</v>
      </c>
      <c r="F144" s="202" t="s">
        <v>4846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SUM(P145:P146)</f>
        <v>0</v>
      </c>
      <c r="Q144" s="207"/>
      <c r="R144" s="208">
        <f>SUM(R145:R146)</f>
        <v>0</v>
      </c>
      <c r="S144" s="207"/>
      <c r="T144" s="20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82</v>
      </c>
      <c r="AT144" s="211" t="s">
        <v>71</v>
      </c>
      <c r="AU144" s="211" t="s">
        <v>72</v>
      </c>
      <c r="AY144" s="210" t="s">
        <v>180</v>
      </c>
      <c r="BK144" s="212">
        <f>SUM(BK145:BK146)</f>
        <v>0</v>
      </c>
    </row>
    <row r="145" s="2" customFormat="1" ht="16.5" customHeight="1">
      <c r="A145" s="40"/>
      <c r="B145" s="41"/>
      <c r="C145" s="215" t="s">
        <v>462</v>
      </c>
      <c r="D145" s="215" t="s">
        <v>182</v>
      </c>
      <c r="E145" s="216" t="s">
        <v>7969</v>
      </c>
      <c r="F145" s="217" t="s">
        <v>4863</v>
      </c>
      <c r="G145" s="218" t="s">
        <v>227</v>
      </c>
      <c r="H145" s="219">
        <v>15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270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270</v>
      </c>
      <c r="BM145" s="226" t="s">
        <v>7970</v>
      </c>
    </row>
    <row r="146" s="2" customFormat="1" ht="16.5" customHeight="1">
      <c r="A146" s="40"/>
      <c r="B146" s="41"/>
      <c r="C146" s="215" t="s">
        <v>469</v>
      </c>
      <c r="D146" s="215" t="s">
        <v>182</v>
      </c>
      <c r="E146" s="216" t="s">
        <v>4901</v>
      </c>
      <c r="F146" s="217" t="s">
        <v>7971</v>
      </c>
      <c r="G146" s="218" t="s">
        <v>227</v>
      </c>
      <c r="H146" s="219">
        <v>15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270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270</v>
      </c>
      <c r="BM146" s="226" t="s">
        <v>7972</v>
      </c>
    </row>
    <row r="147" s="12" customFormat="1" ht="25.92" customHeight="1">
      <c r="A147" s="12"/>
      <c r="B147" s="199"/>
      <c r="C147" s="200"/>
      <c r="D147" s="201" t="s">
        <v>71</v>
      </c>
      <c r="E147" s="202" t="s">
        <v>4980</v>
      </c>
      <c r="F147" s="202" t="s">
        <v>4981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SUM(P148:P151)</f>
        <v>0</v>
      </c>
      <c r="Q147" s="207"/>
      <c r="R147" s="208">
        <f>SUM(R148:R151)</f>
        <v>0</v>
      </c>
      <c r="S147" s="207"/>
      <c r="T147" s="209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82</v>
      </c>
      <c r="AT147" s="211" t="s">
        <v>71</v>
      </c>
      <c r="AU147" s="211" t="s">
        <v>72</v>
      </c>
      <c r="AY147" s="210" t="s">
        <v>180</v>
      </c>
      <c r="BK147" s="212">
        <f>SUM(BK148:BK151)</f>
        <v>0</v>
      </c>
    </row>
    <row r="148" s="2" customFormat="1" ht="16.5" customHeight="1">
      <c r="A148" s="40"/>
      <c r="B148" s="41"/>
      <c r="C148" s="215" t="s">
        <v>474</v>
      </c>
      <c r="D148" s="215" t="s">
        <v>182</v>
      </c>
      <c r="E148" s="216" t="s">
        <v>7973</v>
      </c>
      <c r="F148" s="217" t="s">
        <v>7974</v>
      </c>
      <c r="G148" s="218" t="s">
        <v>227</v>
      </c>
      <c r="H148" s="219">
        <v>10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270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270</v>
      </c>
      <c r="BM148" s="226" t="s">
        <v>7975</v>
      </c>
    </row>
    <row r="149" s="2" customFormat="1" ht="16.5" customHeight="1">
      <c r="A149" s="40"/>
      <c r="B149" s="41"/>
      <c r="C149" s="215" t="s">
        <v>479</v>
      </c>
      <c r="D149" s="215" t="s">
        <v>182</v>
      </c>
      <c r="E149" s="216" t="s">
        <v>7976</v>
      </c>
      <c r="F149" s="217" t="s">
        <v>4989</v>
      </c>
      <c r="G149" s="218" t="s">
        <v>227</v>
      </c>
      <c r="H149" s="219">
        <v>10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270</v>
      </c>
      <c r="AT149" s="226" t="s">
        <v>182</v>
      </c>
      <c r="AU149" s="226" t="s">
        <v>80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270</v>
      </c>
      <c r="BM149" s="226" t="s">
        <v>7977</v>
      </c>
    </row>
    <row r="150" s="2" customFormat="1" ht="16.5" customHeight="1">
      <c r="A150" s="40"/>
      <c r="B150" s="41"/>
      <c r="C150" s="215" t="s">
        <v>503</v>
      </c>
      <c r="D150" s="215" t="s">
        <v>182</v>
      </c>
      <c r="E150" s="216" t="s">
        <v>5009</v>
      </c>
      <c r="F150" s="217" t="s">
        <v>7978</v>
      </c>
      <c r="G150" s="218" t="s">
        <v>227</v>
      </c>
      <c r="H150" s="219">
        <v>10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270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270</v>
      </c>
      <c r="BM150" s="226" t="s">
        <v>7979</v>
      </c>
    </row>
    <row r="151" s="2" customFormat="1" ht="16.5" customHeight="1">
      <c r="A151" s="40"/>
      <c r="B151" s="41"/>
      <c r="C151" s="215" t="s">
        <v>512</v>
      </c>
      <c r="D151" s="215" t="s">
        <v>182</v>
      </c>
      <c r="E151" s="216" t="s">
        <v>7980</v>
      </c>
      <c r="F151" s="217" t="s">
        <v>7981</v>
      </c>
      <c r="G151" s="218" t="s">
        <v>2145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93" t="s">
        <v>19</v>
      </c>
      <c r="N151" s="294" t="s">
        <v>43</v>
      </c>
      <c r="O151" s="279"/>
      <c r="P151" s="295">
        <f>O151*H151</f>
        <v>0</v>
      </c>
      <c r="Q151" s="295">
        <v>0</v>
      </c>
      <c r="R151" s="295">
        <f>Q151*H151</f>
        <v>0</v>
      </c>
      <c r="S151" s="295">
        <v>0</v>
      </c>
      <c r="T151" s="29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270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270</v>
      </c>
      <c r="BM151" s="226" t="s">
        <v>7982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KtTmDCW/SQQS3u2bxIqwnutkbyi+qLOzplllQSv84VQwhLdZVXkTOIrMC5peTwJbP+pqgim5YTquxH1MUXO1nw==" hashValue="xvisbs+OtlLEZm8aZrlyabGZPllH/v+i3WeCnAIjzbqkn1uYHY0JdN2/ET2EnQ5hdKF+S98dgtpt3LnLzMehGQ==" algorithmName="SHA-512" password="CC35"/>
  <autoFilter ref="C93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7983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ROUND((SUM(BE90:BE136)),  2)</f>
        <v>0</v>
      </c>
      <c r="G35" s="40"/>
      <c r="H35" s="40"/>
      <c r="I35" s="160">
        <v>0.20999999999999999</v>
      </c>
      <c r="J35" s="159">
        <f>ROUND(((SUM(BE90:BE136))*I35),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ROUND((SUM(BF90:BF136)),  2)</f>
        <v>0</v>
      </c>
      <c r="G36" s="40"/>
      <c r="H36" s="40"/>
      <c r="I36" s="160">
        <v>0.14999999999999999</v>
      </c>
      <c r="J36" s="159">
        <f>ROUND(((SUM(BF90:BF136))*I36),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ROUND((SUM(BG90:BG136)),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ROUND((SUM(BH90:BH136)),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ROUND((SUM(BI90:BI136)),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ROU2328 - Retenční nádrž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549</v>
      </c>
      <c r="E66" s="185"/>
      <c r="F66" s="185"/>
      <c r="G66" s="185"/>
      <c r="H66" s="185"/>
      <c r="I66" s="185"/>
      <c r="J66" s="186">
        <f>J123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550</v>
      </c>
      <c r="E67" s="185"/>
      <c r="F67" s="185"/>
      <c r="G67" s="185"/>
      <c r="H67" s="185"/>
      <c r="I67" s="185"/>
      <c r="J67" s="186">
        <f>J127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J134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165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Projekt budovy v Čechově ulici ve Šlapanicích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154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546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547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ROU2328 - Retenční nádrž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Šlapanice</v>
      </c>
      <c r="G84" s="42"/>
      <c r="H84" s="42"/>
      <c r="I84" s="34" t="s">
        <v>23</v>
      </c>
      <c r="J84" s="74" t="str">
        <f>IF(J14="","",J14)</f>
        <v>3. 9. 2023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Šlapanice</v>
      </c>
      <c r="G86" s="42"/>
      <c r="H86" s="42"/>
      <c r="I86" s="34" t="s">
        <v>31</v>
      </c>
      <c r="J86" s="38" t="str">
        <f>E23</f>
        <v>Studio Zlamal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166</v>
      </c>
      <c r="D89" s="191" t="s">
        <v>57</v>
      </c>
      <c r="E89" s="191" t="s">
        <v>53</v>
      </c>
      <c r="F89" s="191" t="s">
        <v>54</v>
      </c>
      <c r="G89" s="191" t="s">
        <v>167</v>
      </c>
      <c r="H89" s="191" t="s">
        <v>168</v>
      </c>
      <c r="I89" s="191" t="s">
        <v>169</v>
      </c>
      <c r="J89" s="191" t="s">
        <v>158</v>
      </c>
      <c r="K89" s="192" t="s">
        <v>170</v>
      </c>
      <c r="L89" s="193"/>
      <c r="M89" s="94" t="s">
        <v>19</v>
      </c>
      <c r="N89" s="95" t="s">
        <v>42</v>
      </c>
      <c r="O89" s="95" t="s">
        <v>171</v>
      </c>
      <c r="P89" s="95" t="s">
        <v>172</v>
      </c>
      <c r="Q89" s="95" t="s">
        <v>173</v>
      </c>
      <c r="R89" s="95" t="s">
        <v>174</v>
      </c>
      <c r="S89" s="95" t="s">
        <v>175</v>
      </c>
      <c r="T89" s="96" t="s">
        <v>176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177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41.340510000000002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159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178</v>
      </c>
      <c r="F91" s="202" t="s">
        <v>179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P92+P123+P127+P134</f>
        <v>0</v>
      </c>
      <c r="Q91" s="207"/>
      <c r="R91" s="208">
        <f>R92+R123+R127+R134</f>
        <v>41.340510000000002</v>
      </c>
      <c r="S91" s="207"/>
      <c r="T91" s="209">
        <f>T92+T123+T127+T134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71</v>
      </c>
      <c r="AU91" s="211" t="s">
        <v>72</v>
      </c>
      <c r="AY91" s="210" t="s">
        <v>180</v>
      </c>
      <c r="BK91" s="212">
        <f>BK92+BK123+BK127+BK134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80</v>
      </c>
      <c r="F92" s="213" t="s">
        <v>181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SUM(P93:P122)</f>
        <v>0</v>
      </c>
      <c r="Q92" s="207"/>
      <c r="R92" s="208">
        <f>SUM(R93:R122)</f>
        <v>0</v>
      </c>
      <c r="S92" s="207"/>
      <c r="T92" s="209">
        <f>SUM(T93:T122)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80</v>
      </c>
      <c r="AY92" s="210" t="s">
        <v>180</v>
      </c>
      <c r="BK92" s="212">
        <f>SUM(BK93:BK122)</f>
        <v>0</v>
      </c>
    </row>
    <row r="93" s="2" customFormat="1" ht="24.15" customHeight="1">
      <c r="A93" s="40"/>
      <c r="B93" s="41"/>
      <c r="C93" s="215" t="s">
        <v>80</v>
      </c>
      <c r="D93" s="215" t="s">
        <v>182</v>
      </c>
      <c r="E93" s="216" t="s">
        <v>7984</v>
      </c>
      <c r="F93" s="217" t="s">
        <v>7985</v>
      </c>
      <c r="G93" s="218" t="s">
        <v>240</v>
      </c>
      <c r="H93" s="219">
        <v>90.450000000000003</v>
      </c>
      <c r="I93" s="220"/>
      <c r="J93" s="221">
        <f>ROUND(I93*H93,2)</f>
        <v>0</v>
      </c>
      <c r="K93" s="217" t="s">
        <v>186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187</v>
      </c>
      <c r="AT93" s="226" t="s">
        <v>182</v>
      </c>
      <c r="AU93" s="226" t="s">
        <v>82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187</v>
      </c>
      <c r="BM93" s="226" t="s">
        <v>7986</v>
      </c>
    </row>
    <row r="94" s="2" customFormat="1">
      <c r="A94" s="40"/>
      <c r="B94" s="41"/>
      <c r="C94" s="42"/>
      <c r="D94" s="228" t="s">
        <v>189</v>
      </c>
      <c r="E94" s="42"/>
      <c r="F94" s="229" t="s">
        <v>7987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82</v>
      </c>
    </row>
    <row r="95" s="13" customFormat="1">
      <c r="A95" s="13"/>
      <c r="B95" s="233"/>
      <c r="C95" s="234"/>
      <c r="D95" s="235" t="s">
        <v>191</v>
      </c>
      <c r="E95" s="236" t="s">
        <v>19</v>
      </c>
      <c r="F95" s="237" t="s">
        <v>7988</v>
      </c>
      <c r="G95" s="234"/>
      <c r="H95" s="238">
        <v>90.450000000000003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191</v>
      </c>
      <c r="AU95" s="244" t="s">
        <v>82</v>
      </c>
      <c r="AV95" s="13" t="s">
        <v>82</v>
      </c>
      <c r="AW95" s="13" t="s">
        <v>33</v>
      </c>
      <c r="AX95" s="13" t="s">
        <v>80</v>
      </c>
      <c r="AY95" s="244" t="s">
        <v>180</v>
      </c>
    </row>
    <row r="96" s="2" customFormat="1" ht="37.8" customHeight="1">
      <c r="A96" s="40"/>
      <c r="B96" s="41"/>
      <c r="C96" s="215" t="s">
        <v>82</v>
      </c>
      <c r="D96" s="215" t="s">
        <v>182</v>
      </c>
      <c r="E96" s="216" t="s">
        <v>317</v>
      </c>
      <c r="F96" s="217" t="s">
        <v>318</v>
      </c>
      <c r="G96" s="218" t="s">
        <v>240</v>
      </c>
      <c r="H96" s="219">
        <v>128.97900000000001</v>
      </c>
      <c r="I96" s="220"/>
      <c r="J96" s="221">
        <f>ROUND(I96*H96,2)</f>
        <v>0</v>
      </c>
      <c r="K96" s="217" t="s">
        <v>186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7989</v>
      </c>
    </row>
    <row r="97" s="2" customFormat="1">
      <c r="A97" s="40"/>
      <c r="B97" s="41"/>
      <c r="C97" s="42"/>
      <c r="D97" s="228" t="s">
        <v>189</v>
      </c>
      <c r="E97" s="42"/>
      <c r="F97" s="229" t="s">
        <v>320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14" customFormat="1">
      <c r="A98" s="14"/>
      <c r="B98" s="245"/>
      <c r="C98" s="246"/>
      <c r="D98" s="235" t="s">
        <v>191</v>
      </c>
      <c r="E98" s="247" t="s">
        <v>19</v>
      </c>
      <c r="F98" s="248" t="s">
        <v>7990</v>
      </c>
      <c r="G98" s="246"/>
      <c r="H98" s="247" t="s">
        <v>19</v>
      </c>
      <c r="I98" s="249"/>
      <c r="J98" s="246"/>
      <c r="K98" s="246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191</v>
      </c>
      <c r="AU98" s="254" t="s">
        <v>82</v>
      </c>
      <c r="AV98" s="14" t="s">
        <v>80</v>
      </c>
      <c r="AW98" s="14" t="s">
        <v>33</v>
      </c>
      <c r="AX98" s="14" t="s">
        <v>72</v>
      </c>
      <c r="AY98" s="254" t="s">
        <v>180</v>
      </c>
    </row>
    <row r="99" s="13" customFormat="1">
      <c r="A99" s="13"/>
      <c r="B99" s="233"/>
      <c r="C99" s="234"/>
      <c r="D99" s="235" t="s">
        <v>191</v>
      </c>
      <c r="E99" s="236" t="s">
        <v>19</v>
      </c>
      <c r="F99" s="237" t="s">
        <v>7991</v>
      </c>
      <c r="G99" s="234"/>
      <c r="H99" s="238">
        <v>51.920999999999999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191</v>
      </c>
      <c r="AU99" s="244" t="s">
        <v>82</v>
      </c>
      <c r="AV99" s="13" t="s">
        <v>82</v>
      </c>
      <c r="AW99" s="13" t="s">
        <v>33</v>
      </c>
      <c r="AX99" s="13" t="s">
        <v>72</v>
      </c>
      <c r="AY99" s="244" t="s">
        <v>180</v>
      </c>
    </row>
    <row r="100" s="14" customFormat="1">
      <c r="A100" s="14"/>
      <c r="B100" s="245"/>
      <c r="C100" s="246"/>
      <c r="D100" s="235" t="s">
        <v>191</v>
      </c>
      <c r="E100" s="247" t="s">
        <v>19</v>
      </c>
      <c r="F100" s="248" t="s">
        <v>752</v>
      </c>
      <c r="G100" s="246"/>
      <c r="H100" s="247" t="s">
        <v>19</v>
      </c>
      <c r="I100" s="249"/>
      <c r="J100" s="246"/>
      <c r="K100" s="246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191</v>
      </c>
      <c r="AU100" s="254" t="s">
        <v>82</v>
      </c>
      <c r="AV100" s="14" t="s">
        <v>80</v>
      </c>
      <c r="AW100" s="14" t="s">
        <v>33</v>
      </c>
      <c r="AX100" s="14" t="s">
        <v>72</v>
      </c>
      <c r="AY100" s="254" t="s">
        <v>180</v>
      </c>
    </row>
    <row r="101" s="13" customFormat="1">
      <c r="A101" s="13"/>
      <c r="B101" s="233"/>
      <c r="C101" s="234"/>
      <c r="D101" s="235" t="s">
        <v>191</v>
      </c>
      <c r="E101" s="236" t="s">
        <v>19</v>
      </c>
      <c r="F101" s="237" t="s">
        <v>7992</v>
      </c>
      <c r="G101" s="234"/>
      <c r="H101" s="238">
        <v>77.058000000000007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191</v>
      </c>
      <c r="AU101" s="244" t="s">
        <v>82</v>
      </c>
      <c r="AV101" s="13" t="s">
        <v>82</v>
      </c>
      <c r="AW101" s="13" t="s">
        <v>33</v>
      </c>
      <c r="AX101" s="13" t="s">
        <v>72</v>
      </c>
      <c r="AY101" s="244" t="s">
        <v>180</v>
      </c>
    </row>
    <row r="102" s="15" customFormat="1">
      <c r="A102" s="15"/>
      <c r="B102" s="255"/>
      <c r="C102" s="256"/>
      <c r="D102" s="235" t="s">
        <v>191</v>
      </c>
      <c r="E102" s="257" t="s">
        <v>19</v>
      </c>
      <c r="F102" s="258" t="s">
        <v>327</v>
      </c>
      <c r="G102" s="256"/>
      <c r="H102" s="259">
        <v>128.97900000000001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191</v>
      </c>
      <c r="AU102" s="265" t="s">
        <v>82</v>
      </c>
      <c r="AV102" s="15" t="s">
        <v>187</v>
      </c>
      <c r="AW102" s="15" t="s">
        <v>33</v>
      </c>
      <c r="AX102" s="15" t="s">
        <v>80</v>
      </c>
      <c r="AY102" s="265" t="s">
        <v>180</v>
      </c>
    </row>
    <row r="103" s="2" customFormat="1" ht="37.8" customHeight="1">
      <c r="A103" s="40"/>
      <c r="B103" s="41"/>
      <c r="C103" s="215" t="s">
        <v>100</v>
      </c>
      <c r="D103" s="215" t="s">
        <v>182</v>
      </c>
      <c r="E103" s="216" t="s">
        <v>329</v>
      </c>
      <c r="F103" s="217" t="s">
        <v>330</v>
      </c>
      <c r="G103" s="218" t="s">
        <v>240</v>
      </c>
      <c r="H103" s="219">
        <v>1809</v>
      </c>
      <c r="I103" s="220"/>
      <c r="J103" s="221">
        <f>ROUND(I103*H103,2)</f>
        <v>0</v>
      </c>
      <c r="K103" s="217" t="s">
        <v>186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187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187</v>
      </c>
      <c r="BM103" s="226" t="s">
        <v>7993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332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14" customFormat="1">
      <c r="A105" s="14"/>
      <c r="B105" s="245"/>
      <c r="C105" s="246"/>
      <c r="D105" s="235" t="s">
        <v>191</v>
      </c>
      <c r="E105" s="247" t="s">
        <v>19</v>
      </c>
      <c r="F105" s="248" t="s">
        <v>333</v>
      </c>
      <c r="G105" s="246"/>
      <c r="H105" s="247" t="s">
        <v>19</v>
      </c>
      <c r="I105" s="249"/>
      <c r="J105" s="246"/>
      <c r="K105" s="246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191</v>
      </c>
      <c r="AU105" s="254" t="s">
        <v>82</v>
      </c>
      <c r="AV105" s="14" t="s">
        <v>80</v>
      </c>
      <c r="AW105" s="14" t="s">
        <v>33</v>
      </c>
      <c r="AX105" s="14" t="s">
        <v>72</v>
      </c>
      <c r="AY105" s="254" t="s">
        <v>180</v>
      </c>
    </row>
    <row r="106" s="13" customFormat="1">
      <c r="A106" s="13"/>
      <c r="B106" s="233"/>
      <c r="C106" s="234"/>
      <c r="D106" s="235" t="s">
        <v>191</v>
      </c>
      <c r="E106" s="236" t="s">
        <v>19</v>
      </c>
      <c r="F106" s="237" t="s">
        <v>7994</v>
      </c>
      <c r="G106" s="234"/>
      <c r="H106" s="238">
        <v>1038.4200000000001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191</v>
      </c>
      <c r="AU106" s="244" t="s">
        <v>82</v>
      </c>
      <c r="AV106" s="13" t="s">
        <v>82</v>
      </c>
      <c r="AW106" s="13" t="s">
        <v>33</v>
      </c>
      <c r="AX106" s="13" t="s">
        <v>72</v>
      </c>
      <c r="AY106" s="244" t="s">
        <v>180</v>
      </c>
    </row>
    <row r="107" s="14" customFormat="1">
      <c r="A107" s="14"/>
      <c r="B107" s="245"/>
      <c r="C107" s="246"/>
      <c r="D107" s="235" t="s">
        <v>191</v>
      </c>
      <c r="E107" s="247" t="s">
        <v>19</v>
      </c>
      <c r="F107" s="248" t="s">
        <v>752</v>
      </c>
      <c r="G107" s="246"/>
      <c r="H107" s="247" t="s">
        <v>19</v>
      </c>
      <c r="I107" s="249"/>
      <c r="J107" s="246"/>
      <c r="K107" s="246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191</v>
      </c>
      <c r="AU107" s="254" t="s">
        <v>82</v>
      </c>
      <c r="AV107" s="14" t="s">
        <v>80</v>
      </c>
      <c r="AW107" s="14" t="s">
        <v>33</v>
      </c>
      <c r="AX107" s="14" t="s">
        <v>72</v>
      </c>
      <c r="AY107" s="254" t="s">
        <v>180</v>
      </c>
    </row>
    <row r="108" s="13" customFormat="1">
      <c r="A108" s="13"/>
      <c r="B108" s="233"/>
      <c r="C108" s="234"/>
      <c r="D108" s="235" t="s">
        <v>191</v>
      </c>
      <c r="E108" s="236" t="s">
        <v>19</v>
      </c>
      <c r="F108" s="237" t="s">
        <v>7995</v>
      </c>
      <c r="G108" s="234"/>
      <c r="H108" s="238">
        <v>770.58000000000004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191</v>
      </c>
      <c r="AU108" s="244" t="s">
        <v>82</v>
      </c>
      <c r="AV108" s="13" t="s">
        <v>82</v>
      </c>
      <c r="AW108" s="13" t="s">
        <v>33</v>
      </c>
      <c r="AX108" s="13" t="s">
        <v>72</v>
      </c>
      <c r="AY108" s="244" t="s">
        <v>180</v>
      </c>
    </row>
    <row r="109" s="15" customFormat="1">
      <c r="A109" s="15"/>
      <c r="B109" s="255"/>
      <c r="C109" s="256"/>
      <c r="D109" s="235" t="s">
        <v>191</v>
      </c>
      <c r="E109" s="257" t="s">
        <v>19</v>
      </c>
      <c r="F109" s="258" t="s">
        <v>327</v>
      </c>
      <c r="G109" s="256"/>
      <c r="H109" s="259">
        <v>1809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191</v>
      </c>
      <c r="AU109" s="265" t="s">
        <v>82</v>
      </c>
      <c r="AV109" s="15" t="s">
        <v>187</v>
      </c>
      <c r="AW109" s="15" t="s">
        <v>33</v>
      </c>
      <c r="AX109" s="15" t="s">
        <v>80</v>
      </c>
      <c r="AY109" s="265" t="s">
        <v>180</v>
      </c>
    </row>
    <row r="110" s="2" customFormat="1" ht="16.5" customHeight="1">
      <c r="A110" s="40"/>
      <c r="B110" s="41"/>
      <c r="C110" s="215" t="s">
        <v>187</v>
      </c>
      <c r="D110" s="215" t="s">
        <v>182</v>
      </c>
      <c r="E110" s="216" t="s">
        <v>338</v>
      </c>
      <c r="F110" s="217" t="s">
        <v>339</v>
      </c>
      <c r="G110" s="218" t="s">
        <v>340</v>
      </c>
      <c r="H110" s="219">
        <v>103.842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187</v>
      </c>
      <c r="AT110" s="226" t="s">
        <v>182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187</v>
      </c>
      <c r="BM110" s="226" t="s">
        <v>7996</v>
      </c>
    </row>
    <row r="111" s="13" customFormat="1">
      <c r="A111" s="13"/>
      <c r="B111" s="233"/>
      <c r="C111" s="234"/>
      <c r="D111" s="235" t="s">
        <v>191</v>
      </c>
      <c r="E111" s="236" t="s">
        <v>19</v>
      </c>
      <c r="F111" s="237" t="s">
        <v>7997</v>
      </c>
      <c r="G111" s="234"/>
      <c r="H111" s="238">
        <v>103.842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191</v>
      </c>
      <c r="AU111" s="244" t="s">
        <v>82</v>
      </c>
      <c r="AV111" s="13" t="s">
        <v>82</v>
      </c>
      <c r="AW111" s="13" t="s">
        <v>33</v>
      </c>
      <c r="AX111" s="13" t="s">
        <v>80</v>
      </c>
      <c r="AY111" s="244" t="s">
        <v>180</v>
      </c>
    </row>
    <row r="112" s="2" customFormat="1" ht="24.15" customHeight="1">
      <c r="A112" s="40"/>
      <c r="B112" s="41"/>
      <c r="C112" s="215" t="s">
        <v>206</v>
      </c>
      <c r="D112" s="215" t="s">
        <v>182</v>
      </c>
      <c r="E112" s="216" t="s">
        <v>786</v>
      </c>
      <c r="F112" s="217" t="s">
        <v>787</v>
      </c>
      <c r="G112" s="218" t="s">
        <v>240</v>
      </c>
      <c r="H112" s="219">
        <v>38.600000000000001</v>
      </c>
      <c r="I112" s="220"/>
      <c r="J112" s="221">
        <f>ROUND(I112*H112,2)</f>
        <v>0</v>
      </c>
      <c r="K112" s="217" t="s">
        <v>186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7998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789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 ht="24.15" customHeight="1">
      <c r="A114" s="40"/>
      <c r="B114" s="41"/>
      <c r="C114" s="215" t="s">
        <v>211</v>
      </c>
      <c r="D114" s="215" t="s">
        <v>182</v>
      </c>
      <c r="E114" s="216" t="s">
        <v>344</v>
      </c>
      <c r="F114" s="217" t="s">
        <v>345</v>
      </c>
      <c r="G114" s="218" t="s">
        <v>240</v>
      </c>
      <c r="H114" s="219">
        <v>38.529000000000003</v>
      </c>
      <c r="I114" s="220"/>
      <c r="J114" s="221">
        <f>ROUND(I114*H114,2)</f>
        <v>0</v>
      </c>
      <c r="K114" s="217" t="s">
        <v>186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7999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347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14" customFormat="1">
      <c r="A116" s="14"/>
      <c r="B116" s="245"/>
      <c r="C116" s="246"/>
      <c r="D116" s="235" t="s">
        <v>191</v>
      </c>
      <c r="E116" s="247" t="s">
        <v>19</v>
      </c>
      <c r="F116" s="248" t="s">
        <v>8000</v>
      </c>
      <c r="G116" s="246"/>
      <c r="H116" s="247" t="s">
        <v>19</v>
      </c>
      <c r="I116" s="249"/>
      <c r="J116" s="246"/>
      <c r="K116" s="246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191</v>
      </c>
      <c r="AU116" s="254" t="s">
        <v>82</v>
      </c>
      <c r="AV116" s="14" t="s">
        <v>80</v>
      </c>
      <c r="AW116" s="14" t="s">
        <v>33</v>
      </c>
      <c r="AX116" s="14" t="s">
        <v>72</v>
      </c>
      <c r="AY116" s="254" t="s">
        <v>180</v>
      </c>
    </row>
    <row r="117" s="13" customFormat="1">
      <c r="A117" s="13"/>
      <c r="B117" s="233"/>
      <c r="C117" s="234"/>
      <c r="D117" s="235" t="s">
        <v>191</v>
      </c>
      <c r="E117" s="236" t="s">
        <v>19</v>
      </c>
      <c r="F117" s="237" t="s">
        <v>8001</v>
      </c>
      <c r="G117" s="234"/>
      <c r="H117" s="238">
        <v>90.450000000000003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191</v>
      </c>
      <c r="AU117" s="244" t="s">
        <v>82</v>
      </c>
      <c r="AV117" s="13" t="s">
        <v>82</v>
      </c>
      <c r="AW117" s="13" t="s">
        <v>33</v>
      </c>
      <c r="AX117" s="13" t="s">
        <v>72</v>
      </c>
      <c r="AY117" s="244" t="s">
        <v>180</v>
      </c>
    </row>
    <row r="118" s="14" customFormat="1">
      <c r="A118" s="14"/>
      <c r="B118" s="245"/>
      <c r="C118" s="246"/>
      <c r="D118" s="235" t="s">
        <v>191</v>
      </c>
      <c r="E118" s="247" t="s">
        <v>19</v>
      </c>
      <c r="F118" s="248" t="s">
        <v>8002</v>
      </c>
      <c r="G118" s="246"/>
      <c r="H118" s="247" t="s">
        <v>19</v>
      </c>
      <c r="I118" s="249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191</v>
      </c>
      <c r="AU118" s="254" t="s">
        <v>82</v>
      </c>
      <c r="AV118" s="14" t="s">
        <v>80</v>
      </c>
      <c r="AW118" s="14" t="s">
        <v>33</v>
      </c>
      <c r="AX118" s="14" t="s">
        <v>72</v>
      </c>
      <c r="AY118" s="254" t="s">
        <v>180</v>
      </c>
    </row>
    <row r="119" s="13" customFormat="1">
      <c r="A119" s="13"/>
      <c r="B119" s="233"/>
      <c r="C119" s="234"/>
      <c r="D119" s="235" t="s">
        <v>191</v>
      </c>
      <c r="E119" s="236" t="s">
        <v>19</v>
      </c>
      <c r="F119" s="237" t="s">
        <v>8003</v>
      </c>
      <c r="G119" s="234"/>
      <c r="H119" s="238">
        <v>-4.9000000000000004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191</v>
      </c>
      <c r="AU119" s="244" t="s">
        <v>82</v>
      </c>
      <c r="AV119" s="13" t="s">
        <v>82</v>
      </c>
      <c r="AW119" s="13" t="s">
        <v>33</v>
      </c>
      <c r="AX119" s="13" t="s">
        <v>72</v>
      </c>
      <c r="AY119" s="244" t="s">
        <v>180</v>
      </c>
    </row>
    <row r="120" s="14" customFormat="1">
      <c r="A120" s="14"/>
      <c r="B120" s="245"/>
      <c r="C120" s="246"/>
      <c r="D120" s="235" t="s">
        <v>191</v>
      </c>
      <c r="E120" s="247" t="s">
        <v>19</v>
      </c>
      <c r="F120" s="248" t="s">
        <v>8004</v>
      </c>
      <c r="G120" s="246"/>
      <c r="H120" s="247" t="s">
        <v>19</v>
      </c>
      <c r="I120" s="249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191</v>
      </c>
      <c r="AU120" s="254" t="s">
        <v>82</v>
      </c>
      <c r="AV120" s="14" t="s">
        <v>80</v>
      </c>
      <c r="AW120" s="14" t="s">
        <v>33</v>
      </c>
      <c r="AX120" s="14" t="s">
        <v>72</v>
      </c>
      <c r="AY120" s="254" t="s">
        <v>180</v>
      </c>
    </row>
    <row r="121" s="13" customFormat="1">
      <c r="A121" s="13"/>
      <c r="B121" s="233"/>
      <c r="C121" s="234"/>
      <c r="D121" s="235" t="s">
        <v>191</v>
      </c>
      <c r="E121" s="236" t="s">
        <v>19</v>
      </c>
      <c r="F121" s="237" t="s">
        <v>8005</v>
      </c>
      <c r="G121" s="234"/>
      <c r="H121" s="238">
        <v>-47.021000000000001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191</v>
      </c>
      <c r="AU121" s="244" t="s">
        <v>82</v>
      </c>
      <c r="AV121" s="13" t="s">
        <v>82</v>
      </c>
      <c r="AW121" s="13" t="s">
        <v>33</v>
      </c>
      <c r="AX121" s="13" t="s">
        <v>72</v>
      </c>
      <c r="AY121" s="244" t="s">
        <v>180</v>
      </c>
    </row>
    <row r="122" s="15" customFormat="1">
      <c r="A122" s="15"/>
      <c r="B122" s="255"/>
      <c r="C122" s="256"/>
      <c r="D122" s="235" t="s">
        <v>191</v>
      </c>
      <c r="E122" s="257" t="s">
        <v>19</v>
      </c>
      <c r="F122" s="258" t="s">
        <v>327</v>
      </c>
      <c r="G122" s="256"/>
      <c r="H122" s="259">
        <v>38.529000000000003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191</v>
      </c>
      <c r="AU122" s="265" t="s">
        <v>82</v>
      </c>
      <c r="AV122" s="15" t="s">
        <v>187</v>
      </c>
      <c r="AW122" s="15" t="s">
        <v>33</v>
      </c>
      <c r="AX122" s="15" t="s">
        <v>80</v>
      </c>
      <c r="AY122" s="265" t="s">
        <v>180</v>
      </c>
    </row>
    <row r="123" s="12" customFormat="1" ht="22.8" customHeight="1">
      <c r="A123" s="12"/>
      <c r="B123" s="199"/>
      <c r="C123" s="200"/>
      <c r="D123" s="201" t="s">
        <v>71</v>
      </c>
      <c r="E123" s="213" t="s">
        <v>82</v>
      </c>
      <c r="F123" s="213" t="s">
        <v>821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SUM(P124:P126)</f>
        <v>0</v>
      </c>
      <c r="Q123" s="207"/>
      <c r="R123" s="208">
        <f>SUM(R124:R126)</f>
        <v>10.584000000000001</v>
      </c>
      <c r="S123" s="207"/>
      <c r="T123" s="209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80</v>
      </c>
      <c r="AT123" s="211" t="s">
        <v>71</v>
      </c>
      <c r="AU123" s="211" t="s">
        <v>80</v>
      </c>
      <c r="AY123" s="210" t="s">
        <v>180</v>
      </c>
      <c r="BK123" s="212">
        <f>SUM(BK124:BK126)</f>
        <v>0</v>
      </c>
    </row>
    <row r="124" s="2" customFormat="1" ht="16.5" customHeight="1">
      <c r="A124" s="40"/>
      <c r="B124" s="41"/>
      <c r="C124" s="215" t="s">
        <v>217</v>
      </c>
      <c r="D124" s="215" t="s">
        <v>182</v>
      </c>
      <c r="E124" s="216" t="s">
        <v>8006</v>
      </c>
      <c r="F124" s="217" t="s">
        <v>8007</v>
      </c>
      <c r="G124" s="218" t="s">
        <v>240</v>
      </c>
      <c r="H124" s="219">
        <v>4.9000000000000004</v>
      </c>
      <c r="I124" s="220"/>
      <c r="J124" s="221">
        <f>ROUND(I124*H124,2)</f>
        <v>0</v>
      </c>
      <c r="K124" s="217" t="s">
        <v>186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2.1600000000000001</v>
      </c>
      <c r="R124" s="224">
        <f>Q124*H124</f>
        <v>10.584000000000001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82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8008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8009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82</v>
      </c>
    </row>
    <row r="126" s="13" customFormat="1">
      <c r="A126" s="13"/>
      <c r="B126" s="233"/>
      <c r="C126" s="234"/>
      <c r="D126" s="235" t="s">
        <v>191</v>
      </c>
      <c r="E126" s="236" t="s">
        <v>19</v>
      </c>
      <c r="F126" s="237" t="s">
        <v>8010</v>
      </c>
      <c r="G126" s="234"/>
      <c r="H126" s="238">
        <v>4.9000000000000004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191</v>
      </c>
      <c r="AU126" s="244" t="s">
        <v>82</v>
      </c>
      <c r="AV126" s="13" t="s">
        <v>82</v>
      </c>
      <c r="AW126" s="13" t="s">
        <v>33</v>
      </c>
      <c r="AX126" s="13" t="s">
        <v>80</v>
      </c>
      <c r="AY126" s="244" t="s">
        <v>180</v>
      </c>
    </row>
    <row r="127" s="12" customFormat="1" ht="22.8" customHeight="1">
      <c r="A127" s="12"/>
      <c r="B127" s="199"/>
      <c r="C127" s="200"/>
      <c r="D127" s="201" t="s">
        <v>71</v>
      </c>
      <c r="E127" s="213" t="s">
        <v>100</v>
      </c>
      <c r="F127" s="213" t="s">
        <v>1121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SUM(P128:P133)</f>
        <v>0</v>
      </c>
      <c r="Q127" s="207"/>
      <c r="R127" s="208">
        <f>SUM(R128:R133)</f>
        <v>30.756509999999999</v>
      </c>
      <c r="S127" s="207"/>
      <c r="T127" s="209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80</v>
      </c>
      <c r="AT127" s="211" t="s">
        <v>71</v>
      </c>
      <c r="AU127" s="211" t="s">
        <v>80</v>
      </c>
      <c r="AY127" s="210" t="s">
        <v>180</v>
      </c>
      <c r="BK127" s="212">
        <f>SUM(BK128:BK133)</f>
        <v>0</v>
      </c>
    </row>
    <row r="128" s="2" customFormat="1" ht="24.15" customHeight="1">
      <c r="A128" s="40"/>
      <c r="B128" s="41"/>
      <c r="C128" s="215" t="s">
        <v>224</v>
      </c>
      <c r="D128" s="215" t="s">
        <v>182</v>
      </c>
      <c r="E128" s="216" t="s">
        <v>8011</v>
      </c>
      <c r="F128" s="217" t="s">
        <v>8012</v>
      </c>
      <c r="G128" s="218" t="s">
        <v>195</v>
      </c>
      <c r="H128" s="219">
        <v>1</v>
      </c>
      <c r="I128" s="220"/>
      <c r="J128" s="221">
        <f>ROUND(I128*H128,2)</f>
        <v>0</v>
      </c>
      <c r="K128" s="217" t="s">
        <v>186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0.026509999999999999</v>
      </c>
      <c r="R128" s="224">
        <f>Q128*H128</f>
        <v>0.026509999999999999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8013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8014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 ht="16.5" customHeight="1">
      <c r="A130" s="40"/>
      <c r="B130" s="41"/>
      <c r="C130" s="281" t="s">
        <v>231</v>
      </c>
      <c r="D130" s="281" t="s">
        <v>702</v>
      </c>
      <c r="E130" s="282" t="s">
        <v>8015</v>
      </c>
      <c r="F130" s="283" t="s">
        <v>8016</v>
      </c>
      <c r="G130" s="284" t="s">
        <v>359</v>
      </c>
      <c r="H130" s="285">
        <v>1</v>
      </c>
      <c r="I130" s="286"/>
      <c r="J130" s="287">
        <f>ROUND(I130*H130,2)</f>
        <v>0</v>
      </c>
      <c r="K130" s="283" t="s">
        <v>19</v>
      </c>
      <c r="L130" s="288"/>
      <c r="M130" s="289" t="s">
        <v>19</v>
      </c>
      <c r="N130" s="290" t="s">
        <v>43</v>
      </c>
      <c r="O130" s="86"/>
      <c r="P130" s="224">
        <f>O130*H130</f>
        <v>0</v>
      </c>
      <c r="Q130" s="224">
        <v>20.609999999999999</v>
      </c>
      <c r="R130" s="224">
        <f>Q130*H130</f>
        <v>20.609999999999999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224</v>
      </c>
      <c r="AT130" s="226" t="s">
        <v>702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8017</v>
      </c>
    </row>
    <row r="131" s="2" customFormat="1" ht="24.15" customHeight="1">
      <c r="A131" s="40"/>
      <c r="B131" s="41"/>
      <c r="C131" s="215" t="s">
        <v>237</v>
      </c>
      <c r="D131" s="215" t="s">
        <v>182</v>
      </c>
      <c r="E131" s="216" t="s">
        <v>8018</v>
      </c>
      <c r="F131" s="217" t="s">
        <v>8019</v>
      </c>
      <c r="G131" s="218" t="s">
        <v>195</v>
      </c>
      <c r="H131" s="219">
        <v>1</v>
      </c>
      <c r="I131" s="220"/>
      <c r="J131" s="221">
        <f>ROUND(I131*H131,2)</f>
        <v>0</v>
      </c>
      <c r="K131" s="217" t="s">
        <v>186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187</v>
      </c>
      <c r="AT131" s="226" t="s">
        <v>182</v>
      </c>
      <c r="AU131" s="226" t="s">
        <v>82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187</v>
      </c>
      <c r="BM131" s="226" t="s">
        <v>8020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8021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82</v>
      </c>
    </row>
    <row r="133" s="2" customFormat="1" ht="16.5" customHeight="1">
      <c r="A133" s="40"/>
      <c r="B133" s="41"/>
      <c r="C133" s="281" t="s">
        <v>246</v>
      </c>
      <c r="D133" s="281" t="s">
        <v>702</v>
      </c>
      <c r="E133" s="282" t="s">
        <v>8022</v>
      </c>
      <c r="F133" s="283" t="s">
        <v>8023</v>
      </c>
      <c r="G133" s="284" t="s">
        <v>359</v>
      </c>
      <c r="H133" s="285">
        <v>1</v>
      </c>
      <c r="I133" s="286"/>
      <c r="J133" s="287">
        <f>ROUND(I133*H133,2)</f>
        <v>0</v>
      </c>
      <c r="K133" s="283" t="s">
        <v>19</v>
      </c>
      <c r="L133" s="288"/>
      <c r="M133" s="289" t="s">
        <v>19</v>
      </c>
      <c r="N133" s="290" t="s">
        <v>43</v>
      </c>
      <c r="O133" s="86"/>
      <c r="P133" s="224">
        <f>O133*H133</f>
        <v>0</v>
      </c>
      <c r="Q133" s="224">
        <v>10.119999999999999</v>
      </c>
      <c r="R133" s="224">
        <f>Q133*H133</f>
        <v>10.119999999999999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224</v>
      </c>
      <c r="AT133" s="226" t="s">
        <v>702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8024</v>
      </c>
    </row>
    <row r="134" s="12" customFormat="1" ht="22.8" customHeight="1">
      <c r="A134" s="12"/>
      <c r="B134" s="199"/>
      <c r="C134" s="200"/>
      <c r="D134" s="201" t="s">
        <v>71</v>
      </c>
      <c r="E134" s="213" t="s">
        <v>539</v>
      </c>
      <c r="F134" s="213" t="s">
        <v>540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SUM(P135:P136)</f>
        <v>0</v>
      </c>
      <c r="Q134" s="207"/>
      <c r="R134" s="208">
        <f>SUM(R135:R136)</f>
        <v>0</v>
      </c>
      <c r="S134" s="207"/>
      <c r="T134" s="209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71</v>
      </c>
      <c r="AU134" s="211" t="s">
        <v>80</v>
      </c>
      <c r="AY134" s="210" t="s">
        <v>180</v>
      </c>
      <c r="BK134" s="212">
        <f>SUM(BK135:BK136)</f>
        <v>0</v>
      </c>
    </row>
    <row r="135" s="2" customFormat="1" ht="33" customHeight="1">
      <c r="A135" s="40"/>
      <c r="B135" s="41"/>
      <c r="C135" s="215" t="s">
        <v>251</v>
      </c>
      <c r="D135" s="215" t="s">
        <v>182</v>
      </c>
      <c r="E135" s="216" t="s">
        <v>2952</v>
      </c>
      <c r="F135" s="217" t="s">
        <v>2953</v>
      </c>
      <c r="G135" s="218" t="s">
        <v>340</v>
      </c>
      <c r="H135" s="219">
        <v>41.341000000000001</v>
      </c>
      <c r="I135" s="220"/>
      <c r="J135" s="221">
        <f>ROUND(I135*H135,2)</f>
        <v>0</v>
      </c>
      <c r="K135" s="217" t="s">
        <v>186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82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8025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2955</v>
      </c>
      <c r="G136" s="42"/>
      <c r="H136" s="42"/>
      <c r="I136" s="230"/>
      <c r="J136" s="42"/>
      <c r="K136" s="42"/>
      <c r="L136" s="46"/>
      <c r="M136" s="277"/>
      <c r="N136" s="278"/>
      <c r="O136" s="279"/>
      <c r="P136" s="279"/>
      <c r="Q136" s="279"/>
      <c r="R136" s="279"/>
      <c r="S136" s="279"/>
      <c r="T136" s="28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82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cFwY5DKXthTjJNAxJUGMplpbrwNfziEEiyw2MPMaoI/8a7RgUil8nGT/RGHmhlwo49yUytLf781XrHCCGZb4eA==" hashValue="p5O+hD8xcO4cZO6A+zfQpjrAdiQX8FqQgXV2ZmEVfXlzhx+7SEg6NSb2Fx2G/8wcOwkUYCU7XB+rVS8tu4ieuA==" algorithmName="SHA-512" password="CC35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2/131251103"/>
    <hyperlink ref="F97" r:id="rId2" display="https://podminky.urs.cz/item/CS_URS_2023_02/162751117"/>
    <hyperlink ref="F104" r:id="rId3" display="https://podminky.urs.cz/item/CS_URS_2023_02/162751119"/>
    <hyperlink ref="F113" r:id="rId4" display="https://podminky.urs.cz/item/CS_URS_2023_02/167151101"/>
    <hyperlink ref="F115" r:id="rId5" display="https://podminky.urs.cz/item/CS_URS_2023_02/174151101"/>
    <hyperlink ref="F125" r:id="rId6" display="https://podminky.urs.cz/item/CS_URS_2023_02/213311113"/>
    <hyperlink ref="F129" r:id="rId7" display="https://podminky.urs.cz/item/CS_URS_2023_02/382122123"/>
    <hyperlink ref="F132" r:id="rId8" display="https://podminky.urs.cz/item/CS_URS_2023_02/382122313"/>
    <hyperlink ref="F136" r:id="rId9" display="https://podminky.urs.cz/item/CS_URS_2023_02/998011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8026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ROUND((SUM(BE92:BE157)),  2)</f>
        <v>0</v>
      </c>
      <c r="G35" s="40"/>
      <c r="H35" s="40"/>
      <c r="I35" s="160">
        <v>0.20999999999999999</v>
      </c>
      <c r="J35" s="159">
        <f>ROUND(((SUM(BE92:BE157))*I35),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ROUND((SUM(BF92:BF157)),  2)</f>
        <v>0</v>
      </c>
      <c r="G36" s="40"/>
      <c r="H36" s="40"/>
      <c r="I36" s="160">
        <v>0.14999999999999999</v>
      </c>
      <c r="J36" s="159">
        <f>ROUND(((SUM(BF92:BF157))*I36),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ROUND((SUM(BG92:BG157)),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ROUND((SUM(BH92:BH157)),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ROUND((SUM(BI92:BI157)),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ROU2329 - Vrty pro TČ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549</v>
      </c>
      <c r="E66" s="185"/>
      <c r="F66" s="185"/>
      <c r="G66" s="185"/>
      <c r="H66" s="185"/>
      <c r="I66" s="185"/>
      <c r="J66" s="186">
        <f>J116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8027</v>
      </c>
      <c r="E67" s="180"/>
      <c r="F67" s="180"/>
      <c r="G67" s="180"/>
      <c r="H67" s="180"/>
      <c r="I67" s="180"/>
      <c r="J67" s="181">
        <f>J121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8028</v>
      </c>
      <c r="E68" s="180"/>
      <c r="F68" s="180"/>
      <c r="G68" s="180"/>
      <c r="H68" s="180"/>
      <c r="I68" s="180"/>
      <c r="J68" s="181">
        <f>J130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8029</v>
      </c>
      <c r="E69" s="180"/>
      <c r="F69" s="180"/>
      <c r="G69" s="180"/>
      <c r="H69" s="180"/>
      <c r="I69" s="180"/>
      <c r="J69" s="181">
        <f>J132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8030</v>
      </c>
      <c r="E70" s="180"/>
      <c r="F70" s="180"/>
      <c r="G70" s="180"/>
      <c r="H70" s="180"/>
      <c r="I70" s="180"/>
      <c r="J70" s="181">
        <f>J150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546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547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ROU2329 - Vrty pro TČ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Šlapanice</v>
      </c>
      <c r="G86" s="42"/>
      <c r="H86" s="42"/>
      <c r="I86" s="34" t="s">
        <v>23</v>
      </c>
      <c r="J86" s="74" t="str">
        <f>IF(J14="","",J14)</f>
        <v>3. 9. 2023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Šlapanice</v>
      </c>
      <c r="G88" s="42"/>
      <c r="H88" s="42"/>
      <c r="I88" s="34" t="s">
        <v>31</v>
      </c>
      <c r="J88" s="38" t="str">
        <f>E23</f>
        <v>Studio Zlamal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166</v>
      </c>
      <c r="D91" s="191" t="s">
        <v>57</v>
      </c>
      <c r="E91" s="191" t="s">
        <v>53</v>
      </c>
      <c r="F91" s="191" t="s">
        <v>54</v>
      </c>
      <c r="G91" s="191" t="s">
        <v>167</v>
      </c>
      <c r="H91" s="191" t="s">
        <v>168</v>
      </c>
      <c r="I91" s="191" t="s">
        <v>169</v>
      </c>
      <c r="J91" s="191" t="s">
        <v>158</v>
      </c>
      <c r="K91" s="192" t="s">
        <v>170</v>
      </c>
      <c r="L91" s="193"/>
      <c r="M91" s="94" t="s">
        <v>19</v>
      </c>
      <c r="N91" s="95" t="s">
        <v>42</v>
      </c>
      <c r="O91" s="95" t="s">
        <v>171</v>
      </c>
      <c r="P91" s="95" t="s">
        <v>172</v>
      </c>
      <c r="Q91" s="95" t="s">
        <v>173</v>
      </c>
      <c r="R91" s="95" t="s">
        <v>174</v>
      </c>
      <c r="S91" s="95" t="s">
        <v>175</v>
      </c>
      <c r="T91" s="96" t="s">
        <v>176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177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P93+P121+P130+P132+P150</f>
        <v>0</v>
      </c>
      <c r="Q92" s="98"/>
      <c r="R92" s="196">
        <f>R93+R121+R130+R132+R150</f>
        <v>21.600000000000001</v>
      </c>
      <c r="S92" s="98"/>
      <c r="T92" s="197">
        <f>T93+T121+T130+T132+T150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98">
        <f>BK93+BK121+BK130+BK132+BK150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178</v>
      </c>
      <c r="F93" s="202" t="s">
        <v>179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P94+P116</f>
        <v>0</v>
      </c>
      <c r="Q93" s="207"/>
      <c r="R93" s="208">
        <f>R94+R116</f>
        <v>21.600000000000001</v>
      </c>
      <c r="S93" s="207"/>
      <c r="T93" s="209">
        <f>T94+T116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180</v>
      </c>
      <c r="BK93" s="212">
        <f>BK94+BK116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181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SUM(P95:P115)</f>
        <v>0</v>
      </c>
      <c r="Q94" s="207"/>
      <c r="R94" s="208">
        <f>SUM(R95:R115)</f>
        <v>0</v>
      </c>
      <c r="S94" s="207"/>
      <c r="T94" s="209">
        <f>SUM(T95:T115)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180</v>
      </c>
      <c r="BK94" s="212">
        <f>SUM(BK95:BK115)</f>
        <v>0</v>
      </c>
    </row>
    <row r="95" s="2" customFormat="1" ht="24.15" customHeight="1">
      <c r="A95" s="40"/>
      <c r="B95" s="41"/>
      <c r="C95" s="215" t="s">
        <v>80</v>
      </c>
      <c r="D95" s="215" t="s">
        <v>182</v>
      </c>
      <c r="E95" s="216" t="s">
        <v>8031</v>
      </c>
      <c r="F95" s="217" t="s">
        <v>8032</v>
      </c>
      <c r="G95" s="218" t="s">
        <v>240</v>
      </c>
      <c r="H95" s="219">
        <v>20</v>
      </c>
      <c r="I95" s="220"/>
      <c r="J95" s="221">
        <f>ROUND(I95*H95,2)</f>
        <v>0</v>
      </c>
      <c r="K95" s="217" t="s">
        <v>186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187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187</v>
      </c>
      <c r="BM95" s="226" t="s">
        <v>8033</v>
      </c>
    </row>
    <row r="96" s="2" customFormat="1">
      <c r="A96" s="40"/>
      <c r="B96" s="41"/>
      <c r="C96" s="42"/>
      <c r="D96" s="228" t="s">
        <v>189</v>
      </c>
      <c r="E96" s="42"/>
      <c r="F96" s="229" t="s">
        <v>8034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82</v>
      </c>
    </row>
    <row r="97" s="2" customFormat="1" ht="24.15" customHeight="1">
      <c r="A97" s="40"/>
      <c r="B97" s="41"/>
      <c r="C97" s="215" t="s">
        <v>82</v>
      </c>
      <c r="D97" s="215" t="s">
        <v>182</v>
      </c>
      <c r="E97" s="216" t="s">
        <v>650</v>
      </c>
      <c r="F97" s="217" t="s">
        <v>651</v>
      </c>
      <c r="G97" s="218" t="s">
        <v>240</v>
      </c>
      <c r="H97" s="219">
        <v>35</v>
      </c>
      <c r="I97" s="220"/>
      <c r="J97" s="221">
        <f>ROUND(I97*H97,2)</f>
        <v>0</v>
      </c>
      <c r="K97" s="217" t="s">
        <v>186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8035</v>
      </c>
    </row>
    <row r="98" s="2" customFormat="1">
      <c r="A98" s="40"/>
      <c r="B98" s="41"/>
      <c r="C98" s="42"/>
      <c r="D98" s="228" t="s">
        <v>189</v>
      </c>
      <c r="E98" s="42"/>
      <c r="F98" s="229" t="s">
        <v>653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 ht="37.8" customHeight="1">
      <c r="A99" s="40"/>
      <c r="B99" s="41"/>
      <c r="C99" s="215" t="s">
        <v>100</v>
      </c>
      <c r="D99" s="215" t="s">
        <v>182</v>
      </c>
      <c r="E99" s="216" t="s">
        <v>317</v>
      </c>
      <c r="F99" s="217" t="s">
        <v>318</v>
      </c>
      <c r="G99" s="218" t="s">
        <v>240</v>
      </c>
      <c r="H99" s="219">
        <v>66</v>
      </c>
      <c r="I99" s="220"/>
      <c r="J99" s="221">
        <f>ROUND(I99*H99,2)</f>
        <v>0</v>
      </c>
      <c r="K99" s="217" t="s">
        <v>186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187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187</v>
      </c>
      <c r="BM99" s="226" t="s">
        <v>8036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320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82</v>
      </c>
    </row>
    <row r="101" s="14" customFormat="1">
      <c r="A101" s="14"/>
      <c r="B101" s="245"/>
      <c r="C101" s="246"/>
      <c r="D101" s="235" t="s">
        <v>191</v>
      </c>
      <c r="E101" s="247" t="s">
        <v>19</v>
      </c>
      <c r="F101" s="248" t="s">
        <v>8037</v>
      </c>
      <c r="G101" s="246"/>
      <c r="H101" s="247" t="s">
        <v>19</v>
      </c>
      <c r="I101" s="249"/>
      <c r="J101" s="246"/>
      <c r="K101" s="246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191</v>
      </c>
      <c r="AU101" s="254" t="s">
        <v>82</v>
      </c>
      <c r="AV101" s="14" t="s">
        <v>80</v>
      </c>
      <c r="AW101" s="14" t="s">
        <v>33</v>
      </c>
      <c r="AX101" s="14" t="s">
        <v>72</v>
      </c>
      <c r="AY101" s="254" t="s">
        <v>180</v>
      </c>
    </row>
    <row r="102" s="13" customFormat="1">
      <c r="A102" s="13"/>
      <c r="B102" s="233"/>
      <c r="C102" s="234"/>
      <c r="D102" s="235" t="s">
        <v>191</v>
      </c>
      <c r="E102" s="236" t="s">
        <v>19</v>
      </c>
      <c r="F102" s="237" t="s">
        <v>8038</v>
      </c>
      <c r="G102" s="234"/>
      <c r="H102" s="238">
        <v>16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191</v>
      </c>
      <c r="AU102" s="244" t="s">
        <v>82</v>
      </c>
      <c r="AV102" s="13" t="s">
        <v>82</v>
      </c>
      <c r="AW102" s="13" t="s">
        <v>33</v>
      </c>
      <c r="AX102" s="13" t="s">
        <v>72</v>
      </c>
      <c r="AY102" s="244" t="s">
        <v>180</v>
      </c>
    </row>
    <row r="103" s="14" customFormat="1">
      <c r="A103" s="14"/>
      <c r="B103" s="245"/>
      <c r="C103" s="246"/>
      <c r="D103" s="235" t="s">
        <v>191</v>
      </c>
      <c r="E103" s="247" t="s">
        <v>19</v>
      </c>
      <c r="F103" s="248" t="s">
        <v>8039</v>
      </c>
      <c r="G103" s="246"/>
      <c r="H103" s="247" t="s">
        <v>19</v>
      </c>
      <c r="I103" s="249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191</v>
      </c>
      <c r="AU103" s="254" t="s">
        <v>82</v>
      </c>
      <c r="AV103" s="14" t="s">
        <v>80</v>
      </c>
      <c r="AW103" s="14" t="s">
        <v>33</v>
      </c>
      <c r="AX103" s="14" t="s">
        <v>72</v>
      </c>
      <c r="AY103" s="254" t="s">
        <v>180</v>
      </c>
    </row>
    <row r="104" s="13" customFormat="1">
      <c r="A104" s="13"/>
      <c r="B104" s="233"/>
      <c r="C104" s="234"/>
      <c r="D104" s="235" t="s">
        <v>191</v>
      </c>
      <c r="E104" s="236" t="s">
        <v>19</v>
      </c>
      <c r="F104" s="237" t="s">
        <v>522</v>
      </c>
      <c r="G104" s="234"/>
      <c r="H104" s="238">
        <v>50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191</v>
      </c>
      <c r="AU104" s="244" t="s">
        <v>82</v>
      </c>
      <c r="AV104" s="13" t="s">
        <v>82</v>
      </c>
      <c r="AW104" s="13" t="s">
        <v>33</v>
      </c>
      <c r="AX104" s="13" t="s">
        <v>72</v>
      </c>
      <c r="AY104" s="244" t="s">
        <v>180</v>
      </c>
    </row>
    <row r="105" s="15" customFormat="1">
      <c r="A105" s="15"/>
      <c r="B105" s="255"/>
      <c r="C105" s="256"/>
      <c r="D105" s="235" t="s">
        <v>191</v>
      </c>
      <c r="E105" s="257" t="s">
        <v>19</v>
      </c>
      <c r="F105" s="258" t="s">
        <v>327</v>
      </c>
      <c r="G105" s="256"/>
      <c r="H105" s="259">
        <v>66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191</v>
      </c>
      <c r="AU105" s="265" t="s">
        <v>82</v>
      </c>
      <c r="AV105" s="15" t="s">
        <v>187</v>
      </c>
      <c r="AW105" s="15" t="s">
        <v>33</v>
      </c>
      <c r="AX105" s="15" t="s">
        <v>80</v>
      </c>
      <c r="AY105" s="265" t="s">
        <v>180</v>
      </c>
    </row>
    <row r="106" s="2" customFormat="1" ht="37.8" customHeight="1">
      <c r="A106" s="40"/>
      <c r="B106" s="41"/>
      <c r="C106" s="215" t="s">
        <v>187</v>
      </c>
      <c r="D106" s="215" t="s">
        <v>182</v>
      </c>
      <c r="E106" s="216" t="s">
        <v>329</v>
      </c>
      <c r="F106" s="217" t="s">
        <v>330</v>
      </c>
      <c r="G106" s="218" t="s">
        <v>240</v>
      </c>
      <c r="H106" s="219">
        <v>1320</v>
      </c>
      <c r="I106" s="220"/>
      <c r="J106" s="221">
        <f>ROUND(I106*H106,2)</f>
        <v>0</v>
      </c>
      <c r="K106" s="217" t="s">
        <v>186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8040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332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14" customFormat="1">
      <c r="A108" s="14"/>
      <c r="B108" s="245"/>
      <c r="C108" s="246"/>
      <c r="D108" s="235" t="s">
        <v>191</v>
      </c>
      <c r="E108" s="247" t="s">
        <v>19</v>
      </c>
      <c r="F108" s="248" t="s">
        <v>333</v>
      </c>
      <c r="G108" s="246"/>
      <c r="H108" s="247" t="s">
        <v>19</v>
      </c>
      <c r="I108" s="249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191</v>
      </c>
      <c r="AU108" s="254" t="s">
        <v>82</v>
      </c>
      <c r="AV108" s="14" t="s">
        <v>80</v>
      </c>
      <c r="AW108" s="14" t="s">
        <v>33</v>
      </c>
      <c r="AX108" s="14" t="s">
        <v>72</v>
      </c>
      <c r="AY108" s="254" t="s">
        <v>180</v>
      </c>
    </row>
    <row r="109" s="13" customFormat="1">
      <c r="A109" s="13"/>
      <c r="B109" s="233"/>
      <c r="C109" s="234"/>
      <c r="D109" s="235" t="s">
        <v>191</v>
      </c>
      <c r="E109" s="236" t="s">
        <v>19</v>
      </c>
      <c r="F109" s="237" t="s">
        <v>8041</v>
      </c>
      <c r="G109" s="234"/>
      <c r="H109" s="238">
        <v>1320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191</v>
      </c>
      <c r="AU109" s="244" t="s">
        <v>82</v>
      </c>
      <c r="AV109" s="13" t="s">
        <v>82</v>
      </c>
      <c r="AW109" s="13" t="s">
        <v>33</v>
      </c>
      <c r="AX109" s="13" t="s">
        <v>80</v>
      </c>
      <c r="AY109" s="244" t="s">
        <v>180</v>
      </c>
    </row>
    <row r="110" s="2" customFormat="1" ht="16.5" customHeight="1">
      <c r="A110" s="40"/>
      <c r="B110" s="41"/>
      <c r="C110" s="215" t="s">
        <v>206</v>
      </c>
      <c r="D110" s="215" t="s">
        <v>182</v>
      </c>
      <c r="E110" s="216" t="s">
        <v>338</v>
      </c>
      <c r="F110" s="217" t="s">
        <v>339</v>
      </c>
      <c r="G110" s="218" t="s">
        <v>340</v>
      </c>
      <c r="H110" s="219">
        <v>132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187</v>
      </c>
      <c r="AT110" s="226" t="s">
        <v>182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187</v>
      </c>
      <c r="BM110" s="226" t="s">
        <v>8042</v>
      </c>
    </row>
    <row r="111" s="13" customFormat="1">
      <c r="A111" s="13"/>
      <c r="B111" s="233"/>
      <c r="C111" s="234"/>
      <c r="D111" s="235" t="s">
        <v>191</v>
      </c>
      <c r="E111" s="236" t="s">
        <v>19</v>
      </c>
      <c r="F111" s="237" t="s">
        <v>8043</v>
      </c>
      <c r="G111" s="234"/>
      <c r="H111" s="238">
        <v>132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191</v>
      </c>
      <c r="AU111" s="244" t="s">
        <v>82</v>
      </c>
      <c r="AV111" s="13" t="s">
        <v>82</v>
      </c>
      <c r="AW111" s="13" t="s">
        <v>33</v>
      </c>
      <c r="AX111" s="13" t="s">
        <v>80</v>
      </c>
      <c r="AY111" s="244" t="s">
        <v>180</v>
      </c>
    </row>
    <row r="112" s="2" customFormat="1" ht="24.15" customHeight="1">
      <c r="A112" s="40"/>
      <c r="B112" s="41"/>
      <c r="C112" s="215" t="s">
        <v>211</v>
      </c>
      <c r="D112" s="215" t="s">
        <v>182</v>
      </c>
      <c r="E112" s="216" t="s">
        <v>790</v>
      </c>
      <c r="F112" s="217" t="s">
        <v>791</v>
      </c>
      <c r="G112" s="218" t="s">
        <v>240</v>
      </c>
      <c r="H112" s="219">
        <v>39</v>
      </c>
      <c r="I112" s="220"/>
      <c r="J112" s="221">
        <f>ROUND(I112*H112,2)</f>
        <v>0</v>
      </c>
      <c r="K112" s="217" t="s">
        <v>186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8044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793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 ht="16.5" customHeight="1">
      <c r="A114" s="40"/>
      <c r="B114" s="41"/>
      <c r="C114" s="215" t="s">
        <v>217</v>
      </c>
      <c r="D114" s="215" t="s">
        <v>182</v>
      </c>
      <c r="E114" s="216" t="s">
        <v>8045</v>
      </c>
      <c r="F114" s="217" t="s">
        <v>8046</v>
      </c>
      <c r="G114" s="218" t="s">
        <v>3441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8047</v>
      </c>
    </row>
    <row r="115" s="2" customFormat="1" ht="24.15" customHeight="1">
      <c r="A115" s="40"/>
      <c r="B115" s="41"/>
      <c r="C115" s="215" t="s">
        <v>224</v>
      </c>
      <c r="D115" s="215" t="s">
        <v>182</v>
      </c>
      <c r="E115" s="216" t="s">
        <v>8048</v>
      </c>
      <c r="F115" s="217" t="s">
        <v>8049</v>
      </c>
      <c r="G115" s="218" t="s">
        <v>3441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187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187</v>
      </c>
      <c r="BM115" s="226" t="s">
        <v>8050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82</v>
      </c>
      <c r="F116" s="213" t="s">
        <v>821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SUM(P117:P120)</f>
        <v>0</v>
      </c>
      <c r="Q116" s="207"/>
      <c r="R116" s="208">
        <f>SUM(R117:R120)</f>
        <v>21.600000000000001</v>
      </c>
      <c r="S116" s="207"/>
      <c r="T116" s="209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80</v>
      </c>
      <c r="AT116" s="211" t="s">
        <v>71</v>
      </c>
      <c r="AU116" s="211" t="s">
        <v>80</v>
      </c>
      <c r="AY116" s="210" t="s">
        <v>180</v>
      </c>
      <c r="BK116" s="212">
        <f>SUM(BK117:BK120)</f>
        <v>0</v>
      </c>
    </row>
    <row r="117" s="2" customFormat="1" ht="16.5" customHeight="1">
      <c r="A117" s="40"/>
      <c r="B117" s="41"/>
      <c r="C117" s="215" t="s">
        <v>231</v>
      </c>
      <c r="D117" s="215" t="s">
        <v>182</v>
      </c>
      <c r="E117" s="216" t="s">
        <v>8006</v>
      </c>
      <c r="F117" s="217" t="s">
        <v>8007</v>
      </c>
      <c r="G117" s="218" t="s">
        <v>240</v>
      </c>
      <c r="H117" s="219">
        <v>10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2.1600000000000001</v>
      </c>
      <c r="R117" s="224">
        <f>Q117*H117</f>
        <v>21.600000000000001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8051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8009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14" customFormat="1">
      <c r="A119" s="14"/>
      <c r="B119" s="245"/>
      <c r="C119" s="246"/>
      <c r="D119" s="235" t="s">
        <v>191</v>
      </c>
      <c r="E119" s="247" t="s">
        <v>19</v>
      </c>
      <c r="F119" s="248" t="s">
        <v>8052</v>
      </c>
      <c r="G119" s="246"/>
      <c r="H119" s="247" t="s">
        <v>19</v>
      </c>
      <c r="I119" s="249"/>
      <c r="J119" s="246"/>
      <c r="K119" s="246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191</v>
      </c>
      <c r="AU119" s="254" t="s">
        <v>82</v>
      </c>
      <c r="AV119" s="14" t="s">
        <v>80</v>
      </c>
      <c r="AW119" s="14" t="s">
        <v>33</v>
      </c>
      <c r="AX119" s="14" t="s">
        <v>72</v>
      </c>
      <c r="AY119" s="254" t="s">
        <v>180</v>
      </c>
    </row>
    <row r="120" s="13" customFormat="1">
      <c r="A120" s="13"/>
      <c r="B120" s="233"/>
      <c r="C120" s="234"/>
      <c r="D120" s="235" t="s">
        <v>191</v>
      </c>
      <c r="E120" s="236" t="s">
        <v>19</v>
      </c>
      <c r="F120" s="237" t="s">
        <v>237</v>
      </c>
      <c r="G120" s="234"/>
      <c r="H120" s="238">
        <v>10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191</v>
      </c>
      <c r="AU120" s="244" t="s">
        <v>82</v>
      </c>
      <c r="AV120" s="13" t="s">
        <v>82</v>
      </c>
      <c r="AW120" s="13" t="s">
        <v>33</v>
      </c>
      <c r="AX120" s="13" t="s">
        <v>80</v>
      </c>
      <c r="AY120" s="244" t="s">
        <v>180</v>
      </c>
    </row>
    <row r="121" s="12" customFormat="1" ht="25.92" customHeight="1">
      <c r="A121" s="12"/>
      <c r="B121" s="199"/>
      <c r="C121" s="200"/>
      <c r="D121" s="201" t="s">
        <v>71</v>
      </c>
      <c r="E121" s="202" t="s">
        <v>6796</v>
      </c>
      <c r="F121" s="202" t="s">
        <v>8053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SUM(P122:P129)</f>
        <v>0</v>
      </c>
      <c r="Q121" s="207"/>
      <c r="R121" s="208">
        <f>SUM(R122:R129)</f>
        <v>0</v>
      </c>
      <c r="S121" s="207"/>
      <c r="T121" s="209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187</v>
      </c>
      <c r="AT121" s="211" t="s">
        <v>71</v>
      </c>
      <c r="AU121" s="211" t="s">
        <v>72</v>
      </c>
      <c r="AY121" s="210" t="s">
        <v>180</v>
      </c>
      <c r="BK121" s="212">
        <f>SUM(BK122:BK129)</f>
        <v>0</v>
      </c>
    </row>
    <row r="122" s="2" customFormat="1" ht="24.15" customHeight="1">
      <c r="A122" s="40"/>
      <c r="B122" s="41"/>
      <c r="C122" s="215" t="s">
        <v>237</v>
      </c>
      <c r="D122" s="215" t="s">
        <v>182</v>
      </c>
      <c r="E122" s="216" t="s">
        <v>8054</v>
      </c>
      <c r="F122" s="217" t="s">
        <v>8055</v>
      </c>
      <c r="G122" s="218" t="s">
        <v>3441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8056</v>
      </c>
    </row>
    <row r="123" s="2" customFormat="1" ht="16.5" customHeight="1">
      <c r="A123" s="40"/>
      <c r="B123" s="41"/>
      <c r="C123" s="215" t="s">
        <v>246</v>
      </c>
      <c r="D123" s="215" t="s">
        <v>182</v>
      </c>
      <c r="E123" s="216" t="s">
        <v>8057</v>
      </c>
      <c r="F123" s="217" t="s">
        <v>8058</v>
      </c>
      <c r="G123" s="218" t="s">
        <v>3441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187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187</v>
      </c>
      <c r="BM123" s="226" t="s">
        <v>8059</v>
      </c>
    </row>
    <row r="124" s="2" customFormat="1" ht="16.5" customHeight="1">
      <c r="A124" s="40"/>
      <c r="B124" s="41"/>
      <c r="C124" s="215" t="s">
        <v>251</v>
      </c>
      <c r="D124" s="215" t="s">
        <v>182</v>
      </c>
      <c r="E124" s="216" t="s">
        <v>8060</v>
      </c>
      <c r="F124" s="217" t="s">
        <v>8061</v>
      </c>
      <c r="G124" s="218" t="s">
        <v>3441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8062</v>
      </c>
    </row>
    <row r="125" s="2" customFormat="1" ht="16.5" customHeight="1">
      <c r="A125" s="40"/>
      <c r="B125" s="41"/>
      <c r="C125" s="215" t="s">
        <v>256</v>
      </c>
      <c r="D125" s="215" t="s">
        <v>182</v>
      </c>
      <c r="E125" s="216" t="s">
        <v>8063</v>
      </c>
      <c r="F125" s="217" t="s">
        <v>8064</v>
      </c>
      <c r="G125" s="218" t="s">
        <v>3441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8065</v>
      </c>
    </row>
    <row r="126" s="2" customFormat="1" ht="16.5" customHeight="1">
      <c r="A126" s="40"/>
      <c r="B126" s="41"/>
      <c r="C126" s="215" t="s">
        <v>261</v>
      </c>
      <c r="D126" s="215" t="s">
        <v>182</v>
      </c>
      <c r="E126" s="216" t="s">
        <v>8066</v>
      </c>
      <c r="F126" s="217" t="s">
        <v>8067</v>
      </c>
      <c r="G126" s="218" t="s">
        <v>3441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8068</v>
      </c>
    </row>
    <row r="127" s="2" customFormat="1" ht="16.5" customHeight="1">
      <c r="A127" s="40"/>
      <c r="B127" s="41"/>
      <c r="C127" s="215" t="s">
        <v>8</v>
      </c>
      <c r="D127" s="215" t="s">
        <v>182</v>
      </c>
      <c r="E127" s="216" t="s">
        <v>8069</v>
      </c>
      <c r="F127" s="217" t="s">
        <v>8070</v>
      </c>
      <c r="G127" s="218" t="s">
        <v>3441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187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187</v>
      </c>
      <c r="BM127" s="226" t="s">
        <v>8071</v>
      </c>
    </row>
    <row r="128" s="2" customFormat="1" ht="16.5" customHeight="1">
      <c r="A128" s="40"/>
      <c r="B128" s="41"/>
      <c r="C128" s="215" t="s">
        <v>270</v>
      </c>
      <c r="D128" s="215" t="s">
        <v>182</v>
      </c>
      <c r="E128" s="216" t="s">
        <v>8072</v>
      </c>
      <c r="F128" s="217" t="s">
        <v>8073</v>
      </c>
      <c r="G128" s="218" t="s">
        <v>3441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8074</v>
      </c>
    </row>
    <row r="129" s="2" customFormat="1" ht="24.15" customHeight="1">
      <c r="A129" s="40"/>
      <c r="B129" s="41"/>
      <c r="C129" s="215" t="s">
        <v>275</v>
      </c>
      <c r="D129" s="215" t="s">
        <v>182</v>
      </c>
      <c r="E129" s="216" t="s">
        <v>8075</v>
      </c>
      <c r="F129" s="217" t="s">
        <v>8076</v>
      </c>
      <c r="G129" s="218" t="s">
        <v>3441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187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187</v>
      </c>
      <c r="BM129" s="226" t="s">
        <v>8077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6816</v>
      </c>
      <c r="F130" s="202" t="s">
        <v>8078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P131</f>
        <v>0</v>
      </c>
      <c r="Q130" s="207"/>
      <c r="R130" s="208">
        <f>R131</f>
        <v>0</v>
      </c>
      <c r="S130" s="207"/>
      <c r="T130" s="20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71</v>
      </c>
      <c r="AU130" s="211" t="s">
        <v>72</v>
      </c>
      <c r="AY130" s="210" t="s">
        <v>180</v>
      </c>
      <c r="BK130" s="212">
        <f>BK131</f>
        <v>0</v>
      </c>
    </row>
    <row r="131" s="2" customFormat="1" ht="181.5" customHeight="1">
      <c r="A131" s="40"/>
      <c r="B131" s="41"/>
      <c r="C131" s="215" t="s">
        <v>280</v>
      </c>
      <c r="D131" s="215" t="s">
        <v>182</v>
      </c>
      <c r="E131" s="216" t="s">
        <v>8079</v>
      </c>
      <c r="F131" s="217" t="s">
        <v>8080</v>
      </c>
      <c r="G131" s="218" t="s">
        <v>227</v>
      </c>
      <c r="H131" s="219">
        <v>900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187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187</v>
      </c>
      <c r="BM131" s="226" t="s">
        <v>8081</v>
      </c>
    </row>
    <row r="132" s="12" customFormat="1" ht="25.92" customHeight="1">
      <c r="A132" s="12"/>
      <c r="B132" s="199"/>
      <c r="C132" s="200"/>
      <c r="D132" s="201" t="s">
        <v>71</v>
      </c>
      <c r="E132" s="202" t="s">
        <v>6824</v>
      </c>
      <c r="F132" s="202" t="s">
        <v>8082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SUM(P133:P149)</f>
        <v>0</v>
      </c>
      <c r="Q132" s="207"/>
      <c r="R132" s="208">
        <f>SUM(R133:R149)</f>
        <v>0</v>
      </c>
      <c r="S132" s="207"/>
      <c r="T132" s="209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80</v>
      </c>
      <c r="AT132" s="211" t="s">
        <v>71</v>
      </c>
      <c r="AU132" s="211" t="s">
        <v>72</v>
      </c>
      <c r="AY132" s="210" t="s">
        <v>180</v>
      </c>
      <c r="BK132" s="212">
        <f>SUM(BK133:BK149)</f>
        <v>0</v>
      </c>
    </row>
    <row r="133" s="2" customFormat="1" ht="37.8" customHeight="1">
      <c r="A133" s="40"/>
      <c r="B133" s="41"/>
      <c r="C133" s="215" t="s">
        <v>286</v>
      </c>
      <c r="D133" s="215" t="s">
        <v>182</v>
      </c>
      <c r="E133" s="216" t="s">
        <v>8083</v>
      </c>
      <c r="F133" s="217" t="s">
        <v>8084</v>
      </c>
      <c r="G133" s="218" t="s">
        <v>359</v>
      </c>
      <c r="H133" s="219">
        <v>18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8085</v>
      </c>
    </row>
    <row r="134" s="2" customFormat="1" ht="37.8" customHeight="1">
      <c r="A134" s="40"/>
      <c r="B134" s="41"/>
      <c r="C134" s="215" t="s">
        <v>291</v>
      </c>
      <c r="D134" s="215" t="s">
        <v>182</v>
      </c>
      <c r="E134" s="216" t="s">
        <v>8086</v>
      </c>
      <c r="F134" s="217" t="s">
        <v>8087</v>
      </c>
      <c r="G134" s="218" t="s">
        <v>227</v>
      </c>
      <c r="H134" s="219">
        <v>200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187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187</v>
      </c>
      <c r="BM134" s="226" t="s">
        <v>8088</v>
      </c>
    </row>
    <row r="135" s="2" customFormat="1" ht="16.5" customHeight="1">
      <c r="A135" s="40"/>
      <c r="B135" s="41"/>
      <c r="C135" s="215" t="s">
        <v>7</v>
      </c>
      <c r="D135" s="215" t="s">
        <v>182</v>
      </c>
      <c r="E135" s="216" t="s">
        <v>8089</v>
      </c>
      <c r="F135" s="217" t="s">
        <v>8090</v>
      </c>
      <c r="G135" s="218" t="s">
        <v>359</v>
      </c>
      <c r="H135" s="219">
        <v>18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8091</v>
      </c>
    </row>
    <row r="136" s="2" customFormat="1" ht="16.5" customHeight="1">
      <c r="A136" s="40"/>
      <c r="B136" s="41"/>
      <c r="C136" s="215" t="s">
        <v>300</v>
      </c>
      <c r="D136" s="215" t="s">
        <v>182</v>
      </c>
      <c r="E136" s="216" t="s">
        <v>8092</v>
      </c>
      <c r="F136" s="217" t="s">
        <v>8093</v>
      </c>
      <c r="G136" s="218" t="s">
        <v>359</v>
      </c>
      <c r="H136" s="219">
        <v>10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</v>
      </c>
      <c r="AT136" s="226" t="s">
        <v>182</v>
      </c>
      <c r="AU136" s="226" t="s">
        <v>80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8094</v>
      </c>
    </row>
    <row r="137" s="2" customFormat="1" ht="16.5" customHeight="1">
      <c r="A137" s="40"/>
      <c r="B137" s="41"/>
      <c r="C137" s="215" t="s">
        <v>305</v>
      </c>
      <c r="D137" s="215" t="s">
        <v>182</v>
      </c>
      <c r="E137" s="216" t="s">
        <v>8095</v>
      </c>
      <c r="F137" s="217" t="s">
        <v>8096</v>
      </c>
      <c r="G137" s="218" t="s">
        <v>359</v>
      </c>
      <c r="H137" s="219">
        <v>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187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187</v>
      </c>
      <c r="BM137" s="226" t="s">
        <v>8097</v>
      </c>
    </row>
    <row r="138" s="2" customFormat="1" ht="33" customHeight="1">
      <c r="A138" s="40"/>
      <c r="B138" s="41"/>
      <c r="C138" s="215" t="s">
        <v>310</v>
      </c>
      <c r="D138" s="215" t="s">
        <v>182</v>
      </c>
      <c r="E138" s="216" t="s">
        <v>8098</v>
      </c>
      <c r="F138" s="217" t="s">
        <v>8099</v>
      </c>
      <c r="G138" s="218" t="s">
        <v>227</v>
      </c>
      <c r="H138" s="219">
        <v>18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187</v>
      </c>
      <c r="AT138" s="226" t="s">
        <v>182</v>
      </c>
      <c r="AU138" s="226" t="s">
        <v>80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187</v>
      </c>
      <c r="BM138" s="226" t="s">
        <v>8100</v>
      </c>
    </row>
    <row r="139" s="2" customFormat="1" ht="76.35" customHeight="1">
      <c r="A139" s="40"/>
      <c r="B139" s="41"/>
      <c r="C139" s="215" t="s">
        <v>316</v>
      </c>
      <c r="D139" s="215" t="s">
        <v>182</v>
      </c>
      <c r="E139" s="216" t="s">
        <v>8101</v>
      </c>
      <c r="F139" s="217" t="s">
        <v>8102</v>
      </c>
      <c r="G139" s="218" t="s">
        <v>359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8103</v>
      </c>
    </row>
    <row r="140" s="2" customFormat="1" ht="76.35" customHeight="1">
      <c r="A140" s="40"/>
      <c r="B140" s="41"/>
      <c r="C140" s="215" t="s">
        <v>328</v>
      </c>
      <c r="D140" s="215" t="s">
        <v>182</v>
      </c>
      <c r="E140" s="216" t="s">
        <v>8104</v>
      </c>
      <c r="F140" s="217" t="s">
        <v>8105</v>
      </c>
      <c r="G140" s="218" t="s">
        <v>359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80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8106</v>
      </c>
    </row>
    <row r="141" s="2" customFormat="1" ht="16.5" customHeight="1">
      <c r="A141" s="40"/>
      <c r="B141" s="41"/>
      <c r="C141" s="215" t="s">
        <v>337</v>
      </c>
      <c r="D141" s="215" t="s">
        <v>182</v>
      </c>
      <c r="E141" s="216" t="s">
        <v>8107</v>
      </c>
      <c r="F141" s="217" t="s">
        <v>8108</v>
      </c>
      <c r="G141" s="218" t="s">
        <v>359</v>
      </c>
      <c r="H141" s="219">
        <v>18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187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187</v>
      </c>
      <c r="BM141" s="226" t="s">
        <v>8109</v>
      </c>
    </row>
    <row r="142" s="2" customFormat="1" ht="78" customHeight="1">
      <c r="A142" s="40"/>
      <c r="B142" s="41"/>
      <c r="C142" s="215" t="s">
        <v>343</v>
      </c>
      <c r="D142" s="215" t="s">
        <v>182</v>
      </c>
      <c r="E142" s="216" t="s">
        <v>8110</v>
      </c>
      <c r="F142" s="217" t="s">
        <v>8111</v>
      </c>
      <c r="G142" s="218" t="s">
        <v>359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</v>
      </c>
      <c r="AT142" s="226" t="s">
        <v>182</v>
      </c>
      <c r="AU142" s="226" t="s">
        <v>80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8112</v>
      </c>
    </row>
    <row r="143" s="2" customFormat="1" ht="78" customHeight="1">
      <c r="A143" s="40"/>
      <c r="B143" s="41"/>
      <c r="C143" s="215" t="s">
        <v>356</v>
      </c>
      <c r="D143" s="215" t="s">
        <v>182</v>
      </c>
      <c r="E143" s="216" t="s">
        <v>8113</v>
      </c>
      <c r="F143" s="217" t="s">
        <v>8114</v>
      </c>
      <c r="G143" s="218" t="s">
        <v>359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187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187</v>
      </c>
      <c r="BM143" s="226" t="s">
        <v>8115</v>
      </c>
    </row>
    <row r="144" s="2" customFormat="1" ht="24.15" customHeight="1">
      <c r="A144" s="40"/>
      <c r="B144" s="41"/>
      <c r="C144" s="215" t="s">
        <v>361</v>
      </c>
      <c r="D144" s="215" t="s">
        <v>182</v>
      </c>
      <c r="E144" s="216" t="s">
        <v>8116</v>
      </c>
      <c r="F144" s="217" t="s">
        <v>8117</v>
      </c>
      <c r="G144" s="218" t="s">
        <v>3441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8118</v>
      </c>
    </row>
    <row r="145" s="2" customFormat="1" ht="24.15" customHeight="1">
      <c r="A145" s="40"/>
      <c r="B145" s="41"/>
      <c r="C145" s="215" t="s">
        <v>365</v>
      </c>
      <c r="D145" s="215" t="s">
        <v>182</v>
      </c>
      <c r="E145" s="216" t="s">
        <v>8119</v>
      </c>
      <c r="F145" s="217" t="s">
        <v>8120</v>
      </c>
      <c r="G145" s="218" t="s">
        <v>3441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8121</v>
      </c>
    </row>
    <row r="146" s="2" customFormat="1" ht="16.5" customHeight="1">
      <c r="A146" s="40"/>
      <c r="B146" s="41"/>
      <c r="C146" s="215" t="s">
        <v>369</v>
      </c>
      <c r="D146" s="215" t="s">
        <v>182</v>
      </c>
      <c r="E146" s="216" t="s">
        <v>8122</v>
      </c>
      <c r="F146" s="217" t="s">
        <v>8123</v>
      </c>
      <c r="G146" s="218" t="s">
        <v>227</v>
      </c>
      <c r="H146" s="219">
        <v>115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187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187</v>
      </c>
      <c r="BM146" s="226" t="s">
        <v>8124</v>
      </c>
    </row>
    <row r="147" s="2" customFormat="1" ht="16.5" customHeight="1">
      <c r="A147" s="40"/>
      <c r="B147" s="41"/>
      <c r="C147" s="215" t="s">
        <v>373</v>
      </c>
      <c r="D147" s="215" t="s">
        <v>182</v>
      </c>
      <c r="E147" s="216" t="s">
        <v>8125</v>
      </c>
      <c r="F147" s="217" t="s">
        <v>8126</v>
      </c>
      <c r="G147" s="218" t="s">
        <v>227</v>
      </c>
      <c r="H147" s="219">
        <v>90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187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187</v>
      </c>
      <c r="BM147" s="226" t="s">
        <v>8127</v>
      </c>
    </row>
    <row r="148" s="2" customFormat="1" ht="37.8" customHeight="1">
      <c r="A148" s="40"/>
      <c r="B148" s="41"/>
      <c r="C148" s="215" t="s">
        <v>377</v>
      </c>
      <c r="D148" s="215" t="s">
        <v>182</v>
      </c>
      <c r="E148" s="216" t="s">
        <v>8128</v>
      </c>
      <c r="F148" s="217" t="s">
        <v>8129</v>
      </c>
      <c r="G148" s="218" t="s">
        <v>359</v>
      </c>
      <c r="H148" s="219">
        <v>20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8130</v>
      </c>
    </row>
    <row r="149" s="2" customFormat="1" ht="55.5" customHeight="1">
      <c r="A149" s="40"/>
      <c r="B149" s="41"/>
      <c r="C149" s="215" t="s">
        <v>382</v>
      </c>
      <c r="D149" s="215" t="s">
        <v>182</v>
      </c>
      <c r="E149" s="216" t="s">
        <v>8131</v>
      </c>
      <c r="F149" s="217" t="s">
        <v>8132</v>
      </c>
      <c r="G149" s="218" t="s">
        <v>8133</v>
      </c>
      <c r="H149" s="219">
        <v>700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187</v>
      </c>
      <c r="AT149" s="226" t="s">
        <v>182</v>
      </c>
      <c r="AU149" s="226" t="s">
        <v>80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187</v>
      </c>
      <c r="BM149" s="226" t="s">
        <v>8134</v>
      </c>
    </row>
    <row r="150" s="12" customFormat="1" ht="25.92" customHeight="1">
      <c r="A150" s="12"/>
      <c r="B150" s="199"/>
      <c r="C150" s="200"/>
      <c r="D150" s="201" t="s">
        <v>71</v>
      </c>
      <c r="E150" s="202" t="s">
        <v>6829</v>
      </c>
      <c r="F150" s="202" t="s">
        <v>8135</v>
      </c>
      <c r="G150" s="200"/>
      <c r="H150" s="200"/>
      <c r="I150" s="203"/>
      <c r="J150" s="204">
        <f>BK150</f>
        <v>0</v>
      </c>
      <c r="K150" s="200"/>
      <c r="L150" s="205"/>
      <c r="M150" s="206"/>
      <c r="N150" s="207"/>
      <c r="O150" s="207"/>
      <c r="P150" s="208">
        <f>SUM(P151:P157)</f>
        <v>0</v>
      </c>
      <c r="Q150" s="207"/>
      <c r="R150" s="208">
        <f>SUM(R151:R157)</f>
        <v>0</v>
      </c>
      <c r="S150" s="207"/>
      <c r="T150" s="209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80</v>
      </c>
      <c r="AT150" s="211" t="s">
        <v>71</v>
      </c>
      <c r="AU150" s="211" t="s">
        <v>72</v>
      </c>
      <c r="AY150" s="210" t="s">
        <v>180</v>
      </c>
      <c r="BK150" s="212">
        <f>SUM(BK151:BK157)</f>
        <v>0</v>
      </c>
    </row>
    <row r="151" s="2" customFormat="1" ht="44.25" customHeight="1">
      <c r="A151" s="40"/>
      <c r="B151" s="41"/>
      <c r="C151" s="215" t="s">
        <v>387</v>
      </c>
      <c r="D151" s="215" t="s">
        <v>182</v>
      </c>
      <c r="E151" s="216" t="s">
        <v>8136</v>
      </c>
      <c r="F151" s="217" t="s">
        <v>8137</v>
      </c>
      <c r="G151" s="218" t="s">
        <v>3441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187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187</v>
      </c>
      <c r="BM151" s="226" t="s">
        <v>8138</v>
      </c>
    </row>
    <row r="152" s="2" customFormat="1" ht="16.5" customHeight="1">
      <c r="A152" s="40"/>
      <c r="B152" s="41"/>
      <c r="C152" s="215" t="s">
        <v>394</v>
      </c>
      <c r="D152" s="215" t="s">
        <v>182</v>
      </c>
      <c r="E152" s="216" t="s">
        <v>8139</v>
      </c>
      <c r="F152" s="217" t="s">
        <v>8140</v>
      </c>
      <c r="G152" s="218" t="s">
        <v>359</v>
      </c>
      <c r="H152" s="219">
        <v>18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187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187</v>
      </c>
      <c r="BM152" s="226" t="s">
        <v>8141</v>
      </c>
    </row>
    <row r="153" s="2" customFormat="1" ht="24.15" customHeight="1">
      <c r="A153" s="40"/>
      <c r="B153" s="41"/>
      <c r="C153" s="215" t="s">
        <v>400</v>
      </c>
      <c r="D153" s="215" t="s">
        <v>182</v>
      </c>
      <c r="E153" s="216" t="s">
        <v>8142</v>
      </c>
      <c r="F153" s="217" t="s">
        <v>8143</v>
      </c>
      <c r="G153" s="218" t="s">
        <v>3441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187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187</v>
      </c>
      <c r="BM153" s="226" t="s">
        <v>8144</v>
      </c>
    </row>
    <row r="154" s="2" customFormat="1" ht="24.15" customHeight="1">
      <c r="A154" s="40"/>
      <c r="B154" s="41"/>
      <c r="C154" s="215" t="s">
        <v>405</v>
      </c>
      <c r="D154" s="215" t="s">
        <v>182</v>
      </c>
      <c r="E154" s="216" t="s">
        <v>8145</v>
      </c>
      <c r="F154" s="217" t="s">
        <v>8146</v>
      </c>
      <c r="G154" s="218" t="s">
        <v>3441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187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187</v>
      </c>
      <c r="BM154" s="226" t="s">
        <v>8147</v>
      </c>
    </row>
    <row r="155" s="2" customFormat="1" ht="16.5" customHeight="1">
      <c r="A155" s="40"/>
      <c r="B155" s="41"/>
      <c r="C155" s="215" t="s">
        <v>412</v>
      </c>
      <c r="D155" s="215" t="s">
        <v>182</v>
      </c>
      <c r="E155" s="216" t="s">
        <v>8148</v>
      </c>
      <c r="F155" s="217" t="s">
        <v>8149</v>
      </c>
      <c r="G155" s="218" t="s">
        <v>3441</v>
      </c>
      <c r="H155" s="219">
        <v>2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8150</v>
      </c>
    </row>
    <row r="156" s="2" customFormat="1" ht="16.5" customHeight="1">
      <c r="A156" s="40"/>
      <c r="B156" s="41"/>
      <c r="C156" s="215" t="s">
        <v>423</v>
      </c>
      <c r="D156" s="215" t="s">
        <v>182</v>
      </c>
      <c r="E156" s="216" t="s">
        <v>8151</v>
      </c>
      <c r="F156" s="217" t="s">
        <v>8152</v>
      </c>
      <c r="G156" s="218" t="s">
        <v>227</v>
      </c>
      <c r="H156" s="219">
        <v>115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187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187</v>
      </c>
      <c r="BM156" s="226" t="s">
        <v>8153</v>
      </c>
    </row>
    <row r="157" s="2" customFormat="1" ht="24.15" customHeight="1">
      <c r="A157" s="40"/>
      <c r="B157" s="41"/>
      <c r="C157" s="215" t="s">
        <v>439</v>
      </c>
      <c r="D157" s="215" t="s">
        <v>182</v>
      </c>
      <c r="E157" s="216" t="s">
        <v>8154</v>
      </c>
      <c r="F157" s="217" t="s">
        <v>8155</v>
      </c>
      <c r="G157" s="218" t="s">
        <v>3441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93" t="s">
        <v>19</v>
      </c>
      <c r="N157" s="294" t="s">
        <v>43</v>
      </c>
      <c r="O157" s="279"/>
      <c r="P157" s="295">
        <f>O157*H157</f>
        <v>0</v>
      </c>
      <c r="Q157" s="295">
        <v>0</v>
      </c>
      <c r="R157" s="295">
        <f>Q157*H157</f>
        <v>0</v>
      </c>
      <c r="S157" s="295">
        <v>0</v>
      </c>
      <c r="T157" s="29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8156</v>
      </c>
    </row>
    <row r="158" s="2" customFormat="1" ht="6.96" customHeight="1">
      <c r="A158" s="40"/>
      <c r="B158" s="61"/>
      <c r="C158" s="62"/>
      <c r="D158" s="62"/>
      <c r="E158" s="62"/>
      <c r="F158" s="62"/>
      <c r="G158" s="62"/>
      <c r="H158" s="62"/>
      <c r="I158" s="62"/>
      <c r="J158" s="62"/>
      <c r="K158" s="62"/>
      <c r="L158" s="46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sheetProtection sheet="1" autoFilter="0" formatColumns="0" formatRows="0" objects="1" scenarios="1" spinCount="100000" saltValue="NuEDUlu+unC4b6kmOvmcp6Q5gc9ahxkJis7PhGKY/xu3c+1RljjW5XeQB/fFY+Ug7CCbf68kSn1lXnzU58/ECg==" hashValue="NWm6U3O3uVyevVp0UVBeT1YPS1NVTPPpj5vfcJBoa1oN30VYhYWADAWmVRKOE9Rr9aj2QHot3fo0CukZVOsIeA==" algorithmName="SHA-512" password="CC35"/>
  <autoFilter ref="C91:K1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2/132251101"/>
    <hyperlink ref="F98" r:id="rId2" display="https://podminky.urs.cz/item/CS_URS_2023_02/132251252"/>
    <hyperlink ref="F100" r:id="rId3" display="https://podminky.urs.cz/item/CS_URS_2023_02/162751117"/>
    <hyperlink ref="F107" r:id="rId4" display="https://podminky.urs.cz/item/CS_URS_2023_02/162751119"/>
    <hyperlink ref="F113" r:id="rId5" display="https://podminky.urs.cz/item/CS_URS_2023_02/174111101"/>
    <hyperlink ref="F118" r:id="rId6" display="https://podminky.urs.cz/item/CS_URS_2023_02/21331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8157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ROUND((SUM(BE87:BE102)),  2)</f>
        <v>0</v>
      </c>
      <c r="G35" s="40"/>
      <c r="H35" s="40"/>
      <c r="I35" s="160">
        <v>0.20999999999999999</v>
      </c>
      <c r="J35" s="159">
        <f>ROUND(((SUM(BE87:BE102))*I35),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ROUND((SUM(BF87:BF102)),  2)</f>
        <v>0</v>
      </c>
      <c r="G36" s="40"/>
      <c r="H36" s="40"/>
      <c r="I36" s="160">
        <v>0.14999999999999999</v>
      </c>
      <c r="J36" s="159">
        <f>ROUND(((SUM(BF87:BF102))*I36),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ROUND((SUM(BG87:BG102)),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ROUND((SUM(BH87:BH102)),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ROUND((SUM(BI87:BI102)),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ROU2330 - FVE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8158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8159</v>
      </c>
      <c r="E65" s="185"/>
      <c r="F65" s="185"/>
      <c r="G65" s="185"/>
      <c r="H65" s="185"/>
      <c r="I65" s="185"/>
      <c r="J65" s="186">
        <f>J89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165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Projekt budovy v Čechově ulici ve Šlapanicích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154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546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547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ROU2330 - FVE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Šlapanice</v>
      </c>
      <c r="G81" s="42"/>
      <c r="H81" s="42"/>
      <c r="I81" s="34" t="s">
        <v>23</v>
      </c>
      <c r="J81" s="74" t="str">
        <f>IF(J14="","",J14)</f>
        <v>3. 9. 2023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Město Šlapanice</v>
      </c>
      <c r="G83" s="42"/>
      <c r="H83" s="42"/>
      <c r="I83" s="34" t="s">
        <v>31</v>
      </c>
      <c r="J83" s="38" t="str">
        <f>E23</f>
        <v>Studio Zlamal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 xml:space="preserve"> 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8"/>
      <c r="B86" s="189"/>
      <c r="C86" s="190" t="s">
        <v>166</v>
      </c>
      <c r="D86" s="191" t="s">
        <v>57</v>
      </c>
      <c r="E86" s="191" t="s">
        <v>53</v>
      </c>
      <c r="F86" s="191" t="s">
        <v>54</v>
      </c>
      <c r="G86" s="191" t="s">
        <v>167</v>
      </c>
      <c r="H86" s="191" t="s">
        <v>168</v>
      </c>
      <c r="I86" s="191" t="s">
        <v>169</v>
      </c>
      <c r="J86" s="191" t="s">
        <v>158</v>
      </c>
      <c r="K86" s="192" t="s">
        <v>170</v>
      </c>
      <c r="L86" s="193"/>
      <c r="M86" s="94" t="s">
        <v>19</v>
      </c>
      <c r="N86" s="95" t="s">
        <v>42</v>
      </c>
      <c r="O86" s="95" t="s">
        <v>171</v>
      </c>
      <c r="P86" s="95" t="s">
        <v>172</v>
      </c>
      <c r="Q86" s="95" t="s">
        <v>173</v>
      </c>
      <c r="R86" s="95" t="s">
        <v>174</v>
      </c>
      <c r="S86" s="95" t="s">
        <v>175</v>
      </c>
      <c r="T86" s="96" t="s">
        <v>176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0"/>
      <c r="B87" s="41"/>
      <c r="C87" s="101" t="s">
        <v>177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159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71</v>
      </c>
      <c r="E88" s="202" t="s">
        <v>2956</v>
      </c>
      <c r="F88" s="202" t="s">
        <v>2956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82</v>
      </c>
      <c r="AT88" s="211" t="s">
        <v>71</v>
      </c>
      <c r="AU88" s="211" t="s">
        <v>72</v>
      </c>
      <c r="AY88" s="210" t="s">
        <v>180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71</v>
      </c>
      <c r="E89" s="213" t="s">
        <v>8160</v>
      </c>
      <c r="F89" s="213" t="s">
        <v>133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SUM(P90:P102)</f>
        <v>0</v>
      </c>
      <c r="Q89" s="207"/>
      <c r="R89" s="208">
        <f>SUM(R90:R102)</f>
        <v>0</v>
      </c>
      <c r="S89" s="207"/>
      <c r="T89" s="209">
        <f>SUM(T90:T102)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71</v>
      </c>
      <c r="AU89" s="211" t="s">
        <v>80</v>
      </c>
      <c r="AY89" s="210" t="s">
        <v>180</v>
      </c>
      <c r="BK89" s="212">
        <f>SUM(BK90:BK102)</f>
        <v>0</v>
      </c>
    </row>
    <row r="90" s="2" customFormat="1" ht="16.5" customHeight="1">
      <c r="A90" s="40"/>
      <c r="B90" s="41"/>
      <c r="C90" s="215" t="s">
        <v>80</v>
      </c>
      <c r="D90" s="215" t="s">
        <v>182</v>
      </c>
      <c r="E90" s="216" t="s">
        <v>80</v>
      </c>
      <c r="F90" s="217" t="s">
        <v>8161</v>
      </c>
      <c r="G90" s="218" t="s">
        <v>3441</v>
      </c>
      <c r="H90" s="219">
        <v>1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43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270</v>
      </c>
      <c r="AT90" s="226" t="s">
        <v>182</v>
      </c>
      <c r="AU90" s="226" t="s">
        <v>82</v>
      </c>
      <c r="AY90" s="19" t="s">
        <v>180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80</v>
      </c>
      <c r="BK90" s="227">
        <f>ROUND(I90*H90,2)</f>
        <v>0</v>
      </c>
      <c r="BL90" s="19" t="s">
        <v>270</v>
      </c>
      <c r="BM90" s="226" t="s">
        <v>8162</v>
      </c>
    </row>
    <row r="91" s="2" customFormat="1" ht="16.5" customHeight="1">
      <c r="A91" s="40"/>
      <c r="B91" s="41"/>
      <c r="C91" s="281" t="s">
        <v>82</v>
      </c>
      <c r="D91" s="281" t="s">
        <v>702</v>
      </c>
      <c r="E91" s="282" t="s">
        <v>82</v>
      </c>
      <c r="F91" s="283" t="s">
        <v>8163</v>
      </c>
      <c r="G91" s="284" t="s">
        <v>359</v>
      </c>
      <c r="H91" s="285">
        <v>22</v>
      </c>
      <c r="I91" s="286"/>
      <c r="J91" s="287">
        <f>ROUND(I91*H91,2)</f>
        <v>0</v>
      </c>
      <c r="K91" s="283" t="s">
        <v>19</v>
      </c>
      <c r="L91" s="288"/>
      <c r="M91" s="289" t="s">
        <v>19</v>
      </c>
      <c r="N91" s="290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369</v>
      </c>
      <c r="AT91" s="226" t="s">
        <v>702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270</v>
      </c>
      <c r="BM91" s="226" t="s">
        <v>8164</v>
      </c>
    </row>
    <row r="92" s="2" customFormat="1" ht="16.5" customHeight="1">
      <c r="A92" s="40"/>
      <c r="B92" s="41"/>
      <c r="C92" s="281" t="s">
        <v>100</v>
      </c>
      <c r="D92" s="281" t="s">
        <v>702</v>
      </c>
      <c r="E92" s="282" t="s">
        <v>100</v>
      </c>
      <c r="F92" s="283" t="s">
        <v>8165</v>
      </c>
      <c r="G92" s="284" t="s">
        <v>359</v>
      </c>
      <c r="H92" s="285">
        <v>22</v>
      </c>
      <c r="I92" s="286"/>
      <c r="J92" s="287">
        <f>ROUND(I92*H92,2)</f>
        <v>0</v>
      </c>
      <c r="K92" s="283" t="s">
        <v>19</v>
      </c>
      <c r="L92" s="288"/>
      <c r="M92" s="289" t="s">
        <v>19</v>
      </c>
      <c r="N92" s="290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369</v>
      </c>
      <c r="AT92" s="226" t="s">
        <v>702</v>
      </c>
      <c r="AU92" s="226" t="s">
        <v>82</v>
      </c>
      <c r="AY92" s="19" t="s">
        <v>180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270</v>
      </c>
      <c r="BM92" s="226" t="s">
        <v>8166</v>
      </c>
    </row>
    <row r="93" s="2" customFormat="1" ht="16.5" customHeight="1">
      <c r="A93" s="40"/>
      <c r="B93" s="41"/>
      <c r="C93" s="281" t="s">
        <v>187</v>
      </c>
      <c r="D93" s="281" t="s">
        <v>702</v>
      </c>
      <c r="E93" s="282" t="s">
        <v>187</v>
      </c>
      <c r="F93" s="283" t="s">
        <v>8167</v>
      </c>
      <c r="G93" s="284" t="s">
        <v>359</v>
      </c>
      <c r="H93" s="285">
        <v>22</v>
      </c>
      <c r="I93" s="286"/>
      <c r="J93" s="287">
        <f>ROUND(I93*H93,2)</f>
        <v>0</v>
      </c>
      <c r="K93" s="283" t="s">
        <v>19</v>
      </c>
      <c r="L93" s="288"/>
      <c r="M93" s="289" t="s">
        <v>19</v>
      </c>
      <c r="N93" s="290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369</v>
      </c>
      <c r="AT93" s="226" t="s">
        <v>702</v>
      </c>
      <c r="AU93" s="226" t="s">
        <v>82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270</v>
      </c>
      <c r="BM93" s="226" t="s">
        <v>8168</v>
      </c>
    </row>
    <row r="94" s="2" customFormat="1" ht="16.5" customHeight="1">
      <c r="A94" s="40"/>
      <c r="B94" s="41"/>
      <c r="C94" s="281" t="s">
        <v>206</v>
      </c>
      <c r="D94" s="281" t="s">
        <v>702</v>
      </c>
      <c r="E94" s="282" t="s">
        <v>206</v>
      </c>
      <c r="F94" s="283" t="s">
        <v>8169</v>
      </c>
      <c r="G94" s="284" t="s">
        <v>359</v>
      </c>
      <c r="H94" s="285">
        <v>1</v>
      </c>
      <c r="I94" s="286"/>
      <c r="J94" s="287">
        <f>ROUND(I94*H94,2)</f>
        <v>0</v>
      </c>
      <c r="K94" s="283" t="s">
        <v>19</v>
      </c>
      <c r="L94" s="288"/>
      <c r="M94" s="289" t="s">
        <v>19</v>
      </c>
      <c r="N94" s="290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369</v>
      </c>
      <c r="AT94" s="226" t="s">
        <v>702</v>
      </c>
      <c r="AU94" s="226" t="s">
        <v>82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270</v>
      </c>
      <c r="BM94" s="226" t="s">
        <v>8170</v>
      </c>
    </row>
    <row r="95" s="2" customFormat="1" ht="16.5" customHeight="1">
      <c r="A95" s="40"/>
      <c r="B95" s="41"/>
      <c r="C95" s="281" t="s">
        <v>211</v>
      </c>
      <c r="D95" s="281" t="s">
        <v>702</v>
      </c>
      <c r="E95" s="282" t="s">
        <v>211</v>
      </c>
      <c r="F95" s="283" t="s">
        <v>8171</v>
      </c>
      <c r="G95" s="284" t="s">
        <v>359</v>
      </c>
      <c r="H95" s="285">
        <v>1</v>
      </c>
      <c r="I95" s="286"/>
      <c r="J95" s="287">
        <f>ROUND(I95*H95,2)</f>
        <v>0</v>
      </c>
      <c r="K95" s="283" t="s">
        <v>19</v>
      </c>
      <c r="L95" s="288"/>
      <c r="M95" s="289" t="s">
        <v>19</v>
      </c>
      <c r="N95" s="290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369</v>
      </c>
      <c r="AT95" s="226" t="s">
        <v>702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270</v>
      </c>
      <c r="BM95" s="226" t="s">
        <v>8172</v>
      </c>
    </row>
    <row r="96" s="2" customFormat="1" ht="16.5" customHeight="1">
      <c r="A96" s="40"/>
      <c r="B96" s="41"/>
      <c r="C96" s="281" t="s">
        <v>217</v>
      </c>
      <c r="D96" s="281" t="s">
        <v>702</v>
      </c>
      <c r="E96" s="282" t="s">
        <v>217</v>
      </c>
      <c r="F96" s="283" t="s">
        <v>8173</v>
      </c>
      <c r="G96" s="284" t="s">
        <v>359</v>
      </c>
      <c r="H96" s="285">
        <v>1</v>
      </c>
      <c r="I96" s="286"/>
      <c r="J96" s="287">
        <f>ROUND(I96*H96,2)</f>
        <v>0</v>
      </c>
      <c r="K96" s="283" t="s">
        <v>19</v>
      </c>
      <c r="L96" s="288"/>
      <c r="M96" s="289" t="s">
        <v>19</v>
      </c>
      <c r="N96" s="290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369</v>
      </c>
      <c r="AT96" s="226" t="s">
        <v>702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270</v>
      </c>
      <c r="BM96" s="226" t="s">
        <v>8174</v>
      </c>
    </row>
    <row r="97" s="2" customFormat="1" ht="16.5" customHeight="1">
      <c r="A97" s="40"/>
      <c r="B97" s="41"/>
      <c r="C97" s="281" t="s">
        <v>224</v>
      </c>
      <c r="D97" s="281" t="s">
        <v>702</v>
      </c>
      <c r="E97" s="282" t="s">
        <v>224</v>
      </c>
      <c r="F97" s="283" t="s">
        <v>8175</v>
      </c>
      <c r="G97" s="284" t="s">
        <v>359</v>
      </c>
      <c r="H97" s="285">
        <v>1</v>
      </c>
      <c r="I97" s="286"/>
      <c r="J97" s="287">
        <f>ROUND(I97*H97,2)</f>
        <v>0</v>
      </c>
      <c r="K97" s="283" t="s">
        <v>19</v>
      </c>
      <c r="L97" s="288"/>
      <c r="M97" s="289" t="s">
        <v>19</v>
      </c>
      <c r="N97" s="290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369</v>
      </c>
      <c r="AT97" s="226" t="s">
        <v>702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270</v>
      </c>
      <c r="BM97" s="226" t="s">
        <v>8176</v>
      </c>
    </row>
    <row r="98" s="2" customFormat="1" ht="16.5" customHeight="1">
      <c r="A98" s="40"/>
      <c r="B98" s="41"/>
      <c r="C98" s="281" t="s">
        <v>231</v>
      </c>
      <c r="D98" s="281" t="s">
        <v>702</v>
      </c>
      <c r="E98" s="282" t="s">
        <v>231</v>
      </c>
      <c r="F98" s="283" t="s">
        <v>8177</v>
      </c>
      <c r="G98" s="284" t="s">
        <v>359</v>
      </c>
      <c r="H98" s="285">
        <v>1</v>
      </c>
      <c r="I98" s="286"/>
      <c r="J98" s="287">
        <f>ROUND(I98*H98,2)</f>
        <v>0</v>
      </c>
      <c r="K98" s="283" t="s">
        <v>19</v>
      </c>
      <c r="L98" s="288"/>
      <c r="M98" s="289" t="s">
        <v>19</v>
      </c>
      <c r="N98" s="290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369</v>
      </c>
      <c r="AT98" s="226" t="s">
        <v>702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270</v>
      </c>
      <c r="BM98" s="226" t="s">
        <v>8178</v>
      </c>
    </row>
    <row r="99" s="2" customFormat="1" ht="16.5" customHeight="1">
      <c r="A99" s="40"/>
      <c r="B99" s="41"/>
      <c r="C99" s="281" t="s">
        <v>237</v>
      </c>
      <c r="D99" s="281" t="s">
        <v>702</v>
      </c>
      <c r="E99" s="282" t="s">
        <v>237</v>
      </c>
      <c r="F99" s="283" t="s">
        <v>8179</v>
      </c>
      <c r="G99" s="284" t="s">
        <v>359</v>
      </c>
      <c r="H99" s="285">
        <v>1</v>
      </c>
      <c r="I99" s="286"/>
      <c r="J99" s="287">
        <f>ROUND(I99*H99,2)</f>
        <v>0</v>
      </c>
      <c r="K99" s="283" t="s">
        <v>19</v>
      </c>
      <c r="L99" s="288"/>
      <c r="M99" s="289" t="s">
        <v>19</v>
      </c>
      <c r="N99" s="290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369</v>
      </c>
      <c r="AT99" s="226" t="s">
        <v>702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270</v>
      </c>
      <c r="BM99" s="226" t="s">
        <v>8180</v>
      </c>
    </row>
    <row r="100" s="2" customFormat="1" ht="16.5" customHeight="1">
      <c r="A100" s="40"/>
      <c r="B100" s="41"/>
      <c r="C100" s="281" t="s">
        <v>246</v>
      </c>
      <c r="D100" s="281" t="s">
        <v>702</v>
      </c>
      <c r="E100" s="282" t="s">
        <v>246</v>
      </c>
      <c r="F100" s="283" t="s">
        <v>8165</v>
      </c>
      <c r="G100" s="284" t="s">
        <v>359</v>
      </c>
      <c r="H100" s="285">
        <v>1</v>
      </c>
      <c r="I100" s="286"/>
      <c r="J100" s="287">
        <f>ROUND(I100*H100,2)</f>
        <v>0</v>
      </c>
      <c r="K100" s="283" t="s">
        <v>19</v>
      </c>
      <c r="L100" s="288"/>
      <c r="M100" s="289" t="s">
        <v>19</v>
      </c>
      <c r="N100" s="290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369</v>
      </c>
      <c r="AT100" s="226" t="s">
        <v>702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270</v>
      </c>
      <c r="BM100" s="226" t="s">
        <v>8181</v>
      </c>
    </row>
    <row r="101" s="2" customFormat="1" ht="16.5" customHeight="1">
      <c r="A101" s="40"/>
      <c r="B101" s="41"/>
      <c r="C101" s="281" t="s">
        <v>251</v>
      </c>
      <c r="D101" s="281" t="s">
        <v>702</v>
      </c>
      <c r="E101" s="282" t="s">
        <v>251</v>
      </c>
      <c r="F101" s="283" t="s">
        <v>8182</v>
      </c>
      <c r="G101" s="284" t="s">
        <v>227</v>
      </c>
      <c r="H101" s="285">
        <v>20</v>
      </c>
      <c r="I101" s="286"/>
      <c r="J101" s="287">
        <f>ROUND(I101*H101,2)</f>
        <v>0</v>
      </c>
      <c r="K101" s="283" t="s">
        <v>19</v>
      </c>
      <c r="L101" s="288"/>
      <c r="M101" s="289" t="s">
        <v>19</v>
      </c>
      <c r="N101" s="290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369</v>
      </c>
      <c r="AT101" s="226" t="s">
        <v>702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270</v>
      </c>
      <c r="BM101" s="226" t="s">
        <v>8183</v>
      </c>
    </row>
    <row r="102" s="2" customFormat="1" ht="16.5" customHeight="1">
      <c r="A102" s="40"/>
      <c r="B102" s="41"/>
      <c r="C102" s="281" t="s">
        <v>256</v>
      </c>
      <c r="D102" s="281" t="s">
        <v>702</v>
      </c>
      <c r="E102" s="282" t="s">
        <v>256</v>
      </c>
      <c r="F102" s="283" t="s">
        <v>8184</v>
      </c>
      <c r="G102" s="284" t="s">
        <v>227</v>
      </c>
      <c r="H102" s="285">
        <v>20</v>
      </c>
      <c r="I102" s="286"/>
      <c r="J102" s="287">
        <f>ROUND(I102*H102,2)</f>
        <v>0</v>
      </c>
      <c r="K102" s="283" t="s">
        <v>19</v>
      </c>
      <c r="L102" s="288"/>
      <c r="M102" s="298" t="s">
        <v>19</v>
      </c>
      <c r="N102" s="299" t="s">
        <v>43</v>
      </c>
      <c r="O102" s="279"/>
      <c r="P102" s="295">
        <f>O102*H102</f>
        <v>0</v>
      </c>
      <c r="Q102" s="295">
        <v>0</v>
      </c>
      <c r="R102" s="295">
        <f>Q102*H102</f>
        <v>0</v>
      </c>
      <c r="S102" s="295">
        <v>0</v>
      </c>
      <c r="T102" s="29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369</v>
      </c>
      <c r="AT102" s="226" t="s">
        <v>702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270</v>
      </c>
      <c r="BM102" s="226" t="s">
        <v>8185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WmvHxFvpVS/dL1Umjdgs/Ls10gu8aQ15nD+x6uh79AKNovu3RwZwENknCdo1tko3/E+C+y5XIwHqlUPr4LXHrg==" hashValue="2vUUtfynE4u3+v55RS/Q/wNYeet2kUfgCTlEEA4S3K7yerx3IEEA7D1RZ39+qkUvCV54jwNeRg0mIRPj0hokww==" algorithmName="SHA-512" password="CC35"/>
  <autoFilter ref="C86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8186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ROUND((SUM(BE88:BE97)),  2)</f>
        <v>0</v>
      </c>
      <c r="G35" s="40"/>
      <c r="H35" s="40"/>
      <c r="I35" s="160">
        <v>0.20999999999999999</v>
      </c>
      <c r="J35" s="159">
        <f>ROUND(((SUM(BE88:BE97))*I35),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ROUND((SUM(BF88:BF97)),  2)</f>
        <v>0</v>
      </c>
      <c r="G36" s="40"/>
      <c r="H36" s="40"/>
      <c r="I36" s="160">
        <v>0.14999999999999999</v>
      </c>
      <c r="J36" s="159">
        <f>ROUND(((SUM(BF88:BF97))*I36),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ROUND((SUM(BG88:BG97)),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ROUND((SUM(BH88:BH97)),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ROUND((SUM(BI88:BI97)),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ROU2331 - Sgrafito + sochy na fasádě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8158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8187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8188</v>
      </c>
      <c r="E66" s="185"/>
      <c r="F66" s="185"/>
      <c r="G66" s="185"/>
      <c r="H66" s="185"/>
      <c r="I66" s="185"/>
      <c r="J66" s="186">
        <f>J93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154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546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547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ROU2331 - Sgrafito + sochy na fasádě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Šlapanice</v>
      </c>
      <c r="G82" s="42"/>
      <c r="H82" s="42"/>
      <c r="I82" s="34" t="s">
        <v>23</v>
      </c>
      <c r="J82" s="74" t="str">
        <f>IF(J14="","",J14)</f>
        <v>3. 9. 2023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Město Šlapanice</v>
      </c>
      <c r="G84" s="42"/>
      <c r="H84" s="42"/>
      <c r="I84" s="34" t="s">
        <v>31</v>
      </c>
      <c r="J84" s="38" t="str">
        <f>E23</f>
        <v>Studio Zlamal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166</v>
      </c>
      <c r="D87" s="191" t="s">
        <v>57</v>
      </c>
      <c r="E87" s="191" t="s">
        <v>53</v>
      </c>
      <c r="F87" s="191" t="s">
        <v>54</v>
      </c>
      <c r="G87" s="191" t="s">
        <v>167</v>
      </c>
      <c r="H87" s="191" t="s">
        <v>168</v>
      </c>
      <c r="I87" s="191" t="s">
        <v>169</v>
      </c>
      <c r="J87" s="191" t="s">
        <v>158</v>
      </c>
      <c r="K87" s="192" t="s">
        <v>170</v>
      </c>
      <c r="L87" s="193"/>
      <c r="M87" s="94" t="s">
        <v>19</v>
      </c>
      <c r="N87" s="95" t="s">
        <v>42</v>
      </c>
      <c r="O87" s="95" t="s">
        <v>171</v>
      </c>
      <c r="P87" s="95" t="s">
        <v>172</v>
      </c>
      <c r="Q87" s="95" t="s">
        <v>173</v>
      </c>
      <c r="R87" s="95" t="s">
        <v>174</v>
      </c>
      <c r="S87" s="95" t="s">
        <v>175</v>
      </c>
      <c r="T87" s="96" t="s">
        <v>176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177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0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159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2956</v>
      </c>
      <c r="F89" s="202" t="s">
        <v>2956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P90+P93</f>
        <v>0</v>
      </c>
      <c r="Q89" s="207"/>
      <c r="R89" s="208">
        <f>R90+R93</f>
        <v>0</v>
      </c>
      <c r="S89" s="207"/>
      <c r="T89" s="209">
        <f>T90+T93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71</v>
      </c>
      <c r="AU89" s="211" t="s">
        <v>72</v>
      </c>
      <c r="AY89" s="210" t="s">
        <v>180</v>
      </c>
      <c r="BK89" s="212">
        <f>BK90+BK93</f>
        <v>0</v>
      </c>
    </row>
    <row r="90" s="12" customFormat="1" ht="22.8" customHeight="1">
      <c r="A90" s="12"/>
      <c r="B90" s="199"/>
      <c r="C90" s="200"/>
      <c r="D90" s="201" t="s">
        <v>71</v>
      </c>
      <c r="E90" s="213" t="s">
        <v>8160</v>
      </c>
      <c r="F90" s="213" t="s">
        <v>8189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SUM(P91:P92)</f>
        <v>0</v>
      </c>
      <c r="Q90" s="207"/>
      <c r="R90" s="208">
        <f>SUM(R91:R92)</f>
        <v>0</v>
      </c>
      <c r="S90" s="207"/>
      <c r="T90" s="209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71</v>
      </c>
      <c r="AU90" s="211" t="s">
        <v>80</v>
      </c>
      <c r="AY90" s="210" t="s">
        <v>180</v>
      </c>
      <c r="BK90" s="212">
        <f>SUM(BK91:BK92)</f>
        <v>0</v>
      </c>
    </row>
    <row r="91" s="2" customFormat="1" ht="24.15" customHeight="1">
      <c r="A91" s="40"/>
      <c r="B91" s="41"/>
      <c r="C91" s="215" t="s">
        <v>80</v>
      </c>
      <c r="D91" s="215" t="s">
        <v>182</v>
      </c>
      <c r="E91" s="216" t="s">
        <v>80</v>
      </c>
      <c r="F91" s="217" t="s">
        <v>8190</v>
      </c>
      <c r="G91" s="218" t="s">
        <v>3441</v>
      </c>
      <c r="H91" s="219">
        <v>1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270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270</v>
      </c>
      <c r="BM91" s="226" t="s">
        <v>8191</v>
      </c>
    </row>
    <row r="92" s="2" customFormat="1" ht="24.15" customHeight="1">
      <c r="A92" s="40"/>
      <c r="B92" s="41"/>
      <c r="C92" s="215" t="s">
        <v>82</v>
      </c>
      <c r="D92" s="215" t="s">
        <v>182</v>
      </c>
      <c r="E92" s="216" t="s">
        <v>82</v>
      </c>
      <c r="F92" s="217" t="s">
        <v>8192</v>
      </c>
      <c r="G92" s="218" t="s">
        <v>3441</v>
      </c>
      <c r="H92" s="219">
        <v>1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270</v>
      </c>
      <c r="AT92" s="226" t="s">
        <v>182</v>
      </c>
      <c r="AU92" s="226" t="s">
        <v>82</v>
      </c>
      <c r="AY92" s="19" t="s">
        <v>180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270</v>
      </c>
      <c r="BM92" s="226" t="s">
        <v>8193</v>
      </c>
    </row>
    <row r="93" s="12" customFormat="1" ht="22.8" customHeight="1">
      <c r="A93" s="12"/>
      <c r="B93" s="199"/>
      <c r="C93" s="200"/>
      <c r="D93" s="201" t="s">
        <v>71</v>
      </c>
      <c r="E93" s="213" t="s">
        <v>8194</v>
      </c>
      <c r="F93" s="213" t="s">
        <v>8195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SUM(P94:P97)</f>
        <v>0</v>
      </c>
      <c r="Q93" s="207"/>
      <c r="R93" s="208">
        <f>SUM(R94:R97)</f>
        <v>0</v>
      </c>
      <c r="S93" s="207"/>
      <c r="T93" s="209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82</v>
      </c>
      <c r="AT93" s="211" t="s">
        <v>71</v>
      </c>
      <c r="AU93" s="211" t="s">
        <v>80</v>
      </c>
      <c r="AY93" s="210" t="s">
        <v>180</v>
      </c>
      <c r="BK93" s="212">
        <f>SUM(BK94:BK97)</f>
        <v>0</v>
      </c>
    </row>
    <row r="94" s="2" customFormat="1" ht="24.15" customHeight="1">
      <c r="A94" s="40"/>
      <c r="B94" s="41"/>
      <c r="C94" s="215" t="s">
        <v>100</v>
      </c>
      <c r="D94" s="215" t="s">
        <v>182</v>
      </c>
      <c r="E94" s="216" t="s">
        <v>100</v>
      </c>
      <c r="F94" s="217" t="s">
        <v>8196</v>
      </c>
      <c r="G94" s="218" t="s">
        <v>3441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270</v>
      </c>
      <c r="AT94" s="226" t="s">
        <v>182</v>
      </c>
      <c r="AU94" s="226" t="s">
        <v>82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270</v>
      </c>
      <c r="BM94" s="226" t="s">
        <v>8197</v>
      </c>
    </row>
    <row r="95" s="2" customFormat="1" ht="24.15" customHeight="1">
      <c r="A95" s="40"/>
      <c r="B95" s="41"/>
      <c r="C95" s="215" t="s">
        <v>187</v>
      </c>
      <c r="D95" s="215" t="s">
        <v>182</v>
      </c>
      <c r="E95" s="216" t="s">
        <v>187</v>
      </c>
      <c r="F95" s="217" t="s">
        <v>8198</v>
      </c>
      <c r="G95" s="218" t="s">
        <v>3441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270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270</v>
      </c>
      <c r="BM95" s="226" t="s">
        <v>8199</v>
      </c>
    </row>
    <row r="96" s="2" customFormat="1" ht="24.15" customHeight="1">
      <c r="A96" s="40"/>
      <c r="B96" s="41"/>
      <c r="C96" s="215" t="s">
        <v>206</v>
      </c>
      <c r="D96" s="215" t="s">
        <v>182</v>
      </c>
      <c r="E96" s="216" t="s">
        <v>206</v>
      </c>
      <c r="F96" s="217" t="s">
        <v>8200</v>
      </c>
      <c r="G96" s="218" t="s">
        <v>3441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270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270</v>
      </c>
      <c r="BM96" s="226" t="s">
        <v>8201</v>
      </c>
    </row>
    <row r="97" s="2" customFormat="1" ht="24.15" customHeight="1">
      <c r="A97" s="40"/>
      <c r="B97" s="41"/>
      <c r="C97" s="215" t="s">
        <v>211</v>
      </c>
      <c r="D97" s="215" t="s">
        <v>182</v>
      </c>
      <c r="E97" s="216" t="s">
        <v>211</v>
      </c>
      <c r="F97" s="217" t="s">
        <v>8202</v>
      </c>
      <c r="G97" s="218" t="s">
        <v>3441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93" t="s">
        <v>19</v>
      </c>
      <c r="N97" s="294" t="s">
        <v>43</v>
      </c>
      <c r="O97" s="279"/>
      <c r="P97" s="295">
        <f>O97*H97</f>
        <v>0</v>
      </c>
      <c r="Q97" s="295">
        <v>0</v>
      </c>
      <c r="R97" s="295">
        <f>Q97*H97</f>
        <v>0</v>
      </c>
      <c r="S97" s="295">
        <v>0</v>
      </c>
      <c r="T97" s="29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270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270</v>
      </c>
      <c r="BM97" s="226" t="s">
        <v>8203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qummaaaD3drVFFioD0gjApqCDXDJerJIFsk/xV2tI4wRKGDFYDg7/5dZKltmTbXshP2Lh1uFel5acDDFyNA1+Q==" hashValue="gL+vkw0pElWdlqMWkUN81OyUbNKAbj2U8ZT8hqkC5fgI0vZlykeAzHzifNhAyCpLM0FQsTl0J+ScQ7nWgsqJCw==" algorithmName="SHA-512" password="CC35"/>
  <autoFilter ref="C87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8204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ROUND((SUM(BE95:BE231)),  2)</f>
        <v>0</v>
      </c>
      <c r="G35" s="40"/>
      <c r="H35" s="40"/>
      <c r="I35" s="160">
        <v>0.20999999999999999</v>
      </c>
      <c r="J35" s="159">
        <f>ROUND(((SUM(BE95:BE231))*I35),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ROUND((SUM(BF95:BF231)),  2)</f>
        <v>0</v>
      </c>
      <c r="G36" s="40"/>
      <c r="H36" s="40"/>
      <c r="I36" s="160">
        <v>0.14999999999999999</v>
      </c>
      <c r="J36" s="159">
        <f>ROUND(((SUM(BF95:BF231))*I36),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ROUND((SUM(BG95:BG231)),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ROUND((SUM(BH95:BH231)),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ROUND((SUM(BI95:BI231)),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ROU2332 - Ostrůvek zeleně + vyrovnávací schody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549</v>
      </c>
      <c r="E66" s="185"/>
      <c r="F66" s="185"/>
      <c r="G66" s="185"/>
      <c r="H66" s="185"/>
      <c r="I66" s="185"/>
      <c r="J66" s="186">
        <f>J129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550</v>
      </c>
      <c r="E67" s="185"/>
      <c r="F67" s="185"/>
      <c r="G67" s="185"/>
      <c r="H67" s="185"/>
      <c r="I67" s="185"/>
      <c r="J67" s="186">
        <f>J154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552</v>
      </c>
      <c r="E68" s="185"/>
      <c r="F68" s="185"/>
      <c r="G68" s="185"/>
      <c r="H68" s="185"/>
      <c r="I68" s="185"/>
      <c r="J68" s="186">
        <f>J183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164</v>
      </c>
      <c r="E69" s="185"/>
      <c r="F69" s="185"/>
      <c r="G69" s="185"/>
      <c r="H69" s="185"/>
      <c r="I69" s="185"/>
      <c r="J69" s="186">
        <f>J192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556</v>
      </c>
      <c r="E70" s="180"/>
      <c r="F70" s="180"/>
      <c r="G70" s="180"/>
      <c r="H70" s="180"/>
      <c r="I70" s="180"/>
      <c r="J70" s="181">
        <f>J195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557</v>
      </c>
      <c r="E71" s="185"/>
      <c r="F71" s="185"/>
      <c r="G71" s="185"/>
      <c r="H71" s="185"/>
      <c r="I71" s="185"/>
      <c r="J71" s="186">
        <f>J196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566</v>
      </c>
      <c r="E72" s="185"/>
      <c r="F72" s="185"/>
      <c r="G72" s="185"/>
      <c r="H72" s="185"/>
      <c r="I72" s="185"/>
      <c r="J72" s="186">
        <f>J209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569</v>
      </c>
      <c r="E73" s="185"/>
      <c r="F73" s="185"/>
      <c r="G73" s="185"/>
      <c r="H73" s="185"/>
      <c r="I73" s="185"/>
      <c r="J73" s="186">
        <f>J214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165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Projekt budovy v Čechově ulici ve Šlapanicích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546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547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ROU2332 - Ostrůvek zeleně + vyrovnávací schody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Šlapanice</v>
      </c>
      <c r="G89" s="42"/>
      <c r="H89" s="42"/>
      <c r="I89" s="34" t="s">
        <v>23</v>
      </c>
      <c r="J89" s="74" t="str">
        <f>IF(J14="","",J14)</f>
        <v>3. 9. 2023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Město Šlapanice</v>
      </c>
      <c r="G91" s="42"/>
      <c r="H91" s="42"/>
      <c r="I91" s="34" t="s">
        <v>31</v>
      </c>
      <c r="J91" s="38" t="str">
        <f>E23</f>
        <v>Studio Zlamal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166</v>
      </c>
      <c r="D94" s="191" t="s">
        <v>57</v>
      </c>
      <c r="E94" s="191" t="s">
        <v>53</v>
      </c>
      <c r="F94" s="191" t="s">
        <v>54</v>
      </c>
      <c r="G94" s="191" t="s">
        <v>167</v>
      </c>
      <c r="H94" s="191" t="s">
        <v>168</v>
      </c>
      <c r="I94" s="191" t="s">
        <v>169</v>
      </c>
      <c r="J94" s="191" t="s">
        <v>158</v>
      </c>
      <c r="K94" s="192" t="s">
        <v>170</v>
      </c>
      <c r="L94" s="193"/>
      <c r="M94" s="94" t="s">
        <v>19</v>
      </c>
      <c r="N94" s="95" t="s">
        <v>42</v>
      </c>
      <c r="O94" s="95" t="s">
        <v>171</v>
      </c>
      <c r="P94" s="95" t="s">
        <v>172</v>
      </c>
      <c r="Q94" s="95" t="s">
        <v>173</v>
      </c>
      <c r="R94" s="95" t="s">
        <v>174</v>
      </c>
      <c r="S94" s="95" t="s">
        <v>175</v>
      </c>
      <c r="T94" s="96" t="s">
        <v>176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177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P96+P195</f>
        <v>0</v>
      </c>
      <c r="Q95" s="98"/>
      <c r="R95" s="196">
        <f>R96+R195</f>
        <v>53.062167889999998</v>
      </c>
      <c r="S95" s="98"/>
      <c r="T95" s="197">
        <f>T96+T195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159</v>
      </c>
      <c r="BK95" s="198">
        <f>BK96+BK195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178</v>
      </c>
      <c r="F96" s="202" t="s">
        <v>179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P97+P129+P154+P183+P192</f>
        <v>0</v>
      </c>
      <c r="Q96" s="207"/>
      <c r="R96" s="208">
        <f>R97+R129+R154+R183+R192</f>
        <v>52.46525089</v>
      </c>
      <c r="S96" s="207"/>
      <c r="T96" s="209">
        <f>T97+T129+T154+T183+T192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80</v>
      </c>
      <c r="AT96" s="211" t="s">
        <v>71</v>
      </c>
      <c r="AU96" s="211" t="s">
        <v>72</v>
      </c>
      <c r="AY96" s="210" t="s">
        <v>180</v>
      </c>
      <c r="BK96" s="212">
        <f>BK97+BK129+BK154+BK183+BK192</f>
        <v>0</v>
      </c>
    </row>
    <row r="97" s="12" customFormat="1" ht="22.8" customHeight="1">
      <c r="A97" s="12"/>
      <c r="B97" s="199"/>
      <c r="C97" s="200"/>
      <c r="D97" s="201" t="s">
        <v>71</v>
      </c>
      <c r="E97" s="213" t="s">
        <v>80</v>
      </c>
      <c r="F97" s="213" t="s">
        <v>181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SUM(P98:P128)</f>
        <v>0</v>
      </c>
      <c r="Q97" s="207"/>
      <c r="R97" s="208">
        <f>SUM(R98:R128)</f>
        <v>0</v>
      </c>
      <c r="S97" s="207"/>
      <c r="T97" s="209">
        <f>SUM(T98:T128)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71</v>
      </c>
      <c r="AU97" s="211" t="s">
        <v>80</v>
      </c>
      <c r="AY97" s="210" t="s">
        <v>180</v>
      </c>
      <c r="BK97" s="212">
        <f>SUM(BK98:BK128)</f>
        <v>0</v>
      </c>
    </row>
    <row r="98" s="2" customFormat="1" ht="24.15" customHeight="1">
      <c r="A98" s="40"/>
      <c r="B98" s="41"/>
      <c r="C98" s="215" t="s">
        <v>80</v>
      </c>
      <c r="D98" s="215" t="s">
        <v>182</v>
      </c>
      <c r="E98" s="216" t="s">
        <v>8031</v>
      </c>
      <c r="F98" s="217" t="s">
        <v>8032</v>
      </c>
      <c r="G98" s="218" t="s">
        <v>240</v>
      </c>
      <c r="H98" s="219">
        <v>33.146000000000001</v>
      </c>
      <c r="I98" s="220"/>
      <c r="J98" s="221">
        <f>ROUND(I98*H98,2)</f>
        <v>0</v>
      </c>
      <c r="K98" s="217" t="s">
        <v>186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8205</v>
      </c>
    </row>
    <row r="99" s="2" customFormat="1">
      <c r="A99" s="40"/>
      <c r="B99" s="41"/>
      <c r="C99" s="42"/>
      <c r="D99" s="228" t="s">
        <v>189</v>
      </c>
      <c r="E99" s="42"/>
      <c r="F99" s="229" t="s">
        <v>8034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14" customFormat="1">
      <c r="A100" s="14"/>
      <c r="B100" s="245"/>
      <c r="C100" s="246"/>
      <c r="D100" s="235" t="s">
        <v>191</v>
      </c>
      <c r="E100" s="247" t="s">
        <v>19</v>
      </c>
      <c r="F100" s="248" t="s">
        <v>8206</v>
      </c>
      <c r="G100" s="246"/>
      <c r="H100" s="247" t="s">
        <v>19</v>
      </c>
      <c r="I100" s="249"/>
      <c r="J100" s="246"/>
      <c r="K100" s="246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191</v>
      </c>
      <c r="AU100" s="254" t="s">
        <v>82</v>
      </c>
      <c r="AV100" s="14" t="s">
        <v>80</v>
      </c>
      <c r="AW100" s="14" t="s">
        <v>33</v>
      </c>
      <c r="AX100" s="14" t="s">
        <v>72</v>
      </c>
      <c r="AY100" s="254" t="s">
        <v>180</v>
      </c>
    </row>
    <row r="101" s="13" customFormat="1">
      <c r="A101" s="13"/>
      <c r="B101" s="233"/>
      <c r="C101" s="234"/>
      <c r="D101" s="235" t="s">
        <v>191</v>
      </c>
      <c r="E101" s="236" t="s">
        <v>19</v>
      </c>
      <c r="F101" s="237" t="s">
        <v>8207</v>
      </c>
      <c r="G101" s="234"/>
      <c r="H101" s="238">
        <v>14.446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191</v>
      </c>
      <c r="AU101" s="244" t="s">
        <v>82</v>
      </c>
      <c r="AV101" s="13" t="s">
        <v>82</v>
      </c>
      <c r="AW101" s="13" t="s">
        <v>33</v>
      </c>
      <c r="AX101" s="13" t="s">
        <v>72</v>
      </c>
      <c r="AY101" s="244" t="s">
        <v>180</v>
      </c>
    </row>
    <row r="102" s="14" customFormat="1">
      <c r="A102" s="14"/>
      <c r="B102" s="245"/>
      <c r="C102" s="246"/>
      <c r="D102" s="235" t="s">
        <v>191</v>
      </c>
      <c r="E102" s="247" t="s">
        <v>19</v>
      </c>
      <c r="F102" s="248" t="s">
        <v>8208</v>
      </c>
      <c r="G102" s="246"/>
      <c r="H102" s="247" t="s">
        <v>19</v>
      </c>
      <c r="I102" s="249"/>
      <c r="J102" s="246"/>
      <c r="K102" s="246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191</v>
      </c>
      <c r="AU102" s="254" t="s">
        <v>82</v>
      </c>
      <c r="AV102" s="14" t="s">
        <v>80</v>
      </c>
      <c r="AW102" s="14" t="s">
        <v>33</v>
      </c>
      <c r="AX102" s="14" t="s">
        <v>72</v>
      </c>
      <c r="AY102" s="254" t="s">
        <v>180</v>
      </c>
    </row>
    <row r="103" s="13" customFormat="1">
      <c r="A103" s="13"/>
      <c r="B103" s="233"/>
      <c r="C103" s="234"/>
      <c r="D103" s="235" t="s">
        <v>191</v>
      </c>
      <c r="E103" s="236" t="s">
        <v>19</v>
      </c>
      <c r="F103" s="237" t="s">
        <v>8209</v>
      </c>
      <c r="G103" s="234"/>
      <c r="H103" s="238">
        <v>18.699999999999999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191</v>
      </c>
      <c r="AU103" s="244" t="s">
        <v>82</v>
      </c>
      <c r="AV103" s="13" t="s">
        <v>82</v>
      </c>
      <c r="AW103" s="13" t="s">
        <v>33</v>
      </c>
      <c r="AX103" s="13" t="s">
        <v>72</v>
      </c>
      <c r="AY103" s="244" t="s">
        <v>180</v>
      </c>
    </row>
    <row r="104" s="15" customFormat="1">
      <c r="A104" s="15"/>
      <c r="B104" s="255"/>
      <c r="C104" s="256"/>
      <c r="D104" s="235" t="s">
        <v>191</v>
      </c>
      <c r="E104" s="257" t="s">
        <v>19</v>
      </c>
      <c r="F104" s="258" t="s">
        <v>327</v>
      </c>
      <c r="G104" s="256"/>
      <c r="H104" s="259">
        <v>33.146000000000001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191</v>
      </c>
      <c r="AU104" s="265" t="s">
        <v>82</v>
      </c>
      <c r="AV104" s="15" t="s">
        <v>187</v>
      </c>
      <c r="AW104" s="15" t="s">
        <v>33</v>
      </c>
      <c r="AX104" s="15" t="s">
        <v>80</v>
      </c>
      <c r="AY104" s="265" t="s">
        <v>180</v>
      </c>
    </row>
    <row r="105" s="2" customFormat="1" ht="37.8" customHeight="1">
      <c r="A105" s="40"/>
      <c r="B105" s="41"/>
      <c r="C105" s="215" t="s">
        <v>82</v>
      </c>
      <c r="D105" s="215" t="s">
        <v>182</v>
      </c>
      <c r="E105" s="216" t="s">
        <v>317</v>
      </c>
      <c r="F105" s="217" t="s">
        <v>318</v>
      </c>
      <c r="G105" s="218" t="s">
        <v>240</v>
      </c>
      <c r="H105" s="219">
        <v>46.345999999999997</v>
      </c>
      <c r="I105" s="220"/>
      <c r="J105" s="221">
        <f>ROUND(I105*H105,2)</f>
        <v>0</v>
      </c>
      <c r="K105" s="217" t="s">
        <v>186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8210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320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14" customFormat="1">
      <c r="A107" s="14"/>
      <c r="B107" s="245"/>
      <c r="C107" s="246"/>
      <c r="D107" s="235" t="s">
        <v>191</v>
      </c>
      <c r="E107" s="247" t="s">
        <v>19</v>
      </c>
      <c r="F107" s="248" t="s">
        <v>8211</v>
      </c>
      <c r="G107" s="246"/>
      <c r="H107" s="247" t="s">
        <v>19</v>
      </c>
      <c r="I107" s="249"/>
      <c r="J107" s="246"/>
      <c r="K107" s="246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191</v>
      </c>
      <c r="AU107" s="254" t="s">
        <v>82</v>
      </c>
      <c r="AV107" s="14" t="s">
        <v>80</v>
      </c>
      <c r="AW107" s="14" t="s">
        <v>33</v>
      </c>
      <c r="AX107" s="14" t="s">
        <v>72</v>
      </c>
      <c r="AY107" s="254" t="s">
        <v>180</v>
      </c>
    </row>
    <row r="108" s="13" customFormat="1">
      <c r="A108" s="13"/>
      <c r="B108" s="233"/>
      <c r="C108" s="234"/>
      <c r="D108" s="235" t="s">
        <v>191</v>
      </c>
      <c r="E108" s="236" t="s">
        <v>19</v>
      </c>
      <c r="F108" s="237" t="s">
        <v>8212</v>
      </c>
      <c r="G108" s="234"/>
      <c r="H108" s="238">
        <v>19.946000000000002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191</v>
      </c>
      <c r="AU108" s="244" t="s">
        <v>82</v>
      </c>
      <c r="AV108" s="13" t="s">
        <v>82</v>
      </c>
      <c r="AW108" s="13" t="s">
        <v>33</v>
      </c>
      <c r="AX108" s="13" t="s">
        <v>72</v>
      </c>
      <c r="AY108" s="244" t="s">
        <v>180</v>
      </c>
    </row>
    <row r="109" s="14" customFormat="1">
      <c r="A109" s="14"/>
      <c r="B109" s="245"/>
      <c r="C109" s="246"/>
      <c r="D109" s="235" t="s">
        <v>191</v>
      </c>
      <c r="E109" s="247" t="s">
        <v>19</v>
      </c>
      <c r="F109" s="248" t="s">
        <v>8213</v>
      </c>
      <c r="G109" s="246"/>
      <c r="H109" s="247" t="s">
        <v>19</v>
      </c>
      <c r="I109" s="249"/>
      <c r="J109" s="246"/>
      <c r="K109" s="246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191</v>
      </c>
      <c r="AU109" s="254" t="s">
        <v>82</v>
      </c>
      <c r="AV109" s="14" t="s">
        <v>80</v>
      </c>
      <c r="AW109" s="14" t="s">
        <v>33</v>
      </c>
      <c r="AX109" s="14" t="s">
        <v>72</v>
      </c>
      <c r="AY109" s="254" t="s">
        <v>180</v>
      </c>
    </row>
    <row r="110" s="13" customFormat="1">
      <c r="A110" s="13"/>
      <c r="B110" s="233"/>
      <c r="C110" s="234"/>
      <c r="D110" s="235" t="s">
        <v>191</v>
      </c>
      <c r="E110" s="236" t="s">
        <v>19</v>
      </c>
      <c r="F110" s="237" t="s">
        <v>8214</v>
      </c>
      <c r="G110" s="234"/>
      <c r="H110" s="238">
        <v>26.399999999999999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191</v>
      </c>
      <c r="AU110" s="244" t="s">
        <v>82</v>
      </c>
      <c r="AV110" s="13" t="s">
        <v>82</v>
      </c>
      <c r="AW110" s="13" t="s">
        <v>33</v>
      </c>
      <c r="AX110" s="13" t="s">
        <v>72</v>
      </c>
      <c r="AY110" s="244" t="s">
        <v>180</v>
      </c>
    </row>
    <row r="111" s="15" customFormat="1">
      <c r="A111" s="15"/>
      <c r="B111" s="255"/>
      <c r="C111" s="256"/>
      <c r="D111" s="235" t="s">
        <v>191</v>
      </c>
      <c r="E111" s="257" t="s">
        <v>19</v>
      </c>
      <c r="F111" s="258" t="s">
        <v>327</v>
      </c>
      <c r="G111" s="256"/>
      <c r="H111" s="259">
        <v>46.346000000000004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191</v>
      </c>
      <c r="AU111" s="265" t="s">
        <v>82</v>
      </c>
      <c r="AV111" s="15" t="s">
        <v>187</v>
      </c>
      <c r="AW111" s="15" t="s">
        <v>33</v>
      </c>
      <c r="AX111" s="15" t="s">
        <v>80</v>
      </c>
      <c r="AY111" s="265" t="s">
        <v>180</v>
      </c>
    </row>
    <row r="112" s="2" customFormat="1" ht="37.8" customHeight="1">
      <c r="A112" s="40"/>
      <c r="B112" s="41"/>
      <c r="C112" s="215" t="s">
        <v>100</v>
      </c>
      <c r="D112" s="215" t="s">
        <v>182</v>
      </c>
      <c r="E112" s="216" t="s">
        <v>329</v>
      </c>
      <c r="F112" s="217" t="s">
        <v>330</v>
      </c>
      <c r="G112" s="218" t="s">
        <v>240</v>
      </c>
      <c r="H112" s="219">
        <v>664</v>
      </c>
      <c r="I112" s="220"/>
      <c r="J112" s="221">
        <f>ROUND(I112*H112,2)</f>
        <v>0</v>
      </c>
      <c r="K112" s="217" t="s">
        <v>186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8215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332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14" customFormat="1">
      <c r="A114" s="14"/>
      <c r="B114" s="245"/>
      <c r="C114" s="246"/>
      <c r="D114" s="235" t="s">
        <v>191</v>
      </c>
      <c r="E114" s="247" t="s">
        <v>19</v>
      </c>
      <c r="F114" s="248" t="s">
        <v>333</v>
      </c>
      <c r="G114" s="246"/>
      <c r="H114" s="247" t="s">
        <v>19</v>
      </c>
      <c r="I114" s="249"/>
      <c r="J114" s="246"/>
      <c r="K114" s="246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191</v>
      </c>
      <c r="AU114" s="254" t="s">
        <v>82</v>
      </c>
      <c r="AV114" s="14" t="s">
        <v>80</v>
      </c>
      <c r="AW114" s="14" t="s">
        <v>33</v>
      </c>
      <c r="AX114" s="14" t="s">
        <v>72</v>
      </c>
      <c r="AY114" s="254" t="s">
        <v>180</v>
      </c>
    </row>
    <row r="115" s="13" customFormat="1">
      <c r="A115" s="13"/>
      <c r="B115" s="233"/>
      <c r="C115" s="234"/>
      <c r="D115" s="235" t="s">
        <v>191</v>
      </c>
      <c r="E115" s="236" t="s">
        <v>19</v>
      </c>
      <c r="F115" s="237" t="s">
        <v>8216</v>
      </c>
      <c r="G115" s="234"/>
      <c r="H115" s="238">
        <v>400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191</v>
      </c>
      <c r="AU115" s="244" t="s">
        <v>82</v>
      </c>
      <c r="AV115" s="13" t="s">
        <v>82</v>
      </c>
      <c r="AW115" s="13" t="s">
        <v>33</v>
      </c>
      <c r="AX115" s="13" t="s">
        <v>72</v>
      </c>
      <c r="AY115" s="244" t="s">
        <v>180</v>
      </c>
    </row>
    <row r="116" s="14" customFormat="1">
      <c r="A116" s="14"/>
      <c r="B116" s="245"/>
      <c r="C116" s="246"/>
      <c r="D116" s="235" t="s">
        <v>191</v>
      </c>
      <c r="E116" s="247" t="s">
        <v>19</v>
      </c>
      <c r="F116" s="248" t="s">
        <v>752</v>
      </c>
      <c r="G116" s="246"/>
      <c r="H116" s="247" t="s">
        <v>19</v>
      </c>
      <c r="I116" s="249"/>
      <c r="J116" s="246"/>
      <c r="K116" s="246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191</v>
      </c>
      <c r="AU116" s="254" t="s">
        <v>82</v>
      </c>
      <c r="AV116" s="14" t="s">
        <v>80</v>
      </c>
      <c r="AW116" s="14" t="s">
        <v>33</v>
      </c>
      <c r="AX116" s="14" t="s">
        <v>72</v>
      </c>
      <c r="AY116" s="254" t="s">
        <v>180</v>
      </c>
    </row>
    <row r="117" s="13" customFormat="1">
      <c r="A117" s="13"/>
      <c r="B117" s="233"/>
      <c r="C117" s="234"/>
      <c r="D117" s="235" t="s">
        <v>191</v>
      </c>
      <c r="E117" s="236" t="s">
        <v>19</v>
      </c>
      <c r="F117" s="237" t="s">
        <v>8217</v>
      </c>
      <c r="G117" s="234"/>
      <c r="H117" s="238">
        <v>264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191</v>
      </c>
      <c r="AU117" s="244" t="s">
        <v>82</v>
      </c>
      <c r="AV117" s="13" t="s">
        <v>82</v>
      </c>
      <c r="AW117" s="13" t="s">
        <v>33</v>
      </c>
      <c r="AX117" s="13" t="s">
        <v>72</v>
      </c>
      <c r="AY117" s="244" t="s">
        <v>180</v>
      </c>
    </row>
    <row r="118" s="15" customFormat="1">
      <c r="A118" s="15"/>
      <c r="B118" s="255"/>
      <c r="C118" s="256"/>
      <c r="D118" s="235" t="s">
        <v>191</v>
      </c>
      <c r="E118" s="257" t="s">
        <v>19</v>
      </c>
      <c r="F118" s="258" t="s">
        <v>327</v>
      </c>
      <c r="G118" s="256"/>
      <c r="H118" s="259">
        <v>664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191</v>
      </c>
      <c r="AU118" s="265" t="s">
        <v>82</v>
      </c>
      <c r="AV118" s="15" t="s">
        <v>187</v>
      </c>
      <c r="AW118" s="15" t="s">
        <v>33</v>
      </c>
      <c r="AX118" s="15" t="s">
        <v>80</v>
      </c>
      <c r="AY118" s="265" t="s">
        <v>180</v>
      </c>
    </row>
    <row r="119" s="2" customFormat="1" ht="16.5" customHeight="1">
      <c r="A119" s="40"/>
      <c r="B119" s="41"/>
      <c r="C119" s="215" t="s">
        <v>187</v>
      </c>
      <c r="D119" s="215" t="s">
        <v>182</v>
      </c>
      <c r="E119" s="216" t="s">
        <v>338</v>
      </c>
      <c r="F119" s="217" t="s">
        <v>339</v>
      </c>
      <c r="G119" s="218" t="s">
        <v>340</v>
      </c>
      <c r="H119" s="219">
        <v>40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187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187</v>
      </c>
      <c r="BM119" s="226" t="s">
        <v>8218</v>
      </c>
    </row>
    <row r="120" s="13" customFormat="1">
      <c r="A120" s="13"/>
      <c r="B120" s="233"/>
      <c r="C120" s="234"/>
      <c r="D120" s="235" t="s">
        <v>191</v>
      </c>
      <c r="E120" s="236" t="s">
        <v>19</v>
      </c>
      <c r="F120" s="237" t="s">
        <v>8219</v>
      </c>
      <c r="G120" s="234"/>
      <c r="H120" s="238">
        <v>40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191</v>
      </c>
      <c r="AU120" s="244" t="s">
        <v>82</v>
      </c>
      <c r="AV120" s="13" t="s">
        <v>82</v>
      </c>
      <c r="AW120" s="13" t="s">
        <v>33</v>
      </c>
      <c r="AX120" s="13" t="s">
        <v>80</v>
      </c>
      <c r="AY120" s="244" t="s">
        <v>180</v>
      </c>
    </row>
    <row r="121" s="2" customFormat="1" ht="24.15" customHeight="1">
      <c r="A121" s="40"/>
      <c r="B121" s="41"/>
      <c r="C121" s="215" t="s">
        <v>206</v>
      </c>
      <c r="D121" s="215" t="s">
        <v>182</v>
      </c>
      <c r="E121" s="216" t="s">
        <v>786</v>
      </c>
      <c r="F121" s="217" t="s">
        <v>787</v>
      </c>
      <c r="G121" s="218" t="s">
        <v>240</v>
      </c>
      <c r="H121" s="219">
        <v>13.199999999999999</v>
      </c>
      <c r="I121" s="220"/>
      <c r="J121" s="221">
        <f>ROUND(I121*H121,2)</f>
        <v>0</v>
      </c>
      <c r="K121" s="217" t="s">
        <v>186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187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187</v>
      </c>
      <c r="BM121" s="226" t="s">
        <v>8220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789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14" customFormat="1">
      <c r="A123" s="14"/>
      <c r="B123" s="245"/>
      <c r="C123" s="246"/>
      <c r="D123" s="235" t="s">
        <v>191</v>
      </c>
      <c r="E123" s="247" t="s">
        <v>19</v>
      </c>
      <c r="F123" s="248" t="s">
        <v>8221</v>
      </c>
      <c r="G123" s="246"/>
      <c r="H123" s="247" t="s">
        <v>19</v>
      </c>
      <c r="I123" s="249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191</v>
      </c>
      <c r="AU123" s="254" t="s">
        <v>82</v>
      </c>
      <c r="AV123" s="14" t="s">
        <v>80</v>
      </c>
      <c r="AW123" s="14" t="s">
        <v>33</v>
      </c>
      <c r="AX123" s="14" t="s">
        <v>72</v>
      </c>
      <c r="AY123" s="254" t="s">
        <v>180</v>
      </c>
    </row>
    <row r="124" s="13" customFormat="1">
      <c r="A124" s="13"/>
      <c r="B124" s="233"/>
      <c r="C124" s="234"/>
      <c r="D124" s="235" t="s">
        <v>191</v>
      </c>
      <c r="E124" s="236" t="s">
        <v>19</v>
      </c>
      <c r="F124" s="237" t="s">
        <v>8222</v>
      </c>
      <c r="G124" s="234"/>
      <c r="H124" s="238">
        <v>13.199999999999999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191</v>
      </c>
      <c r="AU124" s="244" t="s">
        <v>82</v>
      </c>
      <c r="AV124" s="13" t="s">
        <v>82</v>
      </c>
      <c r="AW124" s="13" t="s">
        <v>33</v>
      </c>
      <c r="AX124" s="13" t="s">
        <v>80</v>
      </c>
      <c r="AY124" s="244" t="s">
        <v>180</v>
      </c>
    </row>
    <row r="125" s="2" customFormat="1" ht="24.15" customHeight="1">
      <c r="A125" s="40"/>
      <c r="B125" s="41"/>
      <c r="C125" s="215" t="s">
        <v>211</v>
      </c>
      <c r="D125" s="215" t="s">
        <v>182</v>
      </c>
      <c r="E125" s="216" t="s">
        <v>790</v>
      </c>
      <c r="F125" s="217" t="s">
        <v>791</v>
      </c>
      <c r="G125" s="218" t="s">
        <v>240</v>
      </c>
      <c r="H125" s="219">
        <v>13.199999999999999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8223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793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14" customFormat="1">
      <c r="A127" s="14"/>
      <c r="B127" s="245"/>
      <c r="C127" s="246"/>
      <c r="D127" s="235" t="s">
        <v>191</v>
      </c>
      <c r="E127" s="247" t="s">
        <v>19</v>
      </c>
      <c r="F127" s="248" t="s">
        <v>8224</v>
      </c>
      <c r="G127" s="246"/>
      <c r="H127" s="247" t="s">
        <v>19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191</v>
      </c>
      <c r="AU127" s="254" t="s">
        <v>82</v>
      </c>
      <c r="AV127" s="14" t="s">
        <v>80</v>
      </c>
      <c r="AW127" s="14" t="s">
        <v>33</v>
      </c>
      <c r="AX127" s="14" t="s">
        <v>72</v>
      </c>
      <c r="AY127" s="254" t="s">
        <v>180</v>
      </c>
    </row>
    <row r="128" s="13" customFormat="1">
      <c r="A128" s="13"/>
      <c r="B128" s="233"/>
      <c r="C128" s="234"/>
      <c r="D128" s="235" t="s">
        <v>191</v>
      </c>
      <c r="E128" s="236" t="s">
        <v>19</v>
      </c>
      <c r="F128" s="237" t="s">
        <v>8225</v>
      </c>
      <c r="G128" s="234"/>
      <c r="H128" s="238">
        <v>13.199999999999999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191</v>
      </c>
      <c r="AU128" s="244" t="s">
        <v>82</v>
      </c>
      <c r="AV128" s="13" t="s">
        <v>82</v>
      </c>
      <c r="AW128" s="13" t="s">
        <v>33</v>
      </c>
      <c r="AX128" s="13" t="s">
        <v>80</v>
      </c>
      <c r="AY128" s="244" t="s">
        <v>180</v>
      </c>
    </row>
    <row r="129" s="12" customFormat="1" ht="22.8" customHeight="1">
      <c r="A129" s="12"/>
      <c r="B129" s="199"/>
      <c r="C129" s="200"/>
      <c r="D129" s="201" t="s">
        <v>71</v>
      </c>
      <c r="E129" s="213" t="s">
        <v>82</v>
      </c>
      <c r="F129" s="213" t="s">
        <v>821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SUM(P130:P153)</f>
        <v>0</v>
      </c>
      <c r="Q129" s="207"/>
      <c r="R129" s="208">
        <f>SUM(R130:R153)</f>
        <v>36.246887659999999</v>
      </c>
      <c r="S129" s="207"/>
      <c r="T129" s="209">
        <f>SUM(T130:T153)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80</v>
      </c>
      <c r="AT129" s="211" t="s">
        <v>71</v>
      </c>
      <c r="AU129" s="211" t="s">
        <v>80</v>
      </c>
      <c r="AY129" s="210" t="s">
        <v>180</v>
      </c>
      <c r="BK129" s="212">
        <f>SUM(BK130:BK153)</f>
        <v>0</v>
      </c>
    </row>
    <row r="130" s="2" customFormat="1" ht="21.75" customHeight="1">
      <c r="A130" s="40"/>
      <c r="B130" s="41"/>
      <c r="C130" s="215" t="s">
        <v>217</v>
      </c>
      <c r="D130" s="215" t="s">
        <v>182</v>
      </c>
      <c r="E130" s="216" t="s">
        <v>8226</v>
      </c>
      <c r="F130" s="217" t="s">
        <v>8227</v>
      </c>
      <c r="G130" s="218" t="s">
        <v>240</v>
      </c>
      <c r="H130" s="219">
        <v>2.6040000000000001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2.3010199999999998</v>
      </c>
      <c r="R130" s="224">
        <f>Q130*H130</f>
        <v>5.9918560799999998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8228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8229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14" customFormat="1">
      <c r="A132" s="14"/>
      <c r="B132" s="245"/>
      <c r="C132" s="246"/>
      <c r="D132" s="235" t="s">
        <v>191</v>
      </c>
      <c r="E132" s="247" t="s">
        <v>19</v>
      </c>
      <c r="F132" s="248" t="s">
        <v>8230</v>
      </c>
      <c r="G132" s="246"/>
      <c r="H132" s="247" t="s">
        <v>19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191</v>
      </c>
      <c r="AU132" s="254" t="s">
        <v>82</v>
      </c>
      <c r="AV132" s="14" t="s">
        <v>80</v>
      </c>
      <c r="AW132" s="14" t="s">
        <v>33</v>
      </c>
      <c r="AX132" s="14" t="s">
        <v>72</v>
      </c>
      <c r="AY132" s="254" t="s">
        <v>180</v>
      </c>
    </row>
    <row r="133" s="14" customFormat="1">
      <c r="A133" s="14"/>
      <c r="B133" s="245"/>
      <c r="C133" s="246"/>
      <c r="D133" s="235" t="s">
        <v>191</v>
      </c>
      <c r="E133" s="247" t="s">
        <v>19</v>
      </c>
      <c r="F133" s="248" t="s">
        <v>8231</v>
      </c>
      <c r="G133" s="246"/>
      <c r="H133" s="247" t="s">
        <v>19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191</v>
      </c>
      <c r="AU133" s="254" t="s">
        <v>82</v>
      </c>
      <c r="AV133" s="14" t="s">
        <v>80</v>
      </c>
      <c r="AW133" s="14" t="s">
        <v>33</v>
      </c>
      <c r="AX133" s="14" t="s">
        <v>72</v>
      </c>
      <c r="AY133" s="254" t="s">
        <v>180</v>
      </c>
    </row>
    <row r="134" s="13" customFormat="1">
      <c r="A134" s="13"/>
      <c r="B134" s="233"/>
      <c r="C134" s="234"/>
      <c r="D134" s="235" t="s">
        <v>191</v>
      </c>
      <c r="E134" s="236" t="s">
        <v>19</v>
      </c>
      <c r="F134" s="237" t="s">
        <v>8232</v>
      </c>
      <c r="G134" s="234"/>
      <c r="H134" s="238">
        <v>1.9079999999999999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191</v>
      </c>
      <c r="AU134" s="244" t="s">
        <v>82</v>
      </c>
      <c r="AV134" s="13" t="s">
        <v>82</v>
      </c>
      <c r="AW134" s="13" t="s">
        <v>33</v>
      </c>
      <c r="AX134" s="13" t="s">
        <v>72</v>
      </c>
      <c r="AY134" s="244" t="s">
        <v>180</v>
      </c>
    </row>
    <row r="135" s="14" customFormat="1">
      <c r="A135" s="14"/>
      <c r="B135" s="245"/>
      <c r="C135" s="246"/>
      <c r="D135" s="235" t="s">
        <v>191</v>
      </c>
      <c r="E135" s="247" t="s">
        <v>19</v>
      </c>
      <c r="F135" s="248" t="s">
        <v>8233</v>
      </c>
      <c r="G135" s="246"/>
      <c r="H135" s="247" t="s">
        <v>19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191</v>
      </c>
      <c r="AU135" s="254" t="s">
        <v>82</v>
      </c>
      <c r="AV135" s="14" t="s">
        <v>80</v>
      </c>
      <c r="AW135" s="14" t="s">
        <v>33</v>
      </c>
      <c r="AX135" s="14" t="s">
        <v>72</v>
      </c>
      <c r="AY135" s="254" t="s">
        <v>180</v>
      </c>
    </row>
    <row r="136" s="13" customFormat="1">
      <c r="A136" s="13"/>
      <c r="B136" s="233"/>
      <c r="C136" s="234"/>
      <c r="D136" s="235" t="s">
        <v>191</v>
      </c>
      <c r="E136" s="236" t="s">
        <v>19</v>
      </c>
      <c r="F136" s="237" t="s">
        <v>8234</v>
      </c>
      <c r="G136" s="234"/>
      <c r="H136" s="238">
        <v>0.19600000000000001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191</v>
      </c>
      <c r="AU136" s="244" t="s">
        <v>82</v>
      </c>
      <c r="AV136" s="13" t="s">
        <v>82</v>
      </c>
      <c r="AW136" s="13" t="s">
        <v>33</v>
      </c>
      <c r="AX136" s="13" t="s">
        <v>72</v>
      </c>
      <c r="AY136" s="244" t="s">
        <v>180</v>
      </c>
    </row>
    <row r="137" s="14" customFormat="1">
      <c r="A137" s="14"/>
      <c r="B137" s="245"/>
      <c r="C137" s="246"/>
      <c r="D137" s="235" t="s">
        <v>191</v>
      </c>
      <c r="E137" s="247" t="s">
        <v>19</v>
      </c>
      <c r="F137" s="248" t="s">
        <v>8235</v>
      </c>
      <c r="G137" s="246"/>
      <c r="H137" s="247" t="s">
        <v>19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191</v>
      </c>
      <c r="AU137" s="254" t="s">
        <v>82</v>
      </c>
      <c r="AV137" s="14" t="s">
        <v>80</v>
      </c>
      <c r="AW137" s="14" t="s">
        <v>33</v>
      </c>
      <c r="AX137" s="14" t="s">
        <v>72</v>
      </c>
      <c r="AY137" s="254" t="s">
        <v>180</v>
      </c>
    </row>
    <row r="138" s="13" customFormat="1">
      <c r="A138" s="13"/>
      <c r="B138" s="233"/>
      <c r="C138" s="234"/>
      <c r="D138" s="235" t="s">
        <v>191</v>
      </c>
      <c r="E138" s="236" t="s">
        <v>19</v>
      </c>
      <c r="F138" s="237" t="s">
        <v>8236</v>
      </c>
      <c r="G138" s="234"/>
      <c r="H138" s="238">
        <v>0.5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191</v>
      </c>
      <c r="AU138" s="244" t="s">
        <v>82</v>
      </c>
      <c r="AV138" s="13" t="s">
        <v>82</v>
      </c>
      <c r="AW138" s="13" t="s">
        <v>33</v>
      </c>
      <c r="AX138" s="13" t="s">
        <v>72</v>
      </c>
      <c r="AY138" s="244" t="s">
        <v>180</v>
      </c>
    </row>
    <row r="139" s="15" customFormat="1">
      <c r="A139" s="15"/>
      <c r="B139" s="255"/>
      <c r="C139" s="256"/>
      <c r="D139" s="235" t="s">
        <v>191</v>
      </c>
      <c r="E139" s="257" t="s">
        <v>19</v>
      </c>
      <c r="F139" s="258" t="s">
        <v>327</v>
      </c>
      <c r="G139" s="256"/>
      <c r="H139" s="259">
        <v>2.6040000000000001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191</v>
      </c>
      <c r="AU139" s="265" t="s">
        <v>82</v>
      </c>
      <c r="AV139" s="15" t="s">
        <v>187</v>
      </c>
      <c r="AW139" s="15" t="s">
        <v>33</v>
      </c>
      <c r="AX139" s="15" t="s">
        <v>80</v>
      </c>
      <c r="AY139" s="265" t="s">
        <v>180</v>
      </c>
    </row>
    <row r="140" s="2" customFormat="1" ht="21.75" customHeight="1">
      <c r="A140" s="40"/>
      <c r="B140" s="41"/>
      <c r="C140" s="215" t="s">
        <v>224</v>
      </c>
      <c r="D140" s="215" t="s">
        <v>182</v>
      </c>
      <c r="E140" s="216" t="s">
        <v>996</v>
      </c>
      <c r="F140" s="217" t="s">
        <v>997</v>
      </c>
      <c r="G140" s="218" t="s">
        <v>240</v>
      </c>
      <c r="H140" s="219">
        <v>11.842000000000001</v>
      </c>
      <c r="I140" s="220"/>
      <c r="J140" s="221">
        <f>ROUND(I140*H140,2)</f>
        <v>0</v>
      </c>
      <c r="K140" s="217" t="s">
        <v>186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2.5018699999999998</v>
      </c>
      <c r="R140" s="224">
        <f>Q140*H140</f>
        <v>29.62714454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8237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999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14" customFormat="1">
      <c r="A142" s="14"/>
      <c r="B142" s="245"/>
      <c r="C142" s="246"/>
      <c r="D142" s="235" t="s">
        <v>191</v>
      </c>
      <c r="E142" s="247" t="s">
        <v>19</v>
      </c>
      <c r="F142" s="248" t="s">
        <v>8238</v>
      </c>
      <c r="G142" s="246"/>
      <c r="H142" s="247" t="s">
        <v>19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191</v>
      </c>
      <c r="AU142" s="254" t="s">
        <v>82</v>
      </c>
      <c r="AV142" s="14" t="s">
        <v>80</v>
      </c>
      <c r="AW142" s="14" t="s">
        <v>33</v>
      </c>
      <c r="AX142" s="14" t="s">
        <v>72</v>
      </c>
      <c r="AY142" s="254" t="s">
        <v>180</v>
      </c>
    </row>
    <row r="143" s="13" customFormat="1">
      <c r="A143" s="13"/>
      <c r="B143" s="233"/>
      <c r="C143" s="234"/>
      <c r="D143" s="235" t="s">
        <v>191</v>
      </c>
      <c r="E143" s="236" t="s">
        <v>19</v>
      </c>
      <c r="F143" s="237" t="s">
        <v>8239</v>
      </c>
      <c r="G143" s="234"/>
      <c r="H143" s="238">
        <v>8.5839999999999996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191</v>
      </c>
      <c r="AU143" s="244" t="s">
        <v>82</v>
      </c>
      <c r="AV143" s="13" t="s">
        <v>82</v>
      </c>
      <c r="AW143" s="13" t="s">
        <v>33</v>
      </c>
      <c r="AX143" s="13" t="s">
        <v>72</v>
      </c>
      <c r="AY143" s="244" t="s">
        <v>180</v>
      </c>
    </row>
    <row r="144" s="14" customFormat="1">
      <c r="A144" s="14"/>
      <c r="B144" s="245"/>
      <c r="C144" s="246"/>
      <c r="D144" s="235" t="s">
        <v>191</v>
      </c>
      <c r="E144" s="247" t="s">
        <v>19</v>
      </c>
      <c r="F144" s="248" t="s">
        <v>8233</v>
      </c>
      <c r="G144" s="246"/>
      <c r="H144" s="247" t="s">
        <v>19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191</v>
      </c>
      <c r="AU144" s="254" t="s">
        <v>82</v>
      </c>
      <c r="AV144" s="14" t="s">
        <v>80</v>
      </c>
      <c r="AW144" s="14" t="s">
        <v>33</v>
      </c>
      <c r="AX144" s="14" t="s">
        <v>72</v>
      </c>
      <c r="AY144" s="254" t="s">
        <v>180</v>
      </c>
    </row>
    <row r="145" s="13" customFormat="1">
      <c r="A145" s="13"/>
      <c r="B145" s="233"/>
      <c r="C145" s="234"/>
      <c r="D145" s="235" t="s">
        <v>191</v>
      </c>
      <c r="E145" s="236" t="s">
        <v>19</v>
      </c>
      <c r="F145" s="237" t="s">
        <v>8240</v>
      </c>
      <c r="G145" s="234"/>
      <c r="H145" s="238">
        <v>1.6579999999999999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191</v>
      </c>
      <c r="AU145" s="244" t="s">
        <v>82</v>
      </c>
      <c r="AV145" s="13" t="s">
        <v>82</v>
      </c>
      <c r="AW145" s="13" t="s">
        <v>33</v>
      </c>
      <c r="AX145" s="13" t="s">
        <v>72</v>
      </c>
      <c r="AY145" s="244" t="s">
        <v>180</v>
      </c>
    </row>
    <row r="146" s="13" customFormat="1">
      <c r="A146" s="13"/>
      <c r="B146" s="233"/>
      <c r="C146" s="234"/>
      <c r="D146" s="235" t="s">
        <v>191</v>
      </c>
      <c r="E146" s="236" t="s">
        <v>19</v>
      </c>
      <c r="F146" s="237" t="s">
        <v>8241</v>
      </c>
      <c r="G146" s="234"/>
      <c r="H146" s="238">
        <v>0.86499999999999999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191</v>
      </c>
      <c r="AU146" s="244" t="s">
        <v>82</v>
      </c>
      <c r="AV146" s="13" t="s">
        <v>82</v>
      </c>
      <c r="AW146" s="13" t="s">
        <v>33</v>
      </c>
      <c r="AX146" s="13" t="s">
        <v>72</v>
      </c>
      <c r="AY146" s="244" t="s">
        <v>180</v>
      </c>
    </row>
    <row r="147" s="14" customFormat="1">
      <c r="A147" s="14"/>
      <c r="B147" s="245"/>
      <c r="C147" s="246"/>
      <c r="D147" s="235" t="s">
        <v>191</v>
      </c>
      <c r="E147" s="247" t="s">
        <v>19</v>
      </c>
      <c r="F147" s="248" t="s">
        <v>8242</v>
      </c>
      <c r="G147" s="246"/>
      <c r="H147" s="247" t="s">
        <v>19</v>
      </c>
      <c r="I147" s="249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191</v>
      </c>
      <c r="AU147" s="254" t="s">
        <v>82</v>
      </c>
      <c r="AV147" s="14" t="s">
        <v>80</v>
      </c>
      <c r="AW147" s="14" t="s">
        <v>33</v>
      </c>
      <c r="AX147" s="14" t="s">
        <v>72</v>
      </c>
      <c r="AY147" s="254" t="s">
        <v>180</v>
      </c>
    </row>
    <row r="148" s="13" customFormat="1">
      <c r="A148" s="13"/>
      <c r="B148" s="233"/>
      <c r="C148" s="234"/>
      <c r="D148" s="235" t="s">
        <v>191</v>
      </c>
      <c r="E148" s="236" t="s">
        <v>19</v>
      </c>
      <c r="F148" s="237" t="s">
        <v>8243</v>
      </c>
      <c r="G148" s="234"/>
      <c r="H148" s="238">
        <v>0.73499999999999999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191</v>
      </c>
      <c r="AU148" s="244" t="s">
        <v>82</v>
      </c>
      <c r="AV148" s="13" t="s">
        <v>82</v>
      </c>
      <c r="AW148" s="13" t="s">
        <v>33</v>
      </c>
      <c r="AX148" s="13" t="s">
        <v>72</v>
      </c>
      <c r="AY148" s="244" t="s">
        <v>180</v>
      </c>
    </row>
    <row r="149" s="15" customFormat="1">
      <c r="A149" s="15"/>
      <c r="B149" s="255"/>
      <c r="C149" s="256"/>
      <c r="D149" s="235" t="s">
        <v>191</v>
      </c>
      <c r="E149" s="257" t="s">
        <v>19</v>
      </c>
      <c r="F149" s="258" t="s">
        <v>327</v>
      </c>
      <c r="G149" s="256"/>
      <c r="H149" s="259">
        <v>11.842000000000001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191</v>
      </c>
      <c r="AU149" s="265" t="s">
        <v>82</v>
      </c>
      <c r="AV149" s="15" t="s">
        <v>187</v>
      </c>
      <c r="AW149" s="15" t="s">
        <v>33</v>
      </c>
      <c r="AX149" s="15" t="s">
        <v>80</v>
      </c>
      <c r="AY149" s="265" t="s">
        <v>180</v>
      </c>
    </row>
    <row r="150" s="2" customFormat="1" ht="16.5" customHeight="1">
      <c r="A150" s="40"/>
      <c r="B150" s="41"/>
      <c r="C150" s="215" t="s">
        <v>231</v>
      </c>
      <c r="D150" s="215" t="s">
        <v>182</v>
      </c>
      <c r="E150" s="216" t="s">
        <v>1043</v>
      </c>
      <c r="F150" s="217" t="s">
        <v>1044</v>
      </c>
      <c r="G150" s="218" t="s">
        <v>340</v>
      </c>
      <c r="H150" s="219">
        <v>0.59199999999999997</v>
      </c>
      <c r="I150" s="220"/>
      <c r="J150" s="221">
        <f>ROUND(I150*H150,2)</f>
        <v>0</v>
      </c>
      <c r="K150" s="217" t="s">
        <v>186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1.0606199999999999</v>
      </c>
      <c r="R150" s="224">
        <f>Q150*H150</f>
        <v>0.62788703999999995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187</v>
      </c>
      <c r="AT150" s="226" t="s">
        <v>182</v>
      </c>
      <c r="AU150" s="226" t="s">
        <v>82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187</v>
      </c>
      <c r="BM150" s="226" t="s">
        <v>8244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1046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82</v>
      </c>
    </row>
    <row r="152" s="14" customFormat="1">
      <c r="A152" s="14"/>
      <c r="B152" s="245"/>
      <c r="C152" s="246"/>
      <c r="D152" s="235" t="s">
        <v>191</v>
      </c>
      <c r="E152" s="247" t="s">
        <v>19</v>
      </c>
      <c r="F152" s="248" t="s">
        <v>1047</v>
      </c>
      <c r="G152" s="246"/>
      <c r="H152" s="247" t="s">
        <v>19</v>
      </c>
      <c r="I152" s="249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191</v>
      </c>
      <c r="AU152" s="254" t="s">
        <v>82</v>
      </c>
      <c r="AV152" s="14" t="s">
        <v>80</v>
      </c>
      <c r="AW152" s="14" t="s">
        <v>33</v>
      </c>
      <c r="AX152" s="14" t="s">
        <v>72</v>
      </c>
      <c r="AY152" s="254" t="s">
        <v>180</v>
      </c>
    </row>
    <row r="153" s="13" customFormat="1">
      <c r="A153" s="13"/>
      <c r="B153" s="233"/>
      <c r="C153" s="234"/>
      <c r="D153" s="235" t="s">
        <v>191</v>
      </c>
      <c r="E153" s="236" t="s">
        <v>19</v>
      </c>
      <c r="F153" s="237" t="s">
        <v>8245</v>
      </c>
      <c r="G153" s="234"/>
      <c r="H153" s="238">
        <v>0.59199999999999997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191</v>
      </c>
      <c r="AU153" s="244" t="s">
        <v>82</v>
      </c>
      <c r="AV153" s="13" t="s">
        <v>82</v>
      </c>
      <c r="AW153" s="13" t="s">
        <v>33</v>
      </c>
      <c r="AX153" s="13" t="s">
        <v>80</v>
      </c>
      <c r="AY153" s="244" t="s">
        <v>180</v>
      </c>
    </row>
    <row r="154" s="12" customFormat="1" ht="22.8" customHeight="1">
      <c r="A154" s="12"/>
      <c r="B154" s="199"/>
      <c r="C154" s="200"/>
      <c r="D154" s="201" t="s">
        <v>71</v>
      </c>
      <c r="E154" s="213" t="s">
        <v>100</v>
      </c>
      <c r="F154" s="213" t="s">
        <v>1121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SUM(P155:P182)</f>
        <v>0</v>
      </c>
      <c r="Q154" s="207"/>
      <c r="R154" s="208">
        <f>SUM(R155:R182)</f>
        <v>14.816718229999999</v>
      </c>
      <c r="S154" s="207"/>
      <c r="T154" s="209">
        <f>SUM(T155:T182)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80</v>
      </c>
      <c r="AT154" s="211" t="s">
        <v>71</v>
      </c>
      <c r="AU154" s="211" t="s">
        <v>80</v>
      </c>
      <c r="AY154" s="210" t="s">
        <v>180</v>
      </c>
      <c r="BK154" s="212">
        <f>SUM(BK155:BK182)</f>
        <v>0</v>
      </c>
    </row>
    <row r="155" s="2" customFormat="1" ht="24.15" customHeight="1">
      <c r="A155" s="40"/>
      <c r="B155" s="41"/>
      <c r="C155" s="215" t="s">
        <v>237</v>
      </c>
      <c r="D155" s="215" t="s">
        <v>182</v>
      </c>
      <c r="E155" s="216" t="s">
        <v>8246</v>
      </c>
      <c r="F155" s="217" t="s">
        <v>8247</v>
      </c>
      <c r="G155" s="218" t="s">
        <v>240</v>
      </c>
      <c r="H155" s="219">
        <v>5.6980000000000004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2.5018699999999998</v>
      </c>
      <c r="R155" s="224">
        <f>Q155*H155</f>
        <v>14.255655259999999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8248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8249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13" customFormat="1">
      <c r="A157" s="13"/>
      <c r="B157" s="233"/>
      <c r="C157" s="234"/>
      <c r="D157" s="235" t="s">
        <v>191</v>
      </c>
      <c r="E157" s="236" t="s">
        <v>19</v>
      </c>
      <c r="F157" s="237" t="s">
        <v>8250</v>
      </c>
      <c r="G157" s="234"/>
      <c r="H157" s="238">
        <v>1.9930000000000001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191</v>
      </c>
      <c r="AU157" s="244" t="s">
        <v>82</v>
      </c>
      <c r="AV157" s="13" t="s">
        <v>82</v>
      </c>
      <c r="AW157" s="13" t="s">
        <v>33</v>
      </c>
      <c r="AX157" s="13" t="s">
        <v>72</v>
      </c>
      <c r="AY157" s="244" t="s">
        <v>180</v>
      </c>
    </row>
    <row r="158" s="13" customFormat="1">
      <c r="A158" s="13"/>
      <c r="B158" s="233"/>
      <c r="C158" s="234"/>
      <c r="D158" s="235" t="s">
        <v>191</v>
      </c>
      <c r="E158" s="236" t="s">
        <v>19</v>
      </c>
      <c r="F158" s="237" t="s">
        <v>8251</v>
      </c>
      <c r="G158" s="234"/>
      <c r="H158" s="238">
        <v>2.8290000000000002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191</v>
      </c>
      <c r="AU158" s="244" t="s">
        <v>82</v>
      </c>
      <c r="AV158" s="13" t="s">
        <v>82</v>
      </c>
      <c r="AW158" s="13" t="s">
        <v>33</v>
      </c>
      <c r="AX158" s="13" t="s">
        <v>72</v>
      </c>
      <c r="AY158" s="244" t="s">
        <v>180</v>
      </c>
    </row>
    <row r="159" s="13" customFormat="1">
      <c r="A159" s="13"/>
      <c r="B159" s="233"/>
      <c r="C159" s="234"/>
      <c r="D159" s="235" t="s">
        <v>191</v>
      </c>
      <c r="E159" s="236" t="s">
        <v>19</v>
      </c>
      <c r="F159" s="237" t="s">
        <v>8252</v>
      </c>
      <c r="G159" s="234"/>
      <c r="H159" s="238">
        <v>0.876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191</v>
      </c>
      <c r="AU159" s="244" t="s">
        <v>82</v>
      </c>
      <c r="AV159" s="13" t="s">
        <v>82</v>
      </c>
      <c r="AW159" s="13" t="s">
        <v>33</v>
      </c>
      <c r="AX159" s="13" t="s">
        <v>72</v>
      </c>
      <c r="AY159" s="244" t="s">
        <v>180</v>
      </c>
    </row>
    <row r="160" s="15" customFormat="1">
      <c r="A160" s="15"/>
      <c r="B160" s="255"/>
      <c r="C160" s="256"/>
      <c r="D160" s="235" t="s">
        <v>191</v>
      </c>
      <c r="E160" s="257" t="s">
        <v>19</v>
      </c>
      <c r="F160" s="258" t="s">
        <v>327</v>
      </c>
      <c r="G160" s="256"/>
      <c r="H160" s="259">
        <v>5.6980000000000004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191</v>
      </c>
      <c r="AU160" s="265" t="s">
        <v>82</v>
      </c>
      <c r="AV160" s="15" t="s">
        <v>187</v>
      </c>
      <c r="AW160" s="15" t="s">
        <v>33</v>
      </c>
      <c r="AX160" s="15" t="s">
        <v>80</v>
      </c>
      <c r="AY160" s="265" t="s">
        <v>180</v>
      </c>
    </row>
    <row r="161" s="2" customFormat="1" ht="16.5" customHeight="1">
      <c r="A161" s="40"/>
      <c r="B161" s="41"/>
      <c r="C161" s="215" t="s">
        <v>246</v>
      </c>
      <c r="D161" s="215" t="s">
        <v>182</v>
      </c>
      <c r="E161" s="216" t="s">
        <v>1371</v>
      </c>
      <c r="F161" s="217" t="s">
        <v>1372</v>
      </c>
      <c r="G161" s="218" t="s">
        <v>185</v>
      </c>
      <c r="H161" s="219">
        <v>28.486999999999998</v>
      </c>
      <c r="I161" s="220"/>
      <c r="J161" s="221">
        <f>ROUND(I161*H161,2)</f>
        <v>0</v>
      </c>
      <c r="K161" s="217" t="s">
        <v>186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0.0027499999999999998</v>
      </c>
      <c r="R161" s="224">
        <f>Q161*H161</f>
        <v>0.078339249999999985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187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187</v>
      </c>
      <c r="BM161" s="226" t="s">
        <v>8253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1374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13" customFormat="1">
      <c r="A163" s="13"/>
      <c r="B163" s="233"/>
      <c r="C163" s="234"/>
      <c r="D163" s="235" t="s">
        <v>191</v>
      </c>
      <c r="E163" s="236" t="s">
        <v>19</v>
      </c>
      <c r="F163" s="237" t="s">
        <v>8254</v>
      </c>
      <c r="G163" s="234"/>
      <c r="H163" s="238">
        <v>22.629000000000001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191</v>
      </c>
      <c r="AU163" s="244" t="s">
        <v>82</v>
      </c>
      <c r="AV163" s="13" t="s">
        <v>82</v>
      </c>
      <c r="AW163" s="13" t="s">
        <v>33</v>
      </c>
      <c r="AX163" s="13" t="s">
        <v>72</v>
      </c>
      <c r="AY163" s="244" t="s">
        <v>180</v>
      </c>
    </row>
    <row r="164" s="13" customFormat="1">
      <c r="A164" s="13"/>
      <c r="B164" s="233"/>
      <c r="C164" s="234"/>
      <c r="D164" s="235" t="s">
        <v>191</v>
      </c>
      <c r="E164" s="236" t="s">
        <v>19</v>
      </c>
      <c r="F164" s="237" t="s">
        <v>8255</v>
      </c>
      <c r="G164" s="234"/>
      <c r="H164" s="238">
        <v>2.4569999999999999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191</v>
      </c>
      <c r="AU164" s="244" t="s">
        <v>82</v>
      </c>
      <c r="AV164" s="13" t="s">
        <v>82</v>
      </c>
      <c r="AW164" s="13" t="s">
        <v>33</v>
      </c>
      <c r="AX164" s="13" t="s">
        <v>72</v>
      </c>
      <c r="AY164" s="244" t="s">
        <v>180</v>
      </c>
    </row>
    <row r="165" s="13" customFormat="1">
      <c r="A165" s="13"/>
      <c r="B165" s="233"/>
      <c r="C165" s="234"/>
      <c r="D165" s="235" t="s">
        <v>191</v>
      </c>
      <c r="E165" s="236" t="s">
        <v>19</v>
      </c>
      <c r="F165" s="237" t="s">
        <v>8256</v>
      </c>
      <c r="G165" s="234"/>
      <c r="H165" s="238">
        <v>3.4009999999999998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191</v>
      </c>
      <c r="AU165" s="244" t="s">
        <v>82</v>
      </c>
      <c r="AV165" s="13" t="s">
        <v>82</v>
      </c>
      <c r="AW165" s="13" t="s">
        <v>33</v>
      </c>
      <c r="AX165" s="13" t="s">
        <v>72</v>
      </c>
      <c r="AY165" s="244" t="s">
        <v>180</v>
      </c>
    </row>
    <row r="166" s="15" customFormat="1">
      <c r="A166" s="15"/>
      <c r="B166" s="255"/>
      <c r="C166" s="256"/>
      <c r="D166" s="235" t="s">
        <v>191</v>
      </c>
      <c r="E166" s="257" t="s">
        <v>19</v>
      </c>
      <c r="F166" s="258" t="s">
        <v>327</v>
      </c>
      <c r="G166" s="256"/>
      <c r="H166" s="259">
        <v>28.486999999999998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191</v>
      </c>
      <c r="AU166" s="265" t="s">
        <v>82</v>
      </c>
      <c r="AV166" s="15" t="s">
        <v>187</v>
      </c>
      <c r="AW166" s="15" t="s">
        <v>33</v>
      </c>
      <c r="AX166" s="15" t="s">
        <v>80</v>
      </c>
      <c r="AY166" s="265" t="s">
        <v>180</v>
      </c>
    </row>
    <row r="167" s="2" customFormat="1" ht="16.5" customHeight="1">
      <c r="A167" s="40"/>
      <c r="B167" s="41"/>
      <c r="C167" s="215" t="s">
        <v>251</v>
      </c>
      <c r="D167" s="215" t="s">
        <v>182</v>
      </c>
      <c r="E167" s="216" t="s">
        <v>1382</v>
      </c>
      <c r="F167" s="217" t="s">
        <v>1383</v>
      </c>
      <c r="G167" s="218" t="s">
        <v>185</v>
      </c>
      <c r="H167" s="219">
        <v>28.486999999999998</v>
      </c>
      <c r="I167" s="220"/>
      <c r="J167" s="221">
        <f>ROUND(I167*H167,2)</f>
        <v>0</v>
      </c>
      <c r="K167" s="217" t="s">
        <v>186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187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8257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1385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24.15" customHeight="1">
      <c r="A169" s="40"/>
      <c r="B169" s="41"/>
      <c r="C169" s="215" t="s">
        <v>256</v>
      </c>
      <c r="D169" s="215" t="s">
        <v>182</v>
      </c>
      <c r="E169" s="216" t="s">
        <v>8258</v>
      </c>
      <c r="F169" s="217" t="s">
        <v>8259</v>
      </c>
      <c r="G169" s="218" t="s">
        <v>185</v>
      </c>
      <c r="H169" s="219">
        <v>17.094000000000001</v>
      </c>
      <c r="I169" s="220"/>
      <c r="J169" s="221">
        <f>ROUND(I169*H169,2)</f>
        <v>0</v>
      </c>
      <c r="K169" s="217" t="s">
        <v>186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0.0040800000000000003</v>
      </c>
      <c r="R169" s="224">
        <f>Q169*H169</f>
        <v>0.069743520000000003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187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8260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8261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13" customFormat="1">
      <c r="A171" s="13"/>
      <c r="B171" s="233"/>
      <c r="C171" s="234"/>
      <c r="D171" s="235" t="s">
        <v>191</v>
      </c>
      <c r="E171" s="236" t="s">
        <v>19</v>
      </c>
      <c r="F171" s="237" t="s">
        <v>8262</v>
      </c>
      <c r="G171" s="234"/>
      <c r="H171" s="238">
        <v>13.487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191</v>
      </c>
      <c r="AU171" s="244" t="s">
        <v>82</v>
      </c>
      <c r="AV171" s="13" t="s">
        <v>82</v>
      </c>
      <c r="AW171" s="13" t="s">
        <v>33</v>
      </c>
      <c r="AX171" s="13" t="s">
        <v>72</v>
      </c>
      <c r="AY171" s="244" t="s">
        <v>180</v>
      </c>
    </row>
    <row r="172" s="13" customFormat="1">
      <c r="A172" s="13"/>
      <c r="B172" s="233"/>
      <c r="C172" s="234"/>
      <c r="D172" s="235" t="s">
        <v>191</v>
      </c>
      <c r="E172" s="236" t="s">
        <v>19</v>
      </c>
      <c r="F172" s="237" t="s">
        <v>8263</v>
      </c>
      <c r="G172" s="234"/>
      <c r="H172" s="238">
        <v>3.6070000000000002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191</v>
      </c>
      <c r="AU172" s="244" t="s">
        <v>82</v>
      </c>
      <c r="AV172" s="13" t="s">
        <v>82</v>
      </c>
      <c r="AW172" s="13" t="s">
        <v>33</v>
      </c>
      <c r="AX172" s="13" t="s">
        <v>72</v>
      </c>
      <c r="AY172" s="244" t="s">
        <v>180</v>
      </c>
    </row>
    <row r="173" s="15" customFormat="1">
      <c r="A173" s="15"/>
      <c r="B173" s="255"/>
      <c r="C173" s="256"/>
      <c r="D173" s="235" t="s">
        <v>191</v>
      </c>
      <c r="E173" s="257" t="s">
        <v>19</v>
      </c>
      <c r="F173" s="258" t="s">
        <v>327</v>
      </c>
      <c r="G173" s="256"/>
      <c r="H173" s="259">
        <v>17.094000000000001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191</v>
      </c>
      <c r="AU173" s="265" t="s">
        <v>82</v>
      </c>
      <c r="AV173" s="15" t="s">
        <v>187</v>
      </c>
      <c r="AW173" s="15" t="s">
        <v>33</v>
      </c>
      <c r="AX173" s="15" t="s">
        <v>80</v>
      </c>
      <c r="AY173" s="265" t="s">
        <v>180</v>
      </c>
    </row>
    <row r="174" s="2" customFormat="1" ht="24.15" customHeight="1">
      <c r="A174" s="40"/>
      <c r="B174" s="41"/>
      <c r="C174" s="215" t="s">
        <v>261</v>
      </c>
      <c r="D174" s="215" t="s">
        <v>182</v>
      </c>
      <c r="E174" s="216" t="s">
        <v>8264</v>
      </c>
      <c r="F174" s="217" t="s">
        <v>8265</v>
      </c>
      <c r="G174" s="218" t="s">
        <v>185</v>
      </c>
      <c r="H174" s="219">
        <v>17.094000000000001</v>
      </c>
      <c r="I174" s="220"/>
      <c r="J174" s="221">
        <f>ROUND(I174*H174,2)</f>
        <v>0</v>
      </c>
      <c r="K174" s="217" t="s">
        <v>186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187</v>
      </c>
      <c r="AT174" s="226" t="s">
        <v>182</v>
      </c>
      <c r="AU174" s="226" t="s">
        <v>82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187</v>
      </c>
      <c r="BM174" s="226" t="s">
        <v>8266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8267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82</v>
      </c>
    </row>
    <row r="176" s="2" customFormat="1" ht="16.5" customHeight="1">
      <c r="A176" s="40"/>
      <c r="B176" s="41"/>
      <c r="C176" s="215" t="s">
        <v>8</v>
      </c>
      <c r="D176" s="215" t="s">
        <v>182</v>
      </c>
      <c r="E176" s="216" t="s">
        <v>1399</v>
      </c>
      <c r="F176" s="217" t="s">
        <v>1400</v>
      </c>
      <c r="G176" s="218" t="s">
        <v>185</v>
      </c>
      <c r="H176" s="219">
        <v>45.581000000000003</v>
      </c>
      <c r="I176" s="220"/>
      <c r="J176" s="221">
        <f>ROUND(I176*H176,2)</f>
        <v>0</v>
      </c>
      <c r="K176" s="217" t="s">
        <v>186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0.0025000000000000001</v>
      </c>
      <c r="R176" s="224">
        <f>Q176*H176</f>
        <v>0.11395250000000001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187</v>
      </c>
      <c r="AT176" s="226" t="s">
        <v>182</v>
      </c>
      <c r="AU176" s="226" t="s">
        <v>82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187</v>
      </c>
      <c r="BM176" s="226" t="s">
        <v>8268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1402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82</v>
      </c>
    </row>
    <row r="178" s="13" customFormat="1">
      <c r="A178" s="13"/>
      <c r="B178" s="233"/>
      <c r="C178" s="234"/>
      <c r="D178" s="235" t="s">
        <v>191</v>
      </c>
      <c r="E178" s="236" t="s">
        <v>19</v>
      </c>
      <c r="F178" s="237" t="s">
        <v>8269</v>
      </c>
      <c r="G178" s="234"/>
      <c r="H178" s="238">
        <v>45.581000000000003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191</v>
      </c>
      <c r="AU178" s="244" t="s">
        <v>82</v>
      </c>
      <c r="AV178" s="13" t="s">
        <v>82</v>
      </c>
      <c r="AW178" s="13" t="s">
        <v>33</v>
      </c>
      <c r="AX178" s="13" t="s">
        <v>80</v>
      </c>
      <c r="AY178" s="244" t="s">
        <v>180</v>
      </c>
    </row>
    <row r="179" s="2" customFormat="1" ht="24.15" customHeight="1">
      <c r="A179" s="40"/>
      <c r="B179" s="41"/>
      <c r="C179" s="215" t="s">
        <v>270</v>
      </c>
      <c r="D179" s="215" t="s">
        <v>182</v>
      </c>
      <c r="E179" s="216" t="s">
        <v>1404</v>
      </c>
      <c r="F179" s="217" t="s">
        <v>1405</v>
      </c>
      <c r="G179" s="218" t="s">
        <v>340</v>
      </c>
      <c r="H179" s="219">
        <v>0.28499999999999998</v>
      </c>
      <c r="I179" s="220"/>
      <c r="J179" s="221">
        <f>ROUND(I179*H179,2)</f>
        <v>0</v>
      </c>
      <c r="K179" s="217" t="s">
        <v>186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1.04922</v>
      </c>
      <c r="R179" s="224">
        <f>Q179*H179</f>
        <v>0.29902770000000001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187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187</v>
      </c>
      <c r="BM179" s="226" t="s">
        <v>8270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1407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82</v>
      </c>
    </row>
    <row r="181" s="14" customFormat="1">
      <c r="A181" s="14"/>
      <c r="B181" s="245"/>
      <c r="C181" s="246"/>
      <c r="D181" s="235" t="s">
        <v>191</v>
      </c>
      <c r="E181" s="247" t="s">
        <v>19</v>
      </c>
      <c r="F181" s="248" t="s">
        <v>1047</v>
      </c>
      <c r="G181" s="246"/>
      <c r="H181" s="247" t="s">
        <v>19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191</v>
      </c>
      <c r="AU181" s="254" t="s">
        <v>82</v>
      </c>
      <c r="AV181" s="14" t="s">
        <v>80</v>
      </c>
      <c r="AW181" s="14" t="s">
        <v>33</v>
      </c>
      <c r="AX181" s="14" t="s">
        <v>72</v>
      </c>
      <c r="AY181" s="254" t="s">
        <v>180</v>
      </c>
    </row>
    <row r="182" s="13" customFormat="1">
      <c r="A182" s="13"/>
      <c r="B182" s="233"/>
      <c r="C182" s="234"/>
      <c r="D182" s="235" t="s">
        <v>191</v>
      </c>
      <c r="E182" s="236" t="s">
        <v>19</v>
      </c>
      <c r="F182" s="237" t="s">
        <v>8271</v>
      </c>
      <c r="G182" s="234"/>
      <c r="H182" s="238">
        <v>0.28499999999999998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191</v>
      </c>
      <c r="AU182" s="244" t="s">
        <v>82</v>
      </c>
      <c r="AV182" s="13" t="s">
        <v>82</v>
      </c>
      <c r="AW182" s="13" t="s">
        <v>33</v>
      </c>
      <c r="AX182" s="13" t="s">
        <v>80</v>
      </c>
      <c r="AY182" s="244" t="s">
        <v>180</v>
      </c>
    </row>
    <row r="183" s="12" customFormat="1" ht="22.8" customHeight="1">
      <c r="A183" s="12"/>
      <c r="B183" s="199"/>
      <c r="C183" s="200"/>
      <c r="D183" s="201" t="s">
        <v>71</v>
      </c>
      <c r="E183" s="213" t="s">
        <v>187</v>
      </c>
      <c r="F183" s="213" t="s">
        <v>1873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SUM(P184:P191)</f>
        <v>0</v>
      </c>
      <c r="Q183" s="207"/>
      <c r="R183" s="208">
        <f>SUM(R184:R191)</f>
        <v>1.401645</v>
      </c>
      <c r="S183" s="207"/>
      <c r="T183" s="209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80</v>
      </c>
      <c r="AT183" s="211" t="s">
        <v>71</v>
      </c>
      <c r="AU183" s="211" t="s">
        <v>80</v>
      </c>
      <c r="AY183" s="210" t="s">
        <v>180</v>
      </c>
      <c r="BK183" s="212">
        <f>SUM(BK184:BK191)</f>
        <v>0</v>
      </c>
    </row>
    <row r="184" s="2" customFormat="1" ht="24.15" customHeight="1">
      <c r="A184" s="40"/>
      <c r="B184" s="41"/>
      <c r="C184" s="215" t="s">
        <v>275</v>
      </c>
      <c r="D184" s="215" t="s">
        <v>182</v>
      </c>
      <c r="E184" s="216" t="s">
        <v>2113</v>
      </c>
      <c r="F184" s="217" t="s">
        <v>2114</v>
      </c>
      <c r="G184" s="218" t="s">
        <v>227</v>
      </c>
      <c r="H184" s="219">
        <v>12.25</v>
      </c>
      <c r="I184" s="220"/>
      <c r="J184" s="221">
        <f>ROUND(I184*H184,2)</f>
        <v>0</v>
      </c>
      <c r="K184" s="217" t="s">
        <v>186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0.11046</v>
      </c>
      <c r="R184" s="224">
        <f>Q184*H184</f>
        <v>1.353135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187</v>
      </c>
      <c r="AT184" s="226" t="s">
        <v>182</v>
      </c>
      <c r="AU184" s="226" t="s">
        <v>82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187</v>
      </c>
      <c r="BM184" s="226" t="s">
        <v>8272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2116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82</v>
      </c>
    </row>
    <row r="186" s="13" customFormat="1">
      <c r="A186" s="13"/>
      <c r="B186" s="233"/>
      <c r="C186" s="234"/>
      <c r="D186" s="235" t="s">
        <v>191</v>
      </c>
      <c r="E186" s="236" t="s">
        <v>19</v>
      </c>
      <c r="F186" s="237" t="s">
        <v>8273</v>
      </c>
      <c r="G186" s="234"/>
      <c r="H186" s="238">
        <v>12.25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191</v>
      </c>
      <c r="AU186" s="244" t="s">
        <v>82</v>
      </c>
      <c r="AV186" s="13" t="s">
        <v>82</v>
      </c>
      <c r="AW186" s="13" t="s">
        <v>33</v>
      </c>
      <c r="AX186" s="13" t="s">
        <v>80</v>
      </c>
      <c r="AY186" s="244" t="s">
        <v>180</v>
      </c>
    </row>
    <row r="187" s="2" customFormat="1" ht="21.75" customHeight="1">
      <c r="A187" s="40"/>
      <c r="B187" s="41"/>
      <c r="C187" s="215" t="s">
        <v>280</v>
      </c>
      <c r="D187" s="215" t="s">
        <v>182</v>
      </c>
      <c r="E187" s="216" t="s">
        <v>2121</v>
      </c>
      <c r="F187" s="217" t="s">
        <v>2122</v>
      </c>
      <c r="G187" s="218" t="s">
        <v>185</v>
      </c>
      <c r="H187" s="219">
        <v>6.125</v>
      </c>
      <c r="I187" s="220"/>
      <c r="J187" s="221">
        <f>ROUND(I187*H187,2)</f>
        <v>0</v>
      </c>
      <c r="K187" s="217" t="s">
        <v>186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0.00792</v>
      </c>
      <c r="R187" s="224">
        <f>Q187*H187</f>
        <v>0.048509999999999998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187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187</v>
      </c>
      <c r="BM187" s="226" t="s">
        <v>8274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2124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13" customFormat="1">
      <c r="A189" s="13"/>
      <c r="B189" s="233"/>
      <c r="C189" s="234"/>
      <c r="D189" s="235" t="s">
        <v>191</v>
      </c>
      <c r="E189" s="236" t="s">
        <v>19</v>
      </c>
      <c r="F189" s="237" t="s">
        <v>8275</v>
      </c>
      <c r="G189" s="234"/>
      <c r="H189" s="238">
        <v>6.125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191</v>
      </c>
      <c r="AU189" s="244" t="s">
        <v>82</v>
      </c>
      <c r="AV189" s="13" t="s">
        <v>82</v>
      </c>
      <c r="AW189" s="13" t="s">
        <v>33</v>
      </c>
      <c r="AX189" s="13" t="s">
        <v>80</v>
      </c>
      <c r="AY189" s="244" t="s">
        <v>180</v>
      </c>
    </row>
    <row r="190" s="2" customFormat="1" ht="21.75" customHeight="1">
      <c r="A190" s="40"/>
      <c r="B190" s="41"/>
      <c r="C190" s="215" t="s">
        <v>286</v>
      </c>
      <c r="D190" s="215" t="s">
        <v>182</v>
      </c>
      <c r="E190" s="216" t="s">
        <v>2127</v>
      </c>
      <c r="F190" s="217" t="s">
        <v>2128</v>
      </c>
      <c r="G190" s="218" t="s">
        <v>185</v>
      </c>
      <c r="H190" s="219">
        <v>6.125</v>
      </c>
      <c r="I190" s="220"/>
      <c r="J190" s="221">
        <f>ROUND(I190*H190,2)</f>
        <v>0</v>
      </c>
      <c r="K190" s="217" t="s">
        <v>186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187</v>
      </c>
      <c r="AT190" s="226" t="s">
        <v>182</v>
      </c>
      <c r="AU190" s="226" t="s">
        <v>82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187</v>
      </c>
      <c r="BM190" s="226" t="s">
        <v>8276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2130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82</v>
      </c>
    </row>
    <row r="192" s="12" customFormat="1" ht="22.8" customHeight="1">
      <c r="A192" s="12"/>
      <c r="B192" s="199"/>
      <c r="C192" s="200"/>
      <c r="D192" s="201" t="s">
        <v>71</v>
      </c>
      <c r="E192" s="213" t="s">
        <v>539</v>
      </c>
      <c r="F192" s="213" t="s">
        <v>540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SUM(P193:P194)</f>
        <v>0</v>
      </c>
      <c r="Q192" s="207"/>
      <c r="R192" s="208">
        <f>SUM(R193:R194)</f>
        <v>0</v>
      </c>
      <c r="S192" s="207"/>
      <c r="T192" s="209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80</v>
      </c>
      <c r="AT192" s="211" t="s">
        <v>71</v>
      </c>
      <c r="AU192" s="211" t="s">
        <v>80</v>
      </c>
      <c r="AY192" s="210" t="s">
        <v>180</v>
      </c>
      <c r="BK192" s="212">
        <f>SUM(BK193:BK194)</f>
        <v>0</v>
      </c>
    </row>
    <row r="193" s="2" customFormat="1" ht="33" customHeight="1">
      <c r="A193" s="40"/>
      <c r="B193" s="41"/>
      <c r="C193" s="215" t="s">
        <v>291</v>
      </c>
      <c r="D193" s="215" t="s">
        <v>182</v>
      </c>
      <c r="E193" s="216" t="s">
        <v>8277</v>
      </c>
      <c r="F193" s="217" t="s">
        <v>8278</v>
      </c>
      <c r="G193" s="218" t="s">
        <v>340</v>
      </c>
      <c r="H193" s="219">
        <v>52.465000000000003</v>
      </c>
      <c r="I193" s="220"/>
      <c r="J193" s="221">
        <f>ROUND(I193*H193,2)</f>
        <v>0</v>
      </c>
      <c r="K193" s="217" t="s">
        <v>186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187</v>
      </c>
      <c r="AT193" s="226" t="s">
        <v>182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187</v>
      </c>
      <c r="BM193" s="226" t="s">
        <v>8279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8280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12" customFormat="1" ht="25.92" customHeight="1">
      <c r="A195" s="12"/>
      <c r="B195" s="199"/>
      <c r="C195" s="200"/>
      <c r="D195" s="201" t="s">
        <v>71</v>
      </c>
      <c r="E195" s="202" t="s">
        <v>2956</v>
      </c>
      <c r="F195" s="202" t="s">
        <v>2957</v>
      </c>
      <c r="G195" s="200"/>
      <c r="H195" s="200"/>
      <c r="I195" s="203"/>
      <c r="J195" s="204">
        <f>BK195</f>
        <v>0</v>
      </c>
      <c r="K195" s="200"/>
      <c r="L195" s="205"/>
      <c r="M195" s="206"/>
      <c r="N195" s="207"/>
      <c r="O195" s="207"/>
      <c r="P195" s="208">
        <f>P196+P209+P214</f>
        <v>0</v>
      </c>
      <c r="Q195" s="207"/>
      <c r="R195" s="208">
        <f>R196+R209+R214</f>
        <v>0.59691699999999992</v>
      </c>
      <c r="S195" s="207"/>
      <c r="T195" s="209">
        <f>T196+T209+T214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82</v>
      </c>
      <c r="AT195" s="211" t="s">
        <v>71</v>
      </c>
      <c r="AU195" s="211" t="s">
        <v>72</v>
      </c>
      <c r="AY195" s="210" t="s">
        <v>180</v>
      </c>
      <c r="BK195" s="212">
        <f>BK196+BK209+BK214</f>
        <v>0</v>
      </c>
    </row>
    <row r="196" s="12" customFormat="1" ht="22.8" customHeight="1">
      <c r="A196" s="12"/>
      <c r="B196" s="199"/>
      <c r="C196" s="200"/>
      <c r="D196" s="201" t="s">
        <v>71</v>
      </c>
      <c r="E196" s="213" t="s">
        <v>2958</v>
      </c>
      <c r="F196" s="213" t="s">
        <v>2959</v>
      </c>
      <c r="G196" s="200"/>
      <c r="H196" s="200"/>
      <c r="I196" s="203"/>
      <c r="J196" s="214">
        <f>BK196</f>
        <v>0</v>
      </c>
      <c r="K196" s="200"/>
      <c r="L196" s="205"/>
      <c r="M196" s="206"/>
      <c r="N196" s="207"/>
      <c r="O196" s="207"/>
      <c r="P196" s="208">
        <f>SUM(P197:P208)</f>
        <v>0</v>
      </c>
      <c r="Q196" s="207"/>
      <c r="R196" s="208">
        <f>SUM(R197:R208)</f>
        <v>0.13900000000000001</v>
      </c>
      <c r="S196" s="207"/>
      <c r="T196" s="209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82</v>
      </c>
      <c r="AT196" s="211" t="s">
        <v>71</v>
      </c>
      <c r="AU196" s="211" t="s">
        <v>80</v>
      </c>
      <c r="AY196" s="210" t="s">
        <v>180</v>
      </c>
      <c r="BK196" s="212">
        <f>SUM(BK197:BK208)</f>
        <v>0</v>
      </c>
    </row>
    <row r="197" s="2" customFormat="1" ht="21.75" customHeight="1">
      <c r="A197" s="40"/>
      <c r="B197" s="41"/>
      <c r="C197" s="215" t="s">
        <v>7</v>
      </c>
      <c r="D197" s="215" t="s">
        <v>182</v>
      </c>
      <c r="E197" s="216" t="s">
        <v>8281</v>
      </c>
      <c r="F197" s="217" t="s">
        <v>8282</v>
      </c>
      <c r="G197" s="218" t="s">
        <v>185</v>
      </c>
      <c r="H197" s="219">
        <v>95.375</v>
      </c>
      <c r="I197" s="220"/>
      <c r="J197" s="221">
        <f>ROUND(I197*H197,2)</f>
        <v>0</v>
      </c>
      <c r="K197" s="217" t="s">
        <v>186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270</v>
      </c>
      <c r="AT197" s="226" t="s">
        <v>182</v>
      </c>
      <c r="AU197" s="226" t="s">
        <v>82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270</v>
      </c>
      <c r="BM197" s="226" t="s">
        <v>8283</v>
      </c>
    </row>
    <row r="198" s="2" customFormat="1">
      <c r="A198" s="40"/>
      <c r="B198" s="41"/>
      <c r="C198" s="42"/>
      <c r="D198" s="228" t="s">
        <v>189</v>
      </c>
      <c r="E198" s="42"/>
      <c r="F198" s="229" t="s">
        <v>8284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189</v>
      </c>
      <c r="AU198" s="19" t="s">
        <v>82</v>
      </c>
    </row>
    <row r="199" s="13" customFormat="1">
      <c r="A199" s="13"/>
      <c r="B199" s="233"/>
      <c r="C199" s="234"/>
      <c r="D199" s="235" t="s">
        <v>191</v>
      </c>
      <c r="E199" s="236" t="s">
        <v>19</v>
      </c>
      <c r="F199" s="237" t="s">
        <v>8285</v>
      </c>
      <c r="G199" s="234"/>
      <c r="H199" s="238">
        <v>95.375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191</v>
      </c>
      <c r="AU199" s="244" t="s">
        <v>82</v>
      </c>
      <c r="AV199" s="13" t="s">
        <v>82</v>
      </c>
      <c r="AW199" s="13" t="s">
        <v>33</v>
      </c>
      <c r="AX199" s="13" t="s">
        <v>80</v>
      </c>
      <c r="AY199" s="244" t="s">
        <v>180</v>
      </c>
    </row>
    <row r="200" s="2" customFormat="1" ht="16.5" customHeight="1">
      <c r="A200" s="40"/>
      <c r="B200" s="41"/>
      <c r="C200" s="281" t="s">
        <v>300</v>
      </c>
      <c r="D200" s="281" t="s">
        <v>702</v>
      </c>
      <c r="E200" s="282" t="s">
        <v>8286</v>
      </c>
      <c r="F200" s="283" t="s">
        <v>8287</v>
      </c>
      <c r="G200" s="284" t="s">
        <v>340</v>
      </c>
      <c r="H200" s="285">
        <v>0.033000000000000002</v>
      </c>
      <c r="I200" s="286"/>
      <c r="J200" s="287">
        <f>ROUND(I200*H200,2)</f>
        <v>0</v>
      </c>
      <c r="K200" s="283" t="s">
        <v>186</v>
      </c>
      <c r="L200" s="288"/>
      <c r="M200" s="289" t="s">
        <v>19</v>
      </c>
      <c r="N200" s="290" t="s">
        <v>43</v>
      </c>
      <c r="O200" s="86"/>
      <c r="P200" s="224">
        <f>O200*H200</f>
        <v>0</v>
      </c>
      <c r="Q200" s="224">
        <v>1</v>
      </c>
      <c r="R200" s="224">
        <f>Q200*H200</f>
        <v>0.033000000000000002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369</v>
      </c>
      <c r="AT200" s="226" t="s">
        <v>702</v>
      </c>
      <c r="AU200" s="226" t="s">
        <v>82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270</v>
      </c>
      <c r="BM200" s="226" t="s">
        <v>8288</v>
      </c>
    </row>
    <row r="201" s="13" customFormat="1">
      <c r="A201" s="13"/>
      <c r="B201" s="233"/>
      <c r="C201" s="234"/>
      <c r="D201" s="235" t="s">
        <v>191</v>
      </c>
      <c r="E201" s="234"/>
      <c r="F201" s="237" t="s">
        <v>8289</v>
      </c>
      <c r="G201" s="234"/>
      <c r="H201" s="238">
        <v>0.033000000000000002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191</v>
      </c>
      <c r="AU201" s="244" t="s">
        <v>82</v>
      </c>
      <c r="AV201" s="13" t="s">
        <v>82</v>
      </c>
      <c r="AW201" s="13" t="s">
        <v>4</v>
      </c>
      <c r="AX201" s="13" t="s">
        <v>80</v>
      </c>
      <c r="AY201" s="244" t="s">
        <v>180</v>
      </c>
    </row>
    <row r="202" s="2" customFormat="1" ht="24.15" customHeight="1">
      <c r="A202" s="40"/>
      <c r="B202" s="41"/>
      <c r="C202" s="215" t="s">
        <v>305</v>
      </c>
      <c r="D202" s="215" t="s">
        <v>182</v>
      </c>
      <c r="E202" s="216" t="s">
        <v>3014</v>
      </c>
      <c r="F202" s="217" t="s">
        <v>3015</v>
      </c>
      <c r="G202" s="218" t="s">
        <v>185</v>
      </c>
      <c r="H202" s="219">
        <v>95.375</v>
      </c>
      <c r="I202" s="220"/>
      <c r="J202" s="221">
        <f>ROUND(I202*H202,2)</f>
        <v>0</v>
      </c>
      <c r="K202" s="217" t="s">
        <v>186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270</v>
      </c>
      <c r="AT202" s="226" t="s">
        <v>182</v>
      </c>
      <c r="AU202" s="226" t="s">
        <v>82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270</v>
      </c>
      <c r="BM202" s="226" t="s">
        <v>8290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3017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82</v>
      </c>
    </row>
    <row r="204" s="13" customFormat="1">
      <c r="A204" s="13"/>
      <c r="B204" s="233"/>
      <c r="C204" s="234"/>
      <c r="D204" s="235" t="s">
        <v>191</v>
      </c>
      <c r="E204" s="236" t="s">
        <v>19</v>
      </c>
      <c r="F204" s="237" t="s">
        <v>8285</v>
      </c>
      <c r="G204" s="234"/>
      <c r="H204" s="238">
        <v>95.375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191</v>
      </c>
      <c r="AU204" s="244" t="s">
        <v>82</v>
      </c>
      <c r="AV204" s="13" t="s">
        <v>82</v>
      </c>
      <c r="AW204" s="13" t="s">
        <v>33</v>
      </c>
      <c r="AX204" s="13" t="s">
        <v>80</v>
      </c>
      <c r="AY204" s="244" t="s">
        <v>180</v>
      </c>
    </row>
    <row r="205" s="2" customFormat="1" ht="16.5" customHeight="1">
      <c r="A205" s="40"/>
      <c r="B205" s="41"/>
      <c r="C205" s="281" t="s">
        <v>310</v>
      </c>
      <c r="D205" s="281" t="s">
        <v>702</v>
      </c>
      <c r="E205" s="282" t="s">
        <v>3170</v>
      </c>
      <c r="F205" s="283" t="s">
        <v>3171</v>
      </c>
      <c r="G205" s="284" t="s">
        <v>340</v>
      </c>
      <c r="H205" s="285">
        <v>0.106</v>
      </c>
      <c r="I205" s="286"/>
      <c r="J205" s="287">
        <f>ROUND(I205*H205,2)</f>
        <v>0</v>
      </c>
      <c r="K205" s="283" t="s">
        <v>186</v>
      </c>
      <c r="L205" s="288"/>
      <c r="M205" s="289" t="s">
        <v>19</v>
      </c>
      <c r="N205" s="290" t="s">
        <v>43</v>
      </c>
      <c r="O205" s="86"/>
      <c r="P205" s="224">
        <f>O205*H205</f>
        <v>0</v>
      </c>
      <c r="Q205" s="224">
        <v>1</v>
      </c>
      <c r="R205" s="224">
        <f>Q205*H205</f>
        <v>0.106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369</v>
      </c>
      <c r="AT205" s="226" t="s">
        <v>702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270</v>
      </c>
      <c r="BM205" s="226" t="s">
        <v>8291</v>
      </c>
    </row>
    <row r="206" s="13" customFormat="1">
      <c r="A206" s="13"/>
      <c r="B206" s="233"/>
      <c r="C206" s="234"/>
      <c r="D206" s="235" t="s">
        <v>191</v>
      </c>
      <c r="E206" s="234"/>
      <c r="F206" s="237" t="s">
        <v>8292</v>
      </c>
      <c r="G206" s="234"/>
      <c r="H206" s="238">
        <v>0.106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191</v>
      </c>
      <c r="AU206" s="244" t="s">
        <v>82</v>
      </c>
      <c r="AV206" s="13" t="s">
        <v>82</v>
      </c>
      <c r="AW206" s="13" t="s">
        <v>4</v>
      </c>
      <c r="AX206" s="13" t="s">
        <v>80</v>
      </c>
      <c r="AY206" s="244" t="s">
        <v>180</v>
      </c>
    </row>
    <row r="207" s="2" customFormat="1" ht="24.15" customHeight="1">
      <c r="A207" s="40"/>
      <c r="B207" s="41"/>
      <c r="C207" s="215" t="s">
        <v>316</v>
      </c>
      <c r="D207" s="215" t="s">
        <v>182</v>
      </c>
      <c r="E207" s="216" t="s">
        <v>3127</v>
      </c>
      <c r="F207" s="217" t="s">
        <v>3128</v>
      </c>
      <c r="G207" s="218" t="s">
        <v>3129</v>
      </c>
      <c r="H207" s="292"/>
      <c r="I207" s="220"/>
      <c r="J207" s="221">
        <f>ROUND(I207*H207,2)</f>
        <v>0</v>
      </c>
      <c r="K207" s="217" t="s">
        <v>186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270</v>
      </c>
      <c r="AT207" s="226" t="s">
        <v>182</v>
      </c>
      <c r="AU207" s="226" t="s">
        <v>82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270</v>
      </c>
      <c r="BM207" s="226" t="s">
        <v>8293</v>
      </c>
    </row>
    <row r="208" s="2" customFormat="1">
      <c r="A208" s="40"/>
      <c r="B208" s="41"/>
      <c r="C208" s="42"/>
      <c r="D208" s="228" t="s">
        <v>189</v>
      </c>
      <c r="E208" s="42"/>
      <c r="F208" s="229" t="s">
        <v>3131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189</v>
      </c>
      <c r="AU208" s="19" t="s">
        <v>82</v>
      </c>
    </row>
    <row r="209" s="12" customFormat="1" ht="22.8" customHeight="1">
      <c r="A209" s="12"/>
      <c r="B209" s="199"/>
      <c r="C209" s="200"/>
      <c r="D209" s="201" t="s">
        <v>71</v>
      </c>
      <c r="E209" s="213" t="s">
        <v>4000</v>
      </c>
      <c r="F209" s="213" t="s">
        <v>4001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SUM(P210:P213)</f>
        <v>0</v>
      </c>
      <c r="Q209" s="207"/>
      <c r="R209" s="208">
        <f>SUM(R210:R213)</f>
        <v>0</v>
      </c>
      <c r="S209" s="207"/>
      <c r="T209" s="209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82</v>
      </c>
      <c r="AT209" s="211" t="s">
        <v>71</v>
      </c>
      <c r="AU209" s="211" t="s">
        <v>80</v>
      </c>
      <c r="AY209" s="210" t="s">
        <v>180</v>
      </c>
      <c r="BK209" s="212">
        <f>SUM(BK210:BK213)</f>
        <v>0</v>
      </c>
    </row>
    <row r="210" s="2" customFormat="1" ht="24.15" customHeight="1">
      <c r="A210" s="40"/>
      <c r="B210" s="41"/>
      <c r="C210" s="215" t="s">
        <v>328</v>
      </c>
      <c r="D210" s="215" t="s">
        <v>182</v>
      </c>
      <c r="E210" s="216" t="s">
        <v>8294</v>
      </c>
      <c r="F210" s="217" t="s">
        <v>8295</v>
      </c>
      <c r="G210" s="218" t="s">
        <v>185</v>
      </c>
      <c r="H210" s="219">
        <v>1.99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270</v>
      </c>
      <c r="AT210" s="226" t="s">
        <v>182</v>
      </c>
      <c r="AU210" s="226" t="s">
        <v>82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270</v>
      </c>
      <c r="BM210" s="226" t="s">
        <v>8296</v>
      </c>
    </row>
    <row r="211" s="13" customFormat="1">
      <c r="A211" s="13"/>
      <c r="B211" s="233"/>
      <c r="C211" s="234"/>
      <c r="D211" s="235" t="s">
        <v>191</v>
      </c>
      <c r="E211" s="236" t="s">
        <v>19</v>
      </c>
      <c r="F211" s="237" t="s">
        <v>8297</v>
      </c>
      <c r="G211" s="234"/>
      <c r="H211" s="238">
        <v>1.99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191</v>
      </c>
      <c r="AU211" s="244" t="s">
        <v>82</v>
      </c>
      <c r="AV211" s="13" t="s">
        <v>82</v>
      </c>
      <c r="AW211" s="13" t="s">
        <v>33</v>
      </c>
      <c r="AX211" s="13" t="s">
        <v>80</v>
      </c>
      <c r="AY211" s="244" t="s">
        <v>180</v>
      </c>
    </row>
    <row r="212" s="2" customFormat="1" ht="24.15" customHeight="1">
      <c r="A212" s="40"/>
      <c r="B212" s="41"/>
      <c r="C212" s="215" t="s">
        <v>337</v>
      </c>
      <c r="D212" s="215" t="s">
        <v>182</v>
      </c>
      <c r="E212" s="216" t="s">
        <v>8298</v>
      </c>
      <c r="F212" s="217" t="s">
        <v>8299</v>
      </c>
      <c r="G212" s="218" t="s">
        <v>185</v>
      </c>
      <c r="H212" s="219">
        <v>2.2080000000000002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270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270</v>
      </c>
      <c r="BM212" s="226" t="s">
        <v>8300</v>
      </c>
    </row>
    <row r="213" s="13" customFormat="1">
      <c r="A213" s="13"/>
      <c r="B213" s="233"/>
      <c r="C213" s="234"/>
      <c r="D213" s="235" t="s">
        <v>191</v>
      </c>
      <c r="E213" s="236" t="s">
        <v>19</v>
      </c>
      <c r="F213" s="237" t="s">
        <v>8301</v>
      </c>
      <c r="G213" s="234"/>
      <c r="H213" s="238">
        <v>2.2080000000000002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191</v>
      </c>
      <c r="AU213" s="244" t="s">
        <v>82</v>
      </c>
      <c r="AV213" s="13" t="s">
        <v>82</v>
      </c>
      <c r="AW213" s="13" t="s">
        <v>33</v>
      </c>
      <c r="AX213" s="13" t="s">
        <v>80</v>
      </c>
      <c r="AY213" s="244" t="s">
        <v>180</v>
      </c>
    </row>
    <row r="214" s="12" customFormat="1" ht="22.8" customHeight="1">
      <c r="A214" s="12"/>
      <c r="B214" s="199"/>
      <c r="C214" s="200"/>
      <c r="D214" s="201" t="s">
        <v>71</v>
      </c>
      <c r="E214" s="213" t="s">
        <v>4425</v>
      </c>
      <c r="F214" s="213" t="s">
        <v>4426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SUM(P215:P231)</f>
        <v>0</v>
      </c>
      <c r="Q214" s="207"/>
      <c r="R214" s="208">
        <f>SUM(R215:R231)</f>
        <v>0.45791699999999996</v>
      </c>
      <c r="S214" s="207"/>
      <c r="T214" s="209">
        <f>SUM(T215:T231)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82</v>
      </c>
      <c r="AT214" s="211" t="s">
        <v>71</v>
      </c>
      <c r="AU214" s="211" t="s">
        <v>80</v>
      </c>
      <c r="AY214" s="210" t="s">
        <v>180</v>
      </c>
      <c r="BK214" s="212">
        <f>SUM(BK215:BK231)</f>
        <v>0</v>
      </c>
    </row>
    <row r="215" s="2" customFormat="1" ht="24.15" customHeight="1">
      <c r="A215" s="40"/>
      <c r="B215" s="41"/>
      <c r="C215" s="215" t="s">
        <v>343</v>
      </c>
      <c r="D215" s="215" t="s">
        <v>182</v>
      </c>
      <c r="E215" s="216" t="s">
        <v>4428</v>
      </c>
      <c r="F215" s="217" t="s">
        <v>4429</v>
      </c>
      <c r="G215" s="218" t="s">
        <v>227</v>
      </c>
      <c r="H215" s="219">
        <v>12.25</v>
      </c>
      <c r="I215" s="220"/>
      <c r="J215" s="221">
        <f>ROUND(I215*H215,2)</f>
        <v>0</v>
      </c>
      <c r="K215" s="217" t="s">
        <v>186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0.0038</v>
      </c>
      <c r="R215" s="224">
        <f>Q215*H215</f>
        <v>0.046550000000000001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270</v>
      </c>
      <c r="AT215" s="226" t="s">
        <v>182</v>
      </c>
      <c r="AU215" s="226" t="s">
        <v>82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270</v>
      </c>
      <c r="BM215" s="226" t="s">
        <v>8302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4431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82</v>
      </c>
    </row>
    <row r="217" s="13" customFormat="1">
      <c r="A217" s="13"/>
      <c r="B217" s="233"/>
      <c r="C217" s="234"/>
      <c r="D217" s="235" t="s">
        <v>191</v>
      </c>
      <c r="E217" s="236" t="s">
        <v>19</v>
      </c>
      <c r="F217" s="237" t="s">
        <v>8273</v>
      </c>
      <c r="G217" s="234"/>
      <c r="H217" s="238">
        <v>12.25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191</v>
      </c>
      <c r="AU217" s="244" t="s">
        <v>82</v>
      </c>
      <c r="AV217" s="13" t="s">
        <v>82</v>
      </c>
      <c r="AW217" s="13" t="s">
        <v>33</v>
      </c>
      <c r="AX217" s="13" t="s">
        <v>80</v>
      </c>
      <c r="AY217" s="244" t="s">
        <v>180</v>
      </c>
    </row>
    <row r="218" s="2" customFormat="1" ht="16.5" customHeight="1">
      <c r="A218" s="40"/>
      <c r="B218" s="41"/>
      <c r="C218" s="281" t="s">
        <v>356</v>
      </c>
      <c r="D218" s="281" t="s">
        <v>702</v>
      </c>
      <c r="E218" s="282" t="s">
        <v>4436</v>
      </c>
      <c r="F218" s="283" t="s">
        <v>4437</v>
      </c>
      <c r="G218" s="284" t="s">
        <v>185</v>
      </c>
      <c r="H218" s="285">
        <v>7.008</v>
      </c>
      <c r="I218" s="286"/>
      <c r="J218" s="287">
        <f>ROUND(I218*H218,2)</f>
        <v>0</v>
      </c>
      <c r="K218" s="283" t="s">
        <v>186</v>
      </c>
      <c r="L218" s="288"/>
      <c r="M218" s="289" t="s">
        <v>19</v>
      </c>
      <c r="N218" s="290" t="s">
        <v>43</v>
      </c>
      <c r="O218" s="86"/>
      <c r="P218" s="224">
        <f>O218*H218</f>
        <v>0</v>
      </c>
      <c r="Q218" s="224">
        <v>0.053999999999999999</v>
      </c>
      <c r="R218" s="224">
        <f>Q218*H218</f>
        <v>0.37843199999999999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369</v>
      </c>
      <c r="AT218" s="226" t="s">
        <v>702</v>
      </c>
      <c r="AU218" s="226" t="s">
        <v>82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270</v>
      </c>
      <c r="BM218" s="226" t="s">
        <v>8303</v>
      </c>
    </row>
    <row r="219" s="13" customFormat="1">
      <c r="A219" s="13"/>
      <c r="B219" s="233"/>
      <c r="C219" s="234"/>
      <c r="D219" s="235" t="s">
        <v>191</v>
      </c>
      <c r="E219" s="236" t="s">
        <v>19</v>
      </c>
      <c r="F219" s="237" t="s">
        <v>8304</v>
      </c>
      <c r="G219" s="234"/>
      <c r="H219" s="238">
        <v>6.7380000000000004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191</v>
      </c>
      <c r="AU219" s="244" t="s">
        <v>82</v>
      </c>
      <c r="AV219" s="13" t="s">
        <v>82</v>
      </c>
      <c r="AW219" s="13" t="s">
        <v>33</v>
      </c>
      <c r="AX219" s="13" t="s">
        <v>80</v>
      </c>
      <c r="AY219" s="244" t="s">
        <v>180</v>
      </c>
    </row>
    <row r="220" s="13" customFormat="1">
      <c r="A220" s="13"/>
      <c r="B220" s="233"/>
      <c r="C220" s="234"/>
      <c r="D220" s="235" t="s">
        <v>191</v>
      </c>
      <c r="E220" s="234"/>
      <c r="F220" s="237" t="s">
        <v>8305</v>
      </c>
      <c r="G220" s="234"/>
      <c r="H220" s="238">
        <v>7.008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191</v>
      </c>
      <c r="AU220" s="244" t="s">
        <v>82</v>
      </c>
      <c r="AV220" s="13" t="s">
        <v>82</v>
      </c>
      <c r="AW220" s="13" t="s">
        <v>4</v>
      </c>
      <c r="AX220" s="13" t="s">
        <v>80</v>
      </c>
      <c r="AY220" s="244" t="s">
        <v>180</v>
      </c>
    </row>
    <row r="221" s="2" customFormat="1" ht="24.15" customHeight="1">
      <c r="A221" s="40"/>
      <c r="B221" s="41"/>
      <c r="C221" s="215" t="s">
        <v>361</v>
      </c>
      <c r="D221" s="215" t="s">
        <v>182</v>
      </c>
      <c r="E221" s="216" t="s">
        <v>4447</v>
      </c>
      <c r="F221" s="217" t="s">
        <v>4448</v>
      </c>
      <c r="G221" s="218" t="s">
        <v>227</v>
      </c>
      <c r="H221" s="219">
        <v>12.25</v>
      </c>
      <c r="I221" s="220"/>
      <c r="J221" s="221">
        <f>ROUND(I221*H221,2)</f>
        <v>0</v>
      </c>
      <c r="K221" s="217" t="s">
        <v>186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0.0023800000000000002</v>
      </c>
      <c r="R221" s="224">
        <f>Q221*H221</f>
        <v>0.029155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270</v>
      </c>
      <c r="AT221" s="226" t="s">
        <v>182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270</v>
      </c>
      <c r="BM221" s="226" t="s">
        <v>8306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4450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13" customFormat="1">
      <c r="A223" s="13"/>
      <c r="B223" s="233"/>
      <c r="C223" s="234"/>
      <c r="D223" s="235" t="s">
        <v>191</v>
      </c>
      <c r="E223" s="236" t="s">
        <v>19</v>
      </c>
      <c r="F223" s="237" t="s">
        <v>8273</v>
      </c>
      <c r="G223" s="234"/>
      <c r="H223" s="238">
        <v>12.25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191</v>
      </c>
      <c r="AU223" s="244" t="s">
        <v>82</v>
      </c>
      <c r="AV223" s="13" t="s">
        <v>82</v>
      </c>
      <c r="AW223" s="13" t="s">
        <v>33</v>
      </c>
      <c r="AX223" s="13" t="s">
        <v>80</v>
      </c>
      <c r="AY223" s="244" t="s">
        <v>180</v>
      </c>
    </row>
    <row r="224" s="2" customFormat="1" ht="16.5" customHeight="1">
      <c r="A224" s="40"/>
      <c r="B224" s="41"/>
      <c r="C224" s="215" t="s">
        <v>365</v>
      </c>
      <c r="D224" s="215" t="s">
        <v>182</v>
      </c>
      <c r="E224" s="216" t="s">
        <v>4473</v>
      </c>
      <c r="F224" s="217" t="s">
        <v>4474</v>
      </c>
      <c r="G224" s="218" t="s">
        <v>185</v>
      </c>
      <c r="H224" s="219">
        <v>7</v>
      </c>
      <c r="I224" s="220"/>
      <c r="J224" s="221">
        <f>ROUND(I224*H224,2)</f>
        <v>0</v>
      </c>
      <c r="K224" s="217" t="s">
        <v>186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0.00029999999999999997</v>
      </c>
      <c r="R224" s="224">
        <f>Q224*H224</f>
        <v>0.0020999999999999999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270</v>
      </c>
      <c r="AT224" s="226" t="s">
        <v>182</v>
      </c>
      <c r="AU224" s="226" t="s">
        <v>82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270</v>
      </c>
      <c r="BM224" s="226" t="s">
        <v>8307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4476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82</v>
      </c>
    </row>
    <row r="226" s="2" customFormat="1" ht="16.5" customHeight="1">
      <c r="A226" s="40"/>
      <c r="B226" s="41"/>
      <c r="C226" s="215" t="s">
        <v>369</v>
      </c>
      <c r="D226" s="215" t="s">
        <v>182</v>
      </c>
      <c r="E226" s="216" t="s">
        <v>4478</v>
      </c>
      <c r="F226" s="217" t="s">
        <v>4479</v>
      </c>
      <c r="G226" s="218" t="s">
        <v>185</v>
      </c>
      <c r="H226" s="219">
        <v>7</v>
      </c>
      <c r="I226" s="220"/>
      <c r="J226" s="221">
        <f>ROUND(I226*H226,2)</f>
        <v>0</v>
      </c>
      <c r="K226" s="217" t="s">
        <v>186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1.0000000000000001E-05</v>
      </c>
      <c r="R226" s="224">
        <f>Q226*H226</f>
        <v>7.0000000000000007E-05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270</v>
      </c>
      <c r="AT226" s="226" t="s">
        <v>182</v>
      </c>
      <c r="AU226" s="226" t="s">
        <v>82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270</v>
      </c>
      <c r="BM226" s="226" t="s">
        <v>8308</v>
      </c>
    </row>
    <row r="227" s="2" customFormat="1">
      <c r="A227" s="40"/>
      <c r="B227" s="41"/>
      <c r="C227" s="42"/>
      <c r="D227" s="228" t="s">
        <v>189</v>
      </c>
      <c r="E227" s="42"/>
      <c r="F227" s="229" t="s">
        <v>4481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189</v>
      </c>
      <c r="AU227" s="19" t="s">
        <v>82</v>
      </c>
    </row>
    <row r="228" s="2" customFormat="1" ht="16.5" customHeight="1">
      <c r="A228" s="40"/>
      <c r="B228" s="41"/>
      <c r="C228" s="215" t="s">
        <v>373</v>
      </c>
      <c r="D228" s="215" t="s">
        <v>182</v>
      </c>
      <c r="E228" s="216" t="s">
        <v>4483</v>
      </c>
      <c r="F228" s="217" t="s">
        <v>4484</v>
      </c>
      <c r="G228" s="218" t="s">
        <v>185</v>
      </c>
      <c r="H228" s="219">
        <v>7</v>
      </c>
      <c r="I228" s="220"/>
      <c r="J228" s="221">
        <f>ROUND(I228*H228,2)</f>
        <v>0</v>
      </c>
      <c r="K228" s="217" t="s">
        <v>186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0.00023000000000000001</v>
      </c>
      <c r="R228" s="224">
        <f>Q228*H228</f>
        <v>0.0016100000000000001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270</v>
      </c>
      <c r="AT228" s="226" t="s">
        <v>182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270</v>
      </c>
      <c r="BM228" s="226" t="s">
        <v>8309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4486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2" customFormat="1" ht="24.15" customHeight="1">
      <c r="A230" s="40"/>
      <c r="B230" s="41"/>
      <c r="C230" s="215" t="s">
        <v>377</v>
      </c>
      <c r="D230" s="215" t="s">
        <v>182</v>
      </c>
      <c r="E230" s="216" t="s">
        <v>4492</v>
      </c>
      <c r="F230" s="217" t="s">
        <v>4493</v>
      </c>
      <c r="G230" s="218" t="s">
        <v>3129</v>
      </c>
      <c r="H230" s="292"/>
      <c r="I230" s="220"/>
      <c r="J230" s="221">
        <f>ROUND(I230*H230,2)</f>
        <v>0</v>
      </c>
      <c r="K230" s="217" t="s">
        <v>186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270</v>
      </c>
      <c r="AT230" s="226" t="s">
        <v>182</v>
      </c>
      <c r="AU230" s="226" t="s">
        <v>82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270</v>
      </c>
      <c r="BM230" s="226" t="s">
        <v>8310</v>
      </c>
    </row>
    <row r="231" s="2" customFormat="1">
      <c r="A231" s="40"/>
      <c r="B231" s="41"/>
      <c r="C231" s="42"/>
      <c r="D231" s="228" t="s">
        <v>189</v>
      </c>
      <c r="E231" s="42"/>
      <c r="F231" s="229" t="s">
        <v>4495</v>
      </c>
      <c r="G231" s="42"/>
      <c r="H231" s="42"/>
      <c r="I231" s="230"/>
      <c r="J231" s="42"/>
      <c r="K231" s="42"/>
      <c r="L231" s="46"/>
      <c r="M231" s="277"/>
      <c r="N231" s="278"/>
      <c r="O231" s="279"/>
      <c r="P231" s="279"/>
      <c r="Q231" s="279"/>
      <c r="R231" s="279"/>
      <c r="S231" s="279"/>
      <c r="T231" s="28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189</v>
      </c>
      <c r="AU231" s="19" t="s">
        <v>82</v>
      </c>
    </row>
    <row r="232" s="2" customFormat="1" ht="6.96" customHeight="1">
      <c r="A232" s="40"/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46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kCt3w1JCjqjfzH7YYLmeqdR3VP+MdnrmxDH28eAeHQhSljs+tNKMROmUOSx4G+zlL+9K6IiykUFt+POuk5cing==" hashValue="SJUvM95zPd6SelwN4qgcyB2rIL0lzqD/wdKDDM9EVyGNploNDFGianvEVbSy1F09qvi8A6n8pmcrGLXYNlyaOw==" algorithmName="SHA-512" password="CC35"/>
  <autoFilter ref="C94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2/132251101"/>
    <hyperlink ref="F106" r:id="rId2" display="https://podminky.urs.cz/item/CS_URS_2023_02/162751117"/>
    <hyperlink ref="F113" r:id="rId3" display="https://podminky.urs.cz/item/CS_URS_2023_02/162751119"/>
    <hyperlink ref="F122" r:id="rId4" display="https://podminky.urs.cz/item/CS_URS_2023_02/167151101"/>
    <hyperlink ref="F126" r:id="rId5" display="https://podminky.urs.cz/item/CS_URS_2023_02/174111101"/>
    <hyperlink ref="F131" r:id="rId6" display="https://podminky.urs.cz/item/CS_URS_2023_02/274321311"/>
    <hyperlink ref="F141" r:id="rId7" display="https://podminky.urs.cz/item/CS_URS_2023_02/274321511"/>
    <hyperlink ref="F151" r:id="rId8" display="https://podminky.urs.cz/item/CS_URS_2023_02/274361821"/>
    <hyperlink ref="F156" r:id="rId9" display="https://podminky.urs.cz/item/CS_URS_2023_02/311321814"/>
    <hyperlink ref="F162" r:id="rId10" display="https://podminky.urs.cz/item/CS_URS_2023_02/311351121"/>
    <hyperlink ref="F168" r:id="rId11" display="https://podminky.urs.cz/item/CS_URS_2023_02/311351122"/>
    <hyperlink ref="F170" r:id="rId12" display="https://podminky.urs.cz/item/CS_URS_2023_02/311351411"/>
    <hyperlink ref="F175" r:id="rId13" display="https://podminky.urs.cz/item/CS_URS_2023_02/311351412"/>
    <hyperlink ref="F177" r:id="rId14" display="https://podminky.urs.cz/item/CS_URS_2023_02/311351911"/>
    <hyperlink ref="F180" r:id="rId15" display="https://podminky.urs.cz/item/CS_URS_2023_02/311361821"/>
    <hyperlink ref="F185" r:id="rId16" display="https://podminky.urs.cz/item/CS_URS_2023_02/434311115"/>
    <hyperlink ref="F188" r:id="rId17" display="https://podminky.urs.cz/item/CS_URS_2023_02/434351141"/>
    <hyperlink ref="F191" r:id="rId18" display="https://podminky.urs.cz/item/CS_URS_2023_02/434351142"/>
    <hyperlink ref="F194" r:id="rId19" display="https://podminky.urs.cz/item/CS_URS_2023_02/998153131"/>
    <hyperlink ref="F198" r:id="rId20" display="https://podminky.urs.cz/item/CS_URS_2023_02/711112001"/>
    <hyperlink ref="F203" r:id="rId21" display="https://podminky.urs.cz/item/CS_URS_2023_02/711112011"/>
    <hyperlink ref="F208" r:id="rId22" display="https://podminky.urs.cz/item/CS_URS_2023_02/998711202"/>
    <hyperlink ref="F216" r:id="rId23" display="https://podminky.urs.cz/item/CS_URS_2023_02/772231312"/>
    <hyperlink ref="F222" r:id="rId24" display="https://podminky.urs.cz/item/CS_URS_2023_02/772231423"/>
    <hyperlink ref="F225" r:id="rId25" display="https://podminky.urs.cz/item/CS_URS_2023_02/772991111"/>
    <hyperlink ref="F227" r:id="rId26" display="https://podminky.urs.cz/item/CS_URS_2023_02/772991411"/>
    <hyperlink ref="F229" r:id="rId27" display="https://podminky.urs.cz/item/CS_URS_2023_02/772991422"/>
    <hyperlink ref="F231" r:id="rId28" display="https://podminky.urs.cz/item/CS_URS_2023_02/998772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8311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ROUND((SUM(BE88:BE202)),  2)</f>
        <v>0</v>
      </c>
      <c r="G35" s="40"/>
      <c r="H35" s="40"/>
      <c r="I35" s="160">
        <v>0.20999999999999999</v>
      </c>
      <c r="J35" s="159">
        <f>ROUND(((SUM(BE88:BE202))*I35),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ROUND((SUM(BF88:BF202)),  2)</f>
        <v>0</v>
      </c>
      <c r="G36" s="40"/>
      <c r="H36" s="40"/>
      <c r="I36" s="160">
        <v>0.14999999999999999</v>
      </c>
      <c r="J36" s="159">
        <f>ROUND(((SUM(BF88:BF202))*I36),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ROUND((SUM(BG88:BG202)),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ROUND((SUM(BH88:BH202)),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ROUND((SUM(BI88:BI202)),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ROU2333 - Sadové úpravy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J200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154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546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547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ROU2333 - Sadové úpravy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Šlapanice</v>
      </c>
      <c r="G82" s="42"/>
      <c r="H82" s="42"/>
      <c r="I82" s="34" t="s">
        <v>23</v>
      </c>
      <c r="J82" s="74" t="str">
        <f>IF(J14="","",J14)</f>
        <v>3. 9. 2023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Město Šlapanice</v>
      </c>
      <c r="G84" s="42"/>
      <c r="H84" s="42"/>
      <c r="I84" s="34" t="s">
        <v>31</v>
      </c>
      <c r="J84" s="38" t="str">
        <f>E23</f>
        <v>Studio Zlamal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166</v>
      </c>
      <c r="D87" s="191" t="s">
        <v>57</v>
      </c>
      <c r="E87" s="191" t="s">
        <v>53</v>
      </c>
      <c r="F87" s="191" t="s">
        <v>54</v>
      </c>
      <c r="G87" s="191" t="s">
        <v>167</v>
      </c>
      <c r="H87" s="191" t="s">
        <v>168</v>
      </c>
      <c r="I87" s="191" t="s">
        <v>169</v>
      </c>
      <c r="J87" s="191" t="s">
        <v>158</v>
      </c>
      <c r="K87" s="192" t="s">
        <v>170</v>
      </c>
      <c r="L87" s="193"/>
      <c r="M87" s="94" t="s">
        <v>19</v>
      </c>
      <c r="N87" s="95" t="s">
        <v>42</v>
      </c>
      <c r="O87" s="95" t="s">
        <v>171</v>
      </c>
      <c r="P87" s="95" t="s">
        <v>172</v>
      </c>
      <c r="Q87" s="95" t="s">
        <v>173</v>
      </c>
      <c r="R87" s="95" t="s">
        <v>174</v>
      </c>
      <c r="S87" s="95" t="s">
        <v>175</v>
      </c>
      <c r="T87" s="96" t="s">
        <v>176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177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2.8546899999999997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159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178</v>
      </c>
      <c r="F89" s="202" t="s">
        <v>179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P90+P200</f>
        <v>0</v>
      </c>
      <c r="Q89" s="207"/>
      <c r="R89" s="208">
        <f>R90+R200</f>
        <v>2.8546899999999997</v>
      </c>
      <c r="S89" s="207"/>
      <c r="T89" s="209">
        <f>T90+T200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80</v>
      </c>
      <c r="AT89" s="211" t="s">
        <v>71</v>
      </c>
      <c r="AU89" s="211" t="s">
        <v>72</v>
      </c>
      <c r="AY89" s="210" t="s">
        <v>180</v>
      </c>
      <c r="BK89" s="212">
        <f>BK90+BK200</f>
        <v>0</v>
      </c>
    </row>
    <row r="90" s="12" customFormat="1" ht="22.8" customHeight="1">
      <c r="A90" s="12"/>
      <c r="B90" s="199"/>
      <c r="C90" s="200"/>
      <c r="D90" s="201" t="s">
        <v>71</v>
      </c>
      <c r="E90" s="213" t="s">
        <v>80</v>
      </c>
      <c r="F90" s="213" t="s">
        <v>181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SUM(P91:P199)</f>
        <v>0</v>
      </c>
      <c r="Q90" s="207"/>
      <c r="R90" s="208">
        <f>SUM(R91:R199)</f>
        <v>2.8546899999999997</v>
      </c>
      <c r="S90" s="207"/>
      <c r="T90" s="209">
        <f>SUM(T91:T199)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80</v>
      </c>
      <c r="AT90" s="211" t="s">
        <v>71</v>
      </c>
      <c r="AU90" s="211" t="s">
        <v>80</v>
      </c>
      <c r="AY90" s="210" t="s">
        <v>180</v>
      </c>
      <c r="BK90" s="212">
        <f>SUM(BK91:BK199)</f>
        <v>0</v>
      </c>
    </row>
    <row r="91" s="2" customFormat="1" ht="37.8" customHeight="1">
      <c r="A91" s="40"/>
      <c r="B91" s="41"/>
      <c r="C91" s="215" t="s">
        <v>80</v>
      </c>
      <c r="D91" s="215" t="s">
        <v>182</v>
      </c>
      <c r="E91" s="216" t="s">
        <v>317</v>
      </c>
      <c r="F91" s="217" t="s">
        <v>318</v>
      </c>
      <c r="G91" s="218" t="s">
        <v>240</v>
      </c>
      <c r="H91" s="219">
        <v>19.658999999999999</v>
      </c>
      <c r="I91" s="220"/>
      <c r="J91" s="221">
        <f>ROUND(I91*H91,2)</f>
        <v>0</v>
      </c>
      <c r="K91" s="217" t="s">
        <v>186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187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187</v>
      </c>
      <c r="BM91" s="226" t="s">
        <v>8312</v>
      </c>
    </row>
    <row r="92" s="2" customFormat="1">
      <c r="A92" s="40"/>
      <c r="B92" s="41"/>
      <c r="C92" s="42"/>
      <c r="D92" s="228" t="s">
        <v>189</v>
      </c>
      <c r="E92" s="42"/>
      <c r="F92" s="229" t="s">
        <v>320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14" customFormat="1">
      <c r="A93" s="14"/>
      <c r="B93" s="245"/>
      <c r="C93" s="246"/>
      <c r="D93" s="235" t="s">
        <v>191</v>
      </c>
      <c r="E93" s="247" t="s">
        <v>19</v>
      </c>
      <c r="F93" s="248" t="s">
        <v>8313</v>
      </c>
      <c r="G93" s="246"/>
      <c r="H93" s="247" t="s">
        <v>19</v>
      </c>
      <c r="I93" s="249"/>
      <c r="J93" s="246"/>
      <c r="K93" s="246"/>
      <c r="L93" s="250"/>
      <c r="M93" s="251"/>
      <c r="N93" s="252"/>
      <c r="O93" s="252"/>
      <c r="P93" s="252"/>
      <c r="Q93" s="252"/>
      <c r="R93" s="252"/>
      <c r="S93" s="252"/>
      <c r="T93" s="25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4" t="s">
        <v>191</v>
      </c>
      <c r="AU93" s="254" t="s">
        <v>82</v>
      </c>
      <c r="AV93" s="14" t="s">
        <v>80</v>
      </c>
      <c r="AW93" s="14" t="s">
        <v>33</v>
      </c>
      <c r="AX93" s="14" t="s">
        <v>72</v>
      </c>
      <c r="AY93" s="254" t="s">
        <v>180</v>
      </c>
    </row>
    <row r="94" s="13" customFormat="1">
      <c r="A94" s="13"/>
      <c r="B94" s="233"/>
      <c r="C94" s="234"/>
      <c r="D94" s="235" t="s">
        <v>191</v>
      </c>
      <c r="E94" s="236" t="s">
        <v>19</v>
      </c>
      <c r="F94" s="237" t="s">
        <v>8314</v>
      </c>
      <c r="G94" s="234"/>
      <c r="H94" s="238">
        <v>19.658999999999999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191</v>
      </c>
      <c r="AU94" s="244" t="s">
        <v>82</v>
      </c>
      <c r="AV94" s="13" t="s">
        <v>82</v>
      </c>
      <c r="AW94" s="13" t="s">
        <v>33</v>
      </c>
      <c r="AX94" s="13" t="s">
        <v>80</v>
      </c>
      <c r="AY94" s="244" t="s">
        <v>180</v>
      </c>
    </row>
    <row r="95" s="2" customFormat="1" ht="37.8" customHeight="1">
      <c r="A95" s="40"/>
      <c r="B95" s="41"/>
      <c r="C95" s="215" t="s">
        <v>82</v>
      </c>
      <c r="D95" s="215" t="s">
        <v>182</v>
      </c>
      <c r="E95" s="216" t="s">
        <v>329</v>
      </c>
      <c r="F95" s="217" t="s">
        <v>330</v>
      </c>
      <c r="G95" s="218" t="s">
        <v>240</v>
      </c>
      <c r="H95" s="219">
        <v>196.59</v>
      </c>
      <c r="I95" s="220"/>
      <c r="J95" s="221">
        <f>ROUND(I95*H95,2)</f>
        <v>0</v>
      </c>
      <c r="K95" s="217" t="s">
        <v>186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187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187</v>
      </c>
      <c r="BM95" s="226" t="s">
        <v>8315</v>
      </c>
    </row>
    <row r="96" s="2" customFormat="1">
      <c r="A96" s="40"/>
      <c r="B96" s="41"/>
      <c r="C96" s="42"/>
      <c r="D96" s="228" t="s">
        <v>189</v>
      </c>
      <c r="E96" s="42"/>
      <c r="F96" s="229" t="s">
        <v>332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82</v>
      </c>
    </row>
    <row r="97" s="13" customFormat="1">
      <c r="A97" s="13"/>
      <c r="B97" s="233"/>
      <c r="C97" s="234"/>
      <c r="D97" s="235" t="s">
        <v>191</v>
      </c>
      <c r="E97" s="236" t="s">
        <v>19</v>
      </c>
      <c r="F97" s="237" t="s">
        <v>8316</v>
      </c>
      <c r="G97" s="234"/>
      <c r="H97" s="238">
        <v>196.59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191</v>
      </c>
      <c r="AU97" s="244" t="s">
        <v>82</v>
      </c>
      <c r="AV97" s="13" t="s">
        <v>82</v>
      </c>
      <c r="AW97" s="13" t="s">
        <v>33</v>
      </c>
      <c r="AX97" s="13" t="s">
        <v>80</v>
      </c>
      <c r="AY97" s="244" t="s">
        <v>180</v>
      </c>
    </row>
    <row r="98" s="2" customFormat="1" ht="24.15" customHeight="1">
      <c r="A98" s="40"/>
      <c r="B98" s="41"/>
      <c r="C98" s="215" t="s">
        <v>100</v>
      </c>
      <c r="D98" s="215" t="s">
        <v>182</v>
      </c>
      <c r="E98" s="216" t="s">
        <v>786</v>
      </c>
      <c r="F98" s="217" t="s">
        <v>787</v>
      </c>
      <c r="G98" s="218" t="s">
        <v>240</v>
      </c>
      <c r="H98" s="219">
        <v>19.658999999999999</v>
      </c>
      <c r="I98" s="220"/>
      <c r="J98" s="221">
        <f>ROUND(I98*H98,2)</f>
        <v>0</v>
      </c>
      <c r="K98" s="217" t="s">
        <v>186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8317</v>
      </c>
    </row>
    <row r="99" s="2" customFormat="1">
      <c r="A99" s="40"/>
      <c r="B99" s="41"/>
      <c r="C99" s="42"/>
      <c r="D99" s="228" t="s">
        <v>189</v>
      </c>
      <c r="E99" s="42"/>
      <c r="F99" s="229" t="s">
        <v>789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14" customFormat="1">
      <c r="A100" s="14"/>
      <c r="B100" s="245"/>
      <c r="C100" s="246"/>
      <c r="D100" s="235" t="s">
        <v>191</v>
      </c>
      <c r="E100" s="247" t="s">
        <v>19</v>
      </c>
      <c r="F100" s="248" t="s">
        <v>8318</v>
      </c>
      <c r="G100" s="246"/>
      <c r="H100" s="247" t="s">
        <v>19</v>
      </c>
      <c r="I100" s="249"/>
      <c r="J100" s="246"/>
      <c r="K100" s="246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191</v>
      </c>
      <c r="AU100" s="254" t="s">
        <v>82</v>
      </c>
      <c r="AV100" s="14" t="s">
        <v>80</v>
      </c>
      <c r="AW100" s="14" t="s">
        <v>33</v>
      </c>
      <c r="AX100" s="14" t="s">
        <v>72</v>
      </c>
      <c r="AY100" s="254" t="s">
        <v>180</v>
      </c>
    </row>
    <row r="101" s="13" customFormat="1">
      <c r="A101" s="13"/>
      <c r="B101" s="233"/>
      <c r="C101" s="234"/>
      <c r="D101" s="235" t="s">
        <v>191</v>
      </c>
      <c r="E101" s="236" t="s">
        <v>19</v>
      </c>
      <c r="F101" s="237" t="s">
        <v>8319</v>
      </c>
      <c r="G101" s="234"/>
      <c r="H101" s="238">
        <v>16.440000000000001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191</v>
      </c>
      <c r="AU101" s="244" t="s">
        <v>82</v>
      </c>
      <c r="AV101" s="13" t="s">
        <v>82</v>
      </c>
      <c r="AW101" s="13" t="s">
        <v>33</v>
      </c>
      <c r="AX101" s="13" t="s">
        <v>72</v>
      </c>
      <c r="AY101" s="244" t="s">
        <v>180</v>
      </c>
    </row>
    <row r="102" s="13" customFormat="1">
      <c r="A102" s="13"/>
      <c r="B102" s="233"/>
      <c r="C102" s="234"/>
      <c r="D102" s="235" t="s">
        <v>191</v>
      </c>
      <c r="E102" s="236" t="s">
        <v>19</v>
      </c>
      <c r="F102" s="237" t="s">
        <v>8320</v>
      </c>
      <c r="G102" s="234"/>
      <c r="H102" s="238">
        <v>3.2189999999999999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191</v>
      </c>
      <c r="AU102" s="244" t="s">
        <v>82</v>
      </c>
      <c r="AV102" s="13" t="s">
        <v>82</v>
      </c>
      <c r="AW102" s="13" t="s">
        <v>33</v>
      </c>
      <c r="AX102" s="13" t="s">
        <v>72</v>
      </c>
      <c r="AY102" s="244" t="s">
        <v>180</v>
      </c>
    </row>
    <row r="103" s="15" customFormat="1">
      <c r="A103" s="15"/>
      <c r="B103" s="255"/>
      <c r="C103" s="256"/>
      <c r="D103" s="235" t="s">
        <v>191</v>
      </c>
      <c r="E103" s="257" t="s">
        <v>19</v>
      </c>
      <c r="F103" s="258" t="s">
        <v>327</v>
      </c>
      <c r="G103" s="256"/>
      <c r="H103" s="259">
        <v>19.659000000000002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191</v>
      </c>
      <c r="AU103" s="265" t="s">
        <v>82</v>
      </c>
      <c r="AV103" s="15" t="s">
        <v>187</v>
      </c>
      <c r="AW103" s="15" t="s">
        <v>33</v>
      </c>
      <c r="AX103" s="15" t="s">
        <v>80</v>
      </c>
      <c r="AY103" s="265" t="s">
        <v>180</v>
      </c>
    </row>
    <row r="104" s="2" customFormat="1" ht="16.5" customHeight="1">
      <c r="A104" s="40"/>
      <c r="B104" s="41"/>
      <c r="C104" s="215" t="s">
        <v>187</v>
      </c>
      <c r="D104" s="215" t="s">
        <v>182</v>
      </c>
      <c r="E104" s="216" t="s">
        <v>8321</v>
      </c>
      <c r="F104" s="217" t="s">
        <v>8322</v>
      </c>
      <c r="G104" s="218" t="s">
        <v>3441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187</v>
      </c>
      <c r="AT104" s="226" t="s">
        <v>182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187</v>
      </c>
      <c r="BM104" s="226" t="s">
        <v>8323</v>
      </c>
    </row>
    <row r="105" s="2" customFormat="1" ht="16.5" customHeight="1">
      <c r="A105" s="40"/>
      <c r="B105" s="41"/>
      <c r="C105" s="215" t="s">
        <v>206</v>
      </c>
      <c r="D105" s="215" t="s">
        <v>182</v>
      </c>
      <c r="E105" s="216" t="s">
        <v>8324</v>
      </c>
      <c r="F105" s="217" t="s">
        <v>8325</v>
      </c>
      <c r="G105" s="218" t="s">
        <v>359</v>
      </c>
      <c r="H105" s="219">
        <v>57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8326</v>
      </c>
    </row>
    <row r="106" s="2" customFormat="1" ht="16.5" customHeight="1">
      <c r="A106" s="40"/>
      <c r="B106" s="41"/>
      <c r="C106" s="215" t="s">
        <v>211</v>
      </c>
      <c r="D106" s="215" t="s">
        <v>182</v>
      </c>
      <c r="E106" s="216" t="s">
        <v>8327</v>
      </c>
      <c r="F106" s="217" t="s">
        <v>8328</v>
      </c>
      <c r="G106" s="218" t="s">
        <v>185</v>
      </c>
      <c r="H106" s="219">
        <v>27.170000000000002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8329</v>
      </c>
    </row>
    <row r="107" s="2" customFormat="1" ht="33" customHeight="1">
      <c r="A107" s="40"/>
      <c r="B107" s="41"/>
      <c r="C107" s="215" t="s">
        <v>217</v>
      </c>
      <c r="D107" s="215" t="s">
        <v>182</v>
      </c>
      <c r="E107" s="216" t="s">
        <v>8330</v>
      </c>
      <c r="F107" s="217" t="s">
        <v>8331</v>
      </c>
      <c r="G107" s="218" t="s">
        <v>185</v>
      </c>
      <c r="H107" s="219">
        <v>27.170000000000002</v>
      </c>
      <c r="I107" s="220"/>
      <c r="J107" s="221">
        <f>ROUND(I107*H107,2)</f>
        <v>0</v>
      </c>
      <c r="K107" s="217" t="s">
        <v>186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8332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8333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24.15" customHeight="1">
      <c r="A109" s="40"/>
      <c r="B109" s="41"/>
      <c r="C109" s="215" t="s">
        <v>224</v>
      </c>
      <c r="D109" s="215" t="s">
        <v>182</v>
      </c>
      <c r="E109" s="216" t="s">
        <v>8334</v>
      </c>
      <c r="F109" s="217" t="s">
        <v>8335</v>
      </c>
      <c r="G109" s="218" t="s">
        <v>185</v>
      </c>
      <c r="H109" s="219">
        <v>10.369999999999999</v>
      </c>
      <c r="I109" s="220"/>
      <c r="J109" s="221">
        <f>ROUND(I109*H109,2)</f>
        <v>0</v>
      </c>
      <c r="K109" s="217" t="s">
        <v>186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8336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8337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14" customFormat="1">
      <c r="A111" s="14"/>
      <c r="B111" s="245"/>
      <c r="C111" s="246"/>
      <c r="D111" s="235" t="s">
        <v>191</v>
      </c>
      <c r="E111" s="247" t="s">
        <v>19</v>
      </c>
      <c r="F111" s="248" t="s">
        <v>8338</v>
      </c>
      <c r="G111" s="246"/>
      <c r="H111" s="247" t="s">
        <v>19</v>
      </c>
      <c r="I111" s="249"/>
      <c r="J111" s="246"/>
      <c r="K111" s="246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191</v>
      </c>
      <c r="AU111" s="254" t="s">
        <v>82</v>
      </c>
      <c r="AV111" s="14" t="s">
        <v>80</v>
      </c>
      <c r="AW111" s="14" t="s">
        <v>33</v>
      </c>
      <c r="AX111" s="14" t="s">
        <v>72</v>
      </c>
      <c r="AY111" s="254" t="s">
        <v>180</v>
      </c>
    </row>
    <row r="112" s="13" customFormat="1">
      <c r="A112" s="13"/>
      <c r="B112" s="233"/>
      <c r="C112" s="234"/>
      <c r="D112" s="235" t="s">
        <v>191</v>
      </c>
      <c r="E112" s="236" t="s">
        <v>19</v>
      </c>
      <c r="F112" s="237" t="s">
        <v>8339</v>
      </c>
      <c r="G112" s="234"/>
      <c r="H112" s="238">
        <v>10.369999999999999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191</v>
      </c>
      <c r="AU112" s="244" t="s">
        <v>82</v>
      </c>
      <c r="AV112" s="13" t="s">
        <v>82</v>
      </c>
      <c r="AW112" s="13" t="s">
        <v>33</v>
      </c>
      <c r="AX112" s="13" t="s">
        <v>80</v>
      </c>
      <c r="AY112" s="244" t="s">
        <v>180</v>
      </c>
    </row>
    <row r="113" s="2" customFormat="1" ht="24.15" customHeight="1">
      <c r="A113" s="40"/>
      <c r="B113" s="41"/>
      <c r="C113" s="215" t="s">
        <v>231</v>
      </c>
      <c r="D113" s="215" t="s">
        <v>182</v>
      </c>
      <c r="E113" s="216" t="s">
        <v>8340</v>
      </c>
      <c r="F113" s="217" t="s">
        <v>8341</v>
      </c>
      <c r="G113" s="218" t="s">
        <v>185</v>
      </c>
      <c r="H113" s="219">
        <v>16.440000000000001</v>
      </c>
      <c r="I113" s="220"/>
      <c r="J113" s="221">
        <f>ROUND(I113*H113,2)</f>
        <v>0</v>
      </c>
      <c r="K113" s="217" t="s">
        <v>186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8342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8343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14" customFormat="1">
      <c r="A115" s="14"/>
      <c r="B115" s="245"/>
      <c r="C115" s="246"/>
      <c r="D115" s="235" t="s">
        <v>191</v>
      </c>
      <c r="E115" s="247" t="s">
        <v>19</v>
      </c>
      <c r="F115" s="248" t="s">
        <v>8344</v>
      </c>
      <c r="G115" s="246"/>
      <c r="H115" s="247" t="s">
        <v>19</v>
      </c>
      <c r="I115" s="249"/>
      <c r="J115" s="246"/>
      <c r="K115" s="246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191</v>
      </c>
      <c r="AU115" s="254" t="s">
        <v>82</v>
      </c>
      <c r="AV115" s="14" t="s">
        <v>80</v>
      </c>
      <c r="AW115" s="14" t="s">
        <v>33</v>
      </c>
      <c r="AX115" s="14" t="s">
        <v>72</v>
      </c>
      <c r="AY115" s="254" t="s">
        <v>180</v>
      </c>
    </row>
    <row r="116" s="14" customFormat="1">
      <c r="A116" s="14"/>
      <c r="B116" s="245"/>
      <c r="C116" s="246"/>
      <c r="D116" s="235" t="s">
        <v>191</v>
      </c>
      <c r="E116" s="247" t="s">
        <v>19</v>
      </c>
      <c r="F116" s="248" t="s">
        <v>8345</v>
      </c>
      <c r="G116" s="246"/>
      <c r="H116" s="247" t="s">
        <v>19</v>
      </c>
      <c r="I116" s="249"/>
      <c r="J116" s="246"/>
      <c r="K116" s="246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191</v>
      </c>
      <c r="AU116" s="254" t="s">
        <v>82</v>
      </c>
      <c r="AV116" s="14" t="s">
        <v>80</v>
      </c>
      <c r="AW116" s="14" t="s">
        <v>33</v>
      </c>
      <c r="AX116" s="14" t="s">
        <v>72</v>
      </c>
      <c r="AY116" s="254" t="s">
        <v>180</v>
      </c>
    </row>
    <row r="117" s="13" customFormat="1">
      <c r="A117" s="13"/>
      <c r="B117" s="233"/>
      <c r="C117" s="234"/>
      <c r="D117" s="235" t="s">
        <v>191</v>
      </c>
      <c r="E117" s="236" t="s">
        <v>19</v>
      </c>
      <c r="F117" s="237" t="s">
        <v>8346</v>
      </c>
      <c r="G117" s="234"/>
      <c r="H117" s="238">
        <v>16.440000000000001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191</v>
      </c>
      <c r="AU117" s="244" t="s">
        <v>82</v>
      </c>
      <c r="AV117" s="13" t="s">
        <v>82</v>
      </c>
      <c r="AW117" s="13" t="s">
        <v>33</v>
      </c>
      <c r="AX117" s="13" t="s">
        <v>80</v>
      </c>
      <c r="AY117" s="244" t="s">
        <v>180</v>
      </c>
    </row>
    <row r="118" s="2" customFormat="1" ht="24.15" customHeight="1">
      <c r="A118" s="40"/>
      <c r="B118" s="41"/>
      <c r="C118" s="215" t="s">
        <v>237</v>
      </c>
      <c r="D118" s="215" t="s">
        <v>182</v>
      </c>
      <c r="E118" s="216" t="s">
        <v>8347</v>
      </c>
      <c r="F118" s="217" t="s">
        <v>8348</v>
      </c>
      <c r="G118" s="218" t="s">
        <v>195</v>
      </c>
      <c r="H118" s="219">
        <v>57</v>
      </c>
      <c r="I118" s="220"/>
      <c r="J118" s="221">
        <f>ROUND(I118*H118,2)</f>
        <v>0</v>
      </c>
      <c r="K118" s="217" t="s">
        <v>186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187</v>
      </c>
      <c r="AT118" s="226" t="s">
        <v>182</v>
      </c>
      <c r="AU118" s="226" t="s">
        <v>82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187</v>
      </c>
      <c r="BM118" s="226" t="s">
        <v>8349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8350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82</v>
      </c>
    </row>
    <row r="120" s="2" customFormat="1" ht="16.5" customHeight="1">
      <c r="A120" s="40"/>
      <c r="B120" s="41"/>
      <c r="C120" s="281" t="s">
        <v>246</v>
      </c>
      <c r="D120" s="281" t="s">
        <v>702</v>
      </c>
      <c r="E120" s="282" t="s">
        <v>8351</v>
      </c>
      <c r="F120" s="283" t="s">
        <v>8352</v>
      </c>
      <c r="G120" s="284" t="s">
        <v>240</v>
      </c>
      <c r="H120" s="285">
        <v>3.5630000000000002</v>
      </c>
      <c r="I120" s="286"/>
      <c r="J120" s="287">
        <f>ROUND(I120*H120,2)</f>
        <v>0</v>
      </c>
      <c r="K120" s="283" t="s">
        <v>186</v>
      </c>
      <c r="L120" s="288"/>
      <c r="M120" s="289" t="s">
        <v>19</v>
      </c>
      <c r="N120" s="290" t="s">
        <v>43</v>
      </c>
      <c r="O120" s="86"/>
      <c r="P120" s="224">
        <f>O120*H120</f>
        <v>0</v>
      </c>
      <c r="Q120" s="224">
        <v>0.20999999999999999</v>
      </c>
      <c r="R120" s="224">
        <f>Q120*H120</f>
        <v>0.74823000000000006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224</v>
      </c>
      <c r="AT120" s="226" t="s">
        <v>702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8353</v>
      </c>
    </row>
    <row r="121" s="13" customFormat="1">
      <c r="A121" s="13"/>
      <c r="B121" s="233"/>
      <c r="C121" s="234"/>
      <c r="D121" s="235" t="s">
        <v>191</v>
      </c>
      <c r="E121" s="234"/>
      <c r="F121" s="237" t="s">
        <v>8354</v>
      </c>
      <c r="G121" s="234"/>
      <c r="H121" s="238">
        <v>3.5630000000000002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191</v>
      </c>
      <c r="AU121" s="244" t="s">
        <v>82</v>
      </c>
      <c r="AV121" s="13" t="s">
        <v>82</v>
      </c>
      <c r="AW121" s="13" t="s">
        <v>4</v>
      </c>
      <c r="AX121" s="13" t="s">
        <v>80</v>
      </c>
      <c r="AY121" s="244" t="s">
        <v>180</v>
      </c>
    </row>
    <row r="122" s="2" customFormat="1" ht="24.15" customHeight="1">
      <c r="A122" s="40"/>
      <c r="B122" s="41"/>
      <c r="C122" s="215" t="s">
        <v>251</v>
      </c>
      <c r="D122" s="215" t="s">
        <v>182</v>
      </c>
      <c r="E122" s="216" t="s">
        <v>8355</v>
      </c>
      <c r="F122" s="217" t="s">
        <v>8356</v>
      </c>
      <c r="G122" s="218" t="s">
        <v>195</v>
      </c>
      <c r="H122" s="219">
        <v>2</v>
      </c>
      <c r="I122" s="220"/>
      <c r="J122" s="221">
        <f>ROUND(I122*H122,2)</f>
        <v>0</v>
      </c>
      <c r="K122" s="217" t="s">
        <v>186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8357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8358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2" customFormat="1" ht="16.5" customHeight="1">
      <c r="A124" s="40"/>
      <c r="B124" s="41"/>
      <c r="C124" s="281" t="s">
        <v>256</v>
      </c>
      <c r="D124" s="281" t="s">
        <v>702</v>
      </c>
      <c r="E124" s="282" t="s">
        <v>8359</v>
      </c>
      <c r="F124" s="283" t="s">
        <v>8360</v>
      </c>
      <c r="G124" s="284" t="s">
        <v>240</v>
      </c>
      <c r="H124" s="285">
        <v>1</v>
      </c>
      <c r="I124" s="286"/>
      <c r="J124" s="287">
        <f>ROUND(I124*H124,2)</f>
        <v>0</v>
      </c>
      <c r="K124" s="283" t="s">
        <v>186</v>
      </c>
      <c r="L124" s="288"/>
      <c r="M124" s="289" t="s">
        <v>19</v>
      </c>
      <c r="N124" s="290" t="s">
        <v>43</v>
      </c>
      <c r="O124" s="86"/>
      <c r="P124" s="224">
        <f>O124*H124</f>
        <v>0</v>
      </c>
      <c r="Q124" s="224">
        <v>0.22</v>
      </c>
      <c r="R124" s="224">
        <f>Q124*H124</f>
        <v>0.22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224</v>
      </c>
      <c r="AT124" s="226" t="s">
        <v>702</v>
      </c>
      <c r="AU124" s="226" t="s">
        <v>82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8361</v>
      </c>
    </row>
    <row r="125" s="13" customFormat="1">
      <c r="A125" s="13"/>
      <c r="B125" s="233"/>
      <c r="C125" s="234"/>
      <c r="D125" s="235" t="s">
        <v>191</v>
      </c>
      <c r="E125" s="234"/>
      <c r="F125" s="237" t="s">
        <v>8362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191</v>
      </c>
      <c r="AU125" s="244" t="s">
        <v>82</v>
      </c>
      <c r="AV125" s="13" t="s">
        <v>82</v>
      </c>
      <c r="AW125" s="13" t="s">
        <v>4</v>
      </c>
      <c r="AX125" s="13" t="s">
        <v>80</v>
      </c>
      <c r="AY125" s="244" t="s">
        <v>180</v>
      </c>
    </row>
    <row r="126" s="2" customFormat="1" ht="21.75" customHeight="1">
      <c r="A126" s="40"/>
      <c r="B126" s="41"/>
      <c r="C126" s="215" t="s">
        <v>261</v>
      </c>
      <c r="D126" s="215" t="s">
        <v>182</v>
      </c>
      <c r="E126" s="216" t="s">
        <v>8363</v>
      </c>
      <c r="F126" s="217" t="s">
        <v>8364</v>
      </c>
      <c r="G126" s="218" t="s">
        <v>195</v>
      </c>
      <c r="H126" s="219">
        <v>120</v>
      </c>
      <c r="I126" s="220"/>
      <c r="J126" s="221">
        <f>ROUND(I126*H126,2)</f>
        <v>0</v>
      </c>
      <c r="K126" s="217" t="s">
        <v>186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82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8365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8366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82</v>
      </c>
    </row>
    <row r="128" s="2" customFormat="1" ht="16.5" customHeight="1">
      <c r="A128" s="40"/>
      <c r="B128" s="41"/>
      <c r="C128" s="281" t="s">
        <v>8</v>
      </c>
      <c r="D128" s="281" t="s">
        <v>702</v>
      </c>
      <c r="E128" s="282" t="s">
        <v>8367</v>
      </c>
      <c r="F128" s="283" t="s">
        <v>8368</v>
      </c>
      <c r="G128" s="284" t="s">
        <v>359</v>
      </c>
      <c r="H128" s="285">
        <v>120</v>
      </c>
      <c r="I128" s="286"/>
      <c r="J128" s="287">
        <f>ROUND(I128*H128,2)</f>
        <v>0</v>
      </c>
      <c r="K128" s="283" t="s">
        <v>19</v>
      </c>
      <c r="L128" s="288"/>
      <c r="M128" s="289" t="s">
        <v>19</v>
      </c>
      <c r="N128" s="290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224</v>
      </c>
      <c r="AT128" s="226" t="s">
        <v>702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8369</v>
      </c>
    </row>
    <row r="129" s="2" customFormat="1" ht="16.5" customHeight="1">
      <c r="A129" s="40"/>
      <c r="B129" s="41"/>
      <c r="C129" s="215" t="s">
        <v>270</v>
      </c>
      <c r="D129" s="215" t="s">
        <v>182</v>
      </c>
      <c r="E129" s="216" t="s">
        <v>8370</v>
      </c>
      <c r="F129" s="217" t="s">
        <v>8371</v>
      </c>
      <c r="G129" s="218" t="s">
        <v>195</v>
      </c>
      <c r="H129" s="219">
        <v>250</v>
      </c>
      <c r="I129" s="220"/>
      <c r="J129" s="221">
        <f>ROUND(I129*H129,2)</f>
        <v>0</v>
      </c>
      <c r="K129" s="217" t="s">
        <v>186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187</v>
      </c>
      <c r="AT129" s="226" t="s">
        <v>182</v>
      </c>
      <c r="AU129" s="226" t="s">
        <v>82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187</v>
      </c>
      <c r="BM129" s="226" t="s">
        <v>8372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8373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82</v>
      </c>
    </row>
    <row r="131" s="2" customFormat="1" ht="16.5" customHeight="1">
      <c r="A131" s="40"/>
      <c r="B131" s="41"/>
      <c r="C131" s="281" t="s">
        <v>275</v>
      </c>
      <c r="D131" s="281" t="s">
        <v>702</v>
      </c>
      <c r="E131" s="282" t="s">
        <v>8374</v>
      </c>
      <c r="F131" s="283" t="s">
        <v>8375</v>
      </c>
      <c r="G131" s="284" t="s">
        <v>359</v>
      </c>
      <c r="H131" s="285">
        <v>250</v>
      </c>
      <c r="I131" s="286"/>
      <c r="J131" s="287">
        <f>ROUND(I131*H131,2)</f>
        <v>0</v>
      </c>
      <c r="K131" s="283" t="s">
        <v>19</v>
      </c>
      <c r="L131" s="288"/>
      <c r="M131" s="289" t="s">
        <v>19</v>
      </c>
      <c r="N131" s="290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224</v>
      </c>
      <c r="AT131" s="226" t="s">
        <v>702</v>
      </c>
      <c r="AU131" s="226" t="s">
        <v>82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187</v>
      </c>
      <c r="BM131" s="226" t="s">
        <v>8376</v>
      </c>
    </row>
    <row r="132" s="2" customFormat="1" ht="21.75" customHeight="1">
      <c r="A132" s="40"/>
      <c r="B132" s="41"/>
      <c r="C132" s="215" t="s">
        <v>280</v>
      </c>
      <c r="D132" s="215" t="s">
        <v>182</v>
      </c>
      <c r="E132" s="216" t="s">
        <v>8377</v>
      </c>
      <c r="F132" s="217" t="s">
        <v>8378</v>
      </c>
      <c r="G132" s="218" t="s">
        <v>185</v>
      </c>
      <c r="H132" s="219">
        <v>27.170000000000002</v>
      </c>
      <c r="I132" s="220"/>
      <c r="J132" s="221">
        <f>ROUND(I132*H132,2)</f>
        <v>0</v>
      </c>
      <c r="K132" s="217" t="s">
        <v>186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</v>
      </c>
      <c r="AT132" s="226" t="s">
        <v>182</v>
      </c>
      <c r="AU132" s="226" t="s">
        <v>82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187</v>
      </c>
      <c r="BM132" s="226" t="s">
        <v>8379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8380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82</v>
      </c>
    </row>
    <row r="134" s="14" customFormat="1">
      <c r="A134" s="14"/>
      <c r="B134" s="245"/>
      <c r="C134" s="246"/>
      <c r="D134" s="235" t="s">
        <v>191</v>
      </c>
      <c r="E134" s="247" t="s">
        <v>19</v>
      </c>
      <c r="F134" s="248" t="s">
        <v>8345</v>
      </c>
      <c r="G134" s="246"/>
      <c r="H134" s="247" t="s">
        <v>19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191</v>
      </c>
      <c r="AU134" s="254" t="s">
        <v>82</v>
      </c>
      <c r="AV134" s="14" t="s">
        <v>80</v>
      </c>
      <c r="AW134" s="14" t="s">
        <v>33</v>
      </c>
      <c r="AX134" s="14" t="s">
        <v>72</v>
      </c>
      <c r="AY134" s="254" t="s">
        <v>180</v>
      </c>
    </row>
    <row r="135" s="13" customFormat="1">
      <c r="A135" s="13"/>
      <c r="B135" s="233"/>
      <c r="C135" s="234"/>
      <c r="D135" s="235" t="s">
        <v>191</v>
      </c>
      <c r="E135" s="236" t="s">
        <v>19</v>
      </c>
      <c r="F135" s="237" t="s">
        <v>8346</v>
      </c>
      <c r="G135" s="234"/>
      <c r="H135" s="238">
        <v>16.440000000000001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191</v>
      </c>
      <c r="AU135" s="244" t="s">
        <v>82</v>
      </c>
      <c r="AV135" s="13" t="s">
        <v>82</v>
      </c>
      <c r="AW135" s="13" t="s">
        <v>33</v>
      </c>
      <c r="AX135" s="13" t="s">
        <v>72</v>
      </c>
      <c r="AY135" s="244" t="s">
        <v>180</v>
      </c>
    </row>
    <row r="136" s="14" customFormat="1">
      <c r="A136" s="14"/>
      <c r="B136" s="245"/>
      <c r="C136" s="246"/>
      <c r="D136" s="235" t="s">
        <v>191</v>
      </c>
      <c r="E136" s="247" t="s">
        <v>19</v>
      </c>
      <c r="F136" s="248" t="s">
        <v>8338</v>
      </c>
      <c r="G136" s="246"/>
      <c r="H136" s="247" t="s">
        <v>19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191</v>
      </c>
      <c r="AU136" s="254" t="s">
        <v>82</v>
      </c>
      <c r="AV136" s="14" t="s">
        <v>80</v>
      </c>
      <c r="AW136" s="14" t="s">
        <v>33</v>
      </c>
      <c r="AX136" s="14" t="s">
        <v>72</v>
      </c>
      <c r="AY136" s="254" t="s">
        <v>180</v>
      </c>
    </row>
    <row r="137" s="13" customFormat="1">
      <c r="A137" s="13"/>
      <c r="B137" s="233"/>
      <c r="C137" s="234"/>
      <c r="D137" s="235" t="s">
        <v>191</v>
      </c>
      <c r="E137" s="236" t="s">
        <v>19</v>
      </c>
      <c r="F137" s="237" t="s">
        <v>8381</v>
      </c>
      <c r="G137" s="234"/>
      <c r="H137" s="238">
        <v>10.73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191</v>
      </c>
      <c r="AU137" s="244" t="s">
        <v>82</v>
      </c>
      <c r="AV137" s="13" t="s">
        <v>82</v>
      </c>
      <c r="AW137" s="13" t="s">
        <v>33</v>
      </c>
      <c r="AX137" s="13" t="s">
        <v>72</v>
      </c>
      <c r="AY137" s="244" t="s">
        <v>180</v>
      </c>
    </row>
    <row r="138" s="15" customFormat="1">
      <c r="A138" s="15"/>
      <c r="B138" s="255"/>
      <c r="C138" s="256"/>
      <c r="D138" s="235" t="s">
        <v>191</v>
      </c>
      <c r="E138" s="257" t="s">
        <v>19</v>
      </c>
      <c r="F138" s="258" t="s">
        <v>327</v>
      </c>
      <c r="G138" s="256"/>
      <c r="H138" s="259">
        <v>27.170000000000002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191</v>
      </c>
      <c r="AU138" s="265" t="s">
        <v>82</v>
      </c>
      <c r="AV138" s="15" t="s">
        <v>187</v>
      </c>
      <c r="AW138" s="15" t="s">
        <v>33</v>
      </c>
      <c r="AX138" s="15" t="s">
        <v>80</v>
      </c>
      <c r="AY138" s="265" t="s">
        <v>180</v>
      </c>
    </row>
    <row r="139" s="2" customFormat="1" ht="24.15" customHeight="1">
      <c r="A139" s="40"/>
      <c r="B139" s="41"/>
      <c r="C139" s="215" t="s">
        <v>286</v>
      </c>
      <c r="D139" s="215" t="s">
        <v>182</v>
      </c>
      <c r="E139" s="216" t="s">
        <v>8382</v>
      </c>
      <c r="F139" s="217" t="s">
        <v>8383</v>
      </c>
      <c r="G139" s="218" t="s">
        <v>195</v>
      </c>
      <c r="H139" s="219">
        <v>57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8384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8385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 ht="16.5" customHeight="1">
      <c r="A141" s="40"/>
      <c r="B141" s="41"/>
      <c r="C141" s="281" t="s">
        <v>291</v>
      </c>
      <c r="D141" s="281" t="s">
        <v>702</v>
      </c>
      <c r="E141" s="282" t="s">
        <v>8386</v>
      </c>
      <c r="F141" s="283" t="s">
        <v>8387</v>
      </c>
      <c r="G141" s="284" t="s">
        <v>359</v>
      </c>
      <c r="H141" s="285">
        <v>14</v>
      </c>
      <c r="I141" s="286"/>
      <c r="J141" s="287">
        <f>ROUND(I141*H141,2)</f>
        <v>0</v>
      </c>
      <c r="K141" s="283" t="s">
        <v>19</v>
      </c>
      <c r="L141" s="288"/>
      <c r="M141" s="289" t="s">
        <v>19</v>
      </c>
      <c r="N141" s="290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224</v>
      </c>
      <c r="AT141" s="226" t="s">
        <v>702</v>
      </c>
      <c r="AU141" s="226" t="s">
        <v>82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187</v>
      </c>
      <c r="BM141" s="226" t="s">
        <v>8388</v>
      </c>
    </row>
    <row r="142" s="2" customFormat="1" ht="16.5" customHeight="1">
      <c r="A142" s="40"/>
      <c r="B142" s="41"/>
      <c r="C142" s="281" t="s">
        <v>7</v>
      </c>
      <c r="D142" s="281" t="s">
        <v>702</v>
      </c>
      <c r="E142" s="282" t="s">
        <v>8389</v>
      </c>
      <c r="F142" s="283" t="s">
        <v>8390</v>
      </c>
      <c r="G142" s="284" t="s">
        <v>359</v>
      </c>
      <c r="H142" s="285">
        <v>43</v>
      </c>
      <c r="I142" s="286"/>
      <c r="J142" s="287">
        <f>ROUND(I142*H142,2)</f>
        <v>0</v>
      </c>
      <c r="K142" s="283" t="s">
        <v>19</v>
      </c>
      <c r="L142" s="288"/>
      <c r="M142" s="289" t="s">
        <v>19</v>
      </c>
      <c r="N142" s="290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224</v>
      </c>
      <c r="AT142" s="226" t="s">
        <v>702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8391</v>
      </c>
    </row>
    <row r="143" s="2" customFormat="1" ht="24.15" customHeight="1">
      <c r="A143" s="40"/>
      <c r="B143" s="41"/>
      <c r="C143" s="215" t="s">
        <v>300</v>
      </c>
      <c r="D143" s="215" t="s">
        <v>182</v>
      </c>
      <c r="E143" s="216" t="s">
        <v>8392</v>
      </c>
      <c r="F143" s="217" t="s">
        <v>8393</v>
      </c>
      <c r="G143" s="218" t="s">
        <v>195</v>
      </c>
      <c r="H143" s="219">
        <v>2</v>
      </c>
      <c r="I143" s="220"/>
      <c r="J143" s="221">
        <f>ROUND(I143*H143,2)</f>
        <v>0</v>
      </c>
      <c r="K143" s="217" t="s">
        <v>186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187</v>
      </c>
      <c r="AT143" s="226" t="s">
        <v>182</v>
      </c>
      <c r="AU143" s="226" t="s">
        <v>82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187</v>
      </c>
      <c r="BM143" s="226" t="s">
        <v>8394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8395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82</v>
      </c>
    </row>
    <row r="145" s="2" customFormat="1" ht="16.5" customHeight="1">
      <c r="A145" s="40"/>
      <c r="B145" s="41"/>
      <c r="C145" s="281" t="s">
        <v>305</v>
      </c>
      <c r="D145" s="281" t="s">
        <v>702</v>
      </c>
      <c r="E145" s="282" t="s">
        <v>8396</v>
      </c>
      <c r="F145" s="283" t="s">
        <v>8397</v>
      </c>
      <c r="G145" s="284" t="s">
        <v>359</v>
      </c>
      <c r="H145" s="285">
        <v>1</v>
      </c>
      <c r="I145" s="286"/>
      <c r="J145" s="287">
        <f>ROUND(I145*H145,2)</f>
        <v>0</v>
      </c>
      <c r="K145" s="283" t="s">
        <v>19</v>
      </c>
      <c r="L145" s="288"/>
      <c r="M145" s="289" t="s">
        <v>19</v>
      </c>
      <c r="N145" s="290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224</v>
      </c>
      <c r="AT145" s="226" t="s">
        <v>702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8398</v>
      </c>
    </row>
    <row r="146" s="2" customFormat="1" ht="16.5" customHeight="1">
      <c r="A146" s="40"/>
      <c r="B146" s="41"/>
      <c r="C146" s="281" t="s">
        <v>310</v>
      </c>
      <c r="D146" s="281" t="s">
        <v>702</v>
      </c>
      <c r="E146" s="282" t="s">
        <v>8399</v>
      </c>
      <c r="F146" s="283" t="s">
        <v>8400</v>
      </c>
      <c r="G146" s="284" t="s">
        <v>359</v>
      </c>
      <c r="H146" s="285">
        <v>1</v>
      </c>
      <c r="I146" s="286"/>
      <c r="J146" s="287">
        <f>ROUND(I146*H146,2)</f>
        <v>0</v>
      </c>
      <c r="K146" s="283" t="s">
        <v>19</v>
      </c>
      <c r="L146" s="288"/>
      <c r="M146" s="289" t="s">
        <v>19</v>
      </c>
      <c r="N146" s="290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224</v>
      </c>
      <c r="AT146" s="226" t="s">
        <v>702</v>
      </c>
      <c r="AU146" s="226" t="s">
        <v>82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187</v>
      </c>
      <c r="BM146" s="226" t="s">
        <v>8401</v>
      </c>
    </row>
    <row r="147" s="2" customFormat="1" ht="16.5" customHeight="1">
      <c r="A147" s="40"/>
      <c r="B147" s="41"/>
      <c r="C147" s="215" t="s">
        <v>316</v>
      </c>
      <c r="D147" s="215" t="s">
        <v>182</v>
      </c>
      <c r="E147" s="216" t="s">
        <v>8402</v>
      </c>
      <c r="F147" s="217" t="s">
        <v>8403</v>
      </c>
      <c r="G147" s="218" t="s">
        <v>195</v>
      </c>
      <c r="H147" s="219">
        <v>2</v>
      </c>
      <c r="I147" s="220"/>
      <c r="J147" s="221">
        <f>ROUND(I147*H147,2)</f>
        <v>0</v>
      </c>
      <c r="K147" s="217" t="s">
        <v>186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5.0000000000000002E-05</v>
      </c>
      <c r="R147" s="224">
        <f>Q147*H147</f>
        <v>0.00010000000000000001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187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187</v>
      </c>
      <c r="BM147" s="226" t="s">
        <v>8404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8405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 ht="16.5" customHeight="1">
      <c r="A149" s="40"/>
      <c r="B149" s="41"/>
      <c r="C149" s="281" t="s">
        <v>328</v>
      </c>
      <c r="D149" s="281" t="s">
        <v>702</v>
      </c>
      <c r="E149" s="282" t="s">
        <v>8406</v>
      </c>
      <c r="F149" s="283" t="s">
        <v>8407</v>
      </c>
      <c r="G149" s="284" t="s">
        <v>195</v>
      </c>
      <c r="H149" s="285">
        <v>6</v>
      </c>
      <c r="I149" s="286"/>
      <c r="J149" s="287">
        <f>ROUND(I149*H149,2)</f>
        <v>0</v>
      </c>
      <c r="K149" s="283" t="s">
        <v>186</v>
      </c>
      <c r="L149" s="288"/>
      <c r="M149" s="289" t="s">
        <v>19</v>
      </c>
      <c r="N149" s="290" t="s">
        <v>43</v>
      </c>
      <c r="O149" s="86"/>
      <c r="P149" s="224">
        <f>O149*H149</f>
        <v>0</v>
      </c>
      <c r="Q149" s="224">
        <v>0.0047200000000000002</v>
      </c>
      <c r="R149" s="224">
        <f>Q149*H149</f>
        <v>0.028320000000000001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224</v>
      </c>
      <c r="AT149" s="226" t="s">
        <v>702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187</v>
      </c>
      <c r="BM149" s="226" t="s">
        <v>8408</v>
      </c>
    </row>
    <row r="150" s="13" customFormat="1">
      <c r="A150" s="13"/>
      <c r="B150" s="233"/>
      <c r="C150" s="234"/>
      <c r="D150" s="235" t="s">
        <v>191</v>
      </c>
      <c r="E150" s="234"/>
      <c r="F150" s="237" t="s">
        <v>8409</v>
      </c>
      <c r="G150" s="234"/>
      <c r="H150" s="238">
        <v>6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191</v>
      </c>
      <c r="AU150" s="244" t="s">
        <v>82</v>
      </c>
      <c r="AV150" s="13" t="s">
        <v>82</v>
      </c>
      <c r="AW150" s="13" t="s">
        <v>4</v>
      </c>
      <c r="AX150" s="13" t="s">
        <v>80</v>
      </c>
      <c r="AY150" s="244" t="s">
        <v>180</v>
      </c>
    </row>
    <row r="151" s="2" customFormat="1" ht="21.75" customHeight="1">
      <c r="A151" s="40"/>
      <c r="B151" s="41"/>
      <c r="C151" s="215" t="s">
        <v>337</v>
      </c>
      <c r="D151" s="215" t="s">
        <v>182</v>
      </c>
      <c r="E151" s="216" t="s">
        <v>8410</v>
      </c>
      <c r="F151" s="217" t="s">
        <v>8411</v>
      </c>
      <c r="G151" s="218" t="s">
        <v>195</v>
      </c>
      <c r="H151" s="219">
        <v>2</v>
      </c>
      <c r="I151" s="220"/>
      <c r="J151" s="221">
        <f>ROUND(I151*H151,2)</f>
        <v>0</v>
      </c>
      <c r="K151" s="217" t="s">
        <v>186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187</v>
      </c>
      <c r="AT151" s="226" t="s">
        <v>182</v>
      </c>
      <c r="AU151" s="226" t="s">
        <v>82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187</v>
      </c>
      <c r="BM151" s="226" t="s">
        <v>8412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8413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82</v>
      </c>
    </row>
    <row r="153" s="2" customFormat="1" ht="16.5" customHeight="1">
      <c r="A153" s="40"/>
      <c r="B153" s="41"/>
      <c r="C153" s="281" t="s">
        <v>343</v>
      </c>
      <c r="D153" s="281" t="s">
        <v>702</v>
      </c>
      <c r="E153" s="282" t="s">
        <v>8359</v>
      </c>
      <c r="F153" s="283" t="s">
        <v>8360</v>
      </c>
      <c r="G153" s="284" t="s">
        <v>240</v>
      </c>
      <c r="H153" s="285">
        <v>0.002</v>
      </c>
      <c r="I153" s="286"/>
      <c r="J153" s="287">
        <f>ROUND(I153*H153,2)</f>
        <v>0</v>
      </c>
      <c r="K153" s="283" t="s">
        <v>186</v>
      </c>
      <c r="L153" s="288"/>
      <c r="M153" s="289" t="s">
        <v>19</v>
      </c>
      <c r="N153" s="290" t="s">
        <v>43</v>
      </c>
      <c r="O153" s="86"/>
      <c r="P153" s="224">
        <f>O153*H153</f>
        <v>0</v>
      </c>
      <c r="Q153" s="224">
        <v>0.22</v>
      </c>
      <c r="R153" s="224">
        <f>Q153*H153</f>
        <v>0.00044000000000000002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224</v>
      </c>
      <c r="AT153" s="226" t="s">
        <v>702</v>
      </c>
      <c r="AU153" s="226" t="s">
        <v>82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187</v>
      </c>
      <c r="BM153" s="226" t="s">
        <v>8414</v>
      </c>
    </row>
    <row r="154" s="13" customFormat="1">
      <c r="A154" s="13"/>
      <c r="B154" s="233"/>
      <c r="C154" s="234"/>
      <c r="D154" s="235" t="s">
        <v>191</v>
      </c>
      <c r="E154" s="234"/>
      <c r="F154" s="237" t="s">
        <v>8415</v>
      </c>
      <c r="G154" s="234"/>
      <c r="H154" s="238">
        <v>0.002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191</v>
      </c>
      <c r="AU154" s="244" t="s">
        <v>82</v>
      </c>
      <c r="AV154" s="13" t="s">
        <v>82</v>
      </c>
      <c r="AW154" s="13" t="s">
        <v>4</v>
      </c>
      <c r="AX154" s="13" t="s">
        <v>80</v>
      </c>
      <c r="AY154" s="244" t="s">
        <v>180</v>
      </c>
    </row>
    <row r="155" s="2" customFormat="1" ht="24.15" customHeight="1">
      <c r="A155" s="40"/>
      <c r="B155" s="41"/>
      <c r="C155" s="215" t="s">
        <v>356</v>
      </c>
      <c r="D155" s="215" t="s">
        <v>182</v>
      </c>
      <c r="E155" s="216" t="s">
        <v>8416</v>
      </c>
      <c r="F155" s="217" t="s">
        <v>8417</v>
      </c>
      <c r="G155" s="218" t="s">
        <v>185</v>
      </c>
      <c r="H155" s="219">
        <v>27.170000000000002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8418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8419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 ht="21.75" customHeight="1">
      <c r="A157" s="40"/>
      <c r="B157" s="41"/>
      <c r="C157" s="215" t="s">
        <v>361</v>
      </c>
      <c r="D157" s="215" t="s">
        <v>182</v>
      </c>
      <c r="E157" s="216" t="s">
        <v>8420</v>
      </c>
      <c r="F157" s="217" t="s">
        <v>8421</v>
      </c>
      <c r="G157" s="218" t="s">
        <v>195</v>
      </c>
      <c r="H157" s="219">
        <v>2</v>
      </c>
      <c r="I157" s="220"/>
      <c r="J157" s="221">
        <f>ROUND(I157*H157,2)</f>
        <v>0</v>
      </c>
      <c r="K157" s="217" t="s">
        <v>186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8422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8423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 ht="24.15" customHeight="1">
      <c r="A159" s="40"/>
      <c r="B159" s="41"/>
      <c r="C159" s="215" t="s">
        <v>365</v>
      </c>
      <c r="D159" s="215" t="s">
        <v>182</v>
      </c>
      <c r="E159" s="216" t="s">
        <v>8424</v>
      </c>
      <c r="F159" s="217" t="s">
        <v>8425</v>
      </c>
      <c r="G159" s="218" t="s">
        <v>185</v>
      </c>
      <c r="H159" s="219">
        <v>16.440000000000001</v>
      </c>
      <c r="I159" s="220"/>
      <c r="J159" s="221">
        <f>ROUND(I159*H159,2)</f>
        <v>0</v>
      </c>
      <c r="K159" s="217" t="s">
        <v>186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187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187</v>
      </c>
      <c r="BM159" s="226" t="s">
        <v>8426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8427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 ht="16.5" customHeight="1">
      <c r="A161" s="40"/>
      <c r="B161" s="41"/>
      <c r="C161" s="281" t="s">
        <v>369</v>
      </c>
      <c r="D161" s="281" t="s">
        <v>702</v>
      </c>
      <c r="E161" s="282" t="s">
        <v>3273</v>
      </c>
      <c r="F161" s="283" t="s">
        <v>3274</v>
      </c>
      <c r="G161" s="284" t="s">
        <v>340</v>
      </c>
      <c r="H161" s="285">
        <v>1.6439999999999999</v>
      </c>
      <c r="I161" s="286"/>
      <c r="J161" s="287">
        <f>ROUND(I161*H161,2)</f>
        <v>0</v>
      </c>
      <c r="K161" s="283" t="s">
        <v>186</v>
      </c>
      <c r="L161" s="288"/>
      <c r="M161" s="289" t="s">
        <v>19</v>
      </c>
      <c r="N161" s="290" t="s">
        <v>43</v>
      </c>
      <c r="O161" s="86"/>
      <c r="P161" s="224">
        <f>O161*H161</f>
        <v>0</v>
      </c>
      <c r="Q161" s="224">
        <v>1</v>
      </c>
      <c r="R161" s="224">
        <f>Q161*H161</f>
        <v>1.6439999999999999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224</v>
      </c>
      <c r="AT161" s="226" t="s">
        <v>702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187</v>
      </c>
      <c r="BM161" s="226" t="s">
        <v>8428</v>
      </c>
    </row>
    <row r="162" s="13" customFormat="1">
      <c r="A162" s="13"/>
      <c r="B162" s="233"/>
      <c r="C162" s="234"/>
      <c r="D162" s="235" t="s">
        <v>191</v>
      </c>
      <c r="E162" s="236" t="s">
        <v>19</v>
      </c>
      <c r="F162" s="237" t="s">
        <v>8429</v>
      </c>
      <c r="G162" s="234"/>
      <c r="H162" s="238">
        <v>1.6439999999999999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191</v>
      </c>
      <c r="AU162" s="244" t="s">
        <v>82</v>
      </c>
      <c r="AV162" s="13" t="s">
        <v>82</v>
      </c>
      <c r="AW162" s="13" t="s">
        <v>33</v>
      </c>
      <c r="AX162" s="13" t="s">
        <v>80</v>
      </c>
      <c r="AY162" s="244" t="s">
        <v>180</v>
      </c>
    </row>
    <row r="163" s="2" customFormat="1" ht="16.5" customHeight="1">
      <c r="A163" s="40"/>
      <c r="B163" s="41"/>
      <c r="C163" s="215" t="s">
        <v>373</v>
      </c>
      <c r="D163" s="215" t="s">
        <v>182</v>
      </c>
      <c r="E163" s="216" t="s">
        <v>8430</v>
      </c>
      <c r="F163" s="217" t="s">
        <v>8431</v>
      </c>
      <c r="G163" s="218" t="s">
        <v>185</v>
      </c>
      <c r="H163" s="219">
        <v>10.369999999999999</v>
      </c>
      <c r="I163" s="220"/>
      <c r="J163" s="221">
        <f>ROUND(I163*H163,2)</f>
        <v>0</v>
      </c>
      <c r="K163" s="217" t="s">
        <v>186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187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187</v>
      </c>
      <c r="BM163" s="226" t="s">
        <v>8432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8433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82</v>
      </c>
    </row>
    <row r="165" s="2" customFormat="1" ht="16.5" customHeight="1">
      <c r="A165" s="40"/>
      <c r="B165" s="41"/>
      <c r="C165" s="281" t="s">
        <v>377</v>
      </c>
      <c r="D165" s="281" t="s">
        <v>702</v>
      </c>
      <c r="E165" s="282" t="s">
        <v>8434</v>
      </c>
      <c r="F165" s="283" t="s">
        <v>8435</v>
      </c>
      <c r="G165" s="284" t="s">
        <v>240</v>
      </c>
      <c r="H165" s="285">
        <v>1.0680000000000001</v>
      </c>
      <c r="I165" s="286"/>
      <c r="J165" s="287">
        <f>ROUND(I165*H165,2)</f>
        <v>0</v>
      </c>
      <c r="K165" s="283" t="s">
        <v>186</v>
      </c>
      <c r="L165" s="288"/>
      <c r="M165" s="289" t="s">
        <v>19</v>
      </c>
      <c r="N165" s="290" t="s">
        <v>43</v>
      </c>
      <c r="O165" s="86"/>
      <c r="P165" s="224">
        <f>O165*H165</f>
        <v>0</v>
      </c>
      <c r="Q165" s="224">
        <v>0.20000000000000001</v>
      </c>
      <c r="R165" s="224">
        <f>Q165*H165</f>
        <v>0.21360000000000001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224</v>
      </c>
      <c r="AT165" s="226" t="s">
        <v>702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187</v>
      </c>
      <c r="BM165" s="226" t="s">
        <v>8436</v>
      </c>
    </row>
    <row r="166" s="13" customFormat="1">
      <c r="A166" s="13"/>
      <c r="B166" s="233"/>
      <c r="C166" s="234"/>
      <c r="D166" s="235" t="s">
        <v>191</v>
      </c>
      <c r="E166" s="234"/>
      <c r="F166" s="237" t="s">
        <v>8437</v>
      </c>
      <c r="G166" s="234"/>
      <c r="H166" s="238">
        <v>1.0680000000000001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191</v>
      </c>
      <c r="AU166" s="244" t="s">
        <v>82</v>
      </c>
      <c r="AV166" s="13" t="s">
        <v>82</v>
      </c>
      <c r="AW166" s="13" t="s">
        <v>4</v>
      </c>
      <c r="AX166" s="13" t="s">
        <v>80</v>
      </c>
      <c r="AY166" s="244" t="s">
        <v>180</v>
      </c>
    </row>
    <row r="167" s="2" customFormat="1" ht="24.15" customHeight="1">
      <c r="A167" s="40"/>
      <c r="B167" s="41"/>
      <c r="C167" s="215" t="s">
        <v>382</v>
      </c>
      <c r="D167" s="215" t="s">
        <v>182</v>
      </c>
      <c r="E167" s="216" t="s">
        <v>8438</v>
      </c>
      <c r="F167" s="217" t="s">
        <v>8439</v>
      </c>
      <c r="G167" s="218" t="s">
        <v>340</v>
      </c>
      <c r="H167" s="219">
        <v>0.0070000000000000001</v>
      </c>
      <c r="I167" s="220"/>
      <c r="J167" s="221">
        <f>ROUND(I167*H167,2)</f>
        <v>0</v>
      </c>
      <c r="K167" s="217" t="s">
        <v>186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187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8440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8441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13" customFormat="1">
      <c r="A169" s="13"/>
      <c r="B169" s="233"/>
      <c r="C169" s="234"/>
      <c r="D169" s="235" t="s">
        <v>191</v>
      </c>
      <c r="E169" s="236" t="s">
        <v>19</v>
      </c>
      <c r="F169" s="237" t="s">
        <v>8442</v>
      </c>
      <c r="G169" s="234"/>
      <c r="H169" s="238">
        <v>0.0070000000000000001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191</v>
      </c>
      <c r="AU169" s="244" t="s">
        <v>82</v>
      </c>
      <c r="AV169" s="13" t="s">
        <v>82</v>
      </c>
      <c r="AW169" s="13" t="s">
        <v>33</v>
      </c>
      <c r="AX169" s="13" t="s">
        <v>80</v>
      </c>
      <c r="AY169" s="244" t="s">
        <v>180</v>
      </c>
    </row>
    <row r="170" s="2" customFormat="1" ht="16.5" customHeight="1">
      <c r="A170" s="40"/>
      <c r="B170" s="41"/>
      <c r="C170" s="281" t="s">
        <v>387</v>
      </c>
      <c r="D170" s="281" t="s">
        <v>702</v>
      </c>
      <c r="E170" s="282" t="s">
        <v>8443</v>
      </c>
      <c r="F170" s="283" t="s">
        <v>8444</v>
      </c>
      <c r="G170" s="284" t="s">
        <v>359</v>
      </c>
      <c r="H170" s="285">
        <v>201</v>
      </c>
      <c r="I170" s="286"/>
      <c r="J170" s="287">
        <f>ROUND(I170*H170,2)</f>
        <v>0</v>
      </c>
      <c r="K170" s="283" t="s">
        <v>19</v>
      </c>
      <c r="L170" s="288"/>
      <c r="M170" s="289" t="s">
        <v>19</v>
      </c>
      <c r="N170" s="290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224</v>
      </c>
      <c r="AT170" s="226" t="s">
        <v>702</v>
      </c>
      <c r="AU170" s="226" t="s">
        <v>82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187</v>
      </c>
      <c r="BM170" s="226" t="s">
        <v>8445</v>
      </c>
    </row>
    <row r="171" s="14" customFormat="1">
      <c r="A171" s="14"/>
      <c r="B171" s="245"/>
      <c r="C171" s="246"/>
      <c r="D171" s="235" t="s">
        <v>191</v>
      </c>
      <c r="E171" s="247" t="s">
        <v>19</v>
      </c>
      <c r="F171" s="248" t="s">
        <v>8446</v>
      </c>
      <c r="G171" s="246"/>
      <c r="H171" s="247" t="s">
        <v>19</v>
      </c>
      <c r="I171" s="249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191</v>
      </c>
      <c r="AU171" s="254" t="s">
        <v>82</v>
      </c>
      <c r="AV171" s="14" t="s">
        <v>80</v>
      </c>
      <c r="AW171" s="14" t="s">
        <v>33</v>
      </c>
      <c r="AX171" s="14" t="s">
        <v>72</v>
      </c>
      <c r="AY171" s="254" t="s">
        <v>180</v>
      </c>
    </row>
    <row r="172" s="13" customFormat="1">
      <c r="A172" s="13"/>
      <c r="B172" s="233"/>
      <c r="C172" s="234"/>
      <c r="D172" s="235" t="s">
        <v>191</v>
      </c>
      <c r="E172" s="236" t="s">
        <v>19</v>
      </c>
      <c r="F172" s="237" t="s">
        <v>4367</v>
      </c>
      <c r="G172" s="234"/>
      <c r="H172" s="238">
        <v>30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191</v>
      </c>
      <c r="AU172" s="244" t="s">
        <v>82</v>
      </c>
      <c r="AV172" s="13" t="s">
        <v>82</v>
      </c>
      <c r="AW172" s="13" t="s">
        <v>33</v>
      </c>
      <c r="AX172" s="13" t="s">
        <v>72</v>
      </c>
      <c r="AY172" s="244" t="s">
        <v>180</v>
      </c>
    </row>
    <row r="173" s="14" customFormat="1">
      <c r="A173" s="14"/>
      <c r="B173" s="245"/>
      <c r="C173" s="246"/>
      <c r="D173" s="235" t="s">
        <v>191</v>
      </c>
      <c r="E173" s="247" t="s">
        <v>19</v>
      </c>
      <c r="F173" s="248" t="s">
        <v>8447</v>
      </c>
      <c r="G173" s="246"/>
      <c r="H173" s="247" t="s">
        <v>19</v>
      </c>
      <c r="I173" s="249"/>
      <c r="J173" s="246"/>
      <c r="K173" s="246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191</v>
      </c>
      <c r="AU173" s="254" t="s">
        <v>82</v>
      </c>
      <c r="AV173" s="14" t="s">
        <v>80</v>
      </c>
      <c r="AW173" s="14" t="s">
        <v>33</v>
      </c>
      <c r="AX173" s="14" t="s">
        <v>72</v>
      </c>
      <c r="AY173" s="254" t="s">
        <v>180</v>
      </c>
    </row>
    <row r="174" s="13" customFormat="1">
      <c r="A174" s="13"/>
      <c r="B174" s="233"/>
      <c r="C174" s="234"/>
      <c r="D174" s="235" t="s">
        <v>191</v>
      </c>
      <c r="E174" s="236" t="s">
        <v>19</v>
      </c>
      <c r="F174" s="237" t="s">
        <v>8448</v>
      </c>
      <c r="G174" s="234"/>
      <c r="H174" s="238">
        <v>171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191</v>
      </c>
      <c r="AU174" s="244" t="s">
        <v>82</v>
      </c>
      <c r="AV174" s="13" t="s">
        <v>82</v>
      </c>
      <c r="AW174" s="13" t="s">
        <v>33</v>
      </c>
      <c r="AX174" s="13" t="s">
        <v>72</v>
      </c>
      <c r="AY174" s="244" t="s">
        <v>180</v>
      </c>
    </row>
    <row r="175" s="15" customFormat="1">
      <c r="A175" s="15"/>
      <c r="B175" s="255"/>
      <c r="C175" s="256"/>
      <c r="D175" s="235" t="s">
        <v>191</v>
      </c>
      <c r="E175" s="257" t="s">
        <v>19</v>
      </c>
      <c r="F175" s="258" t="s">
        <v>327</v>
      </c>
      <c r="G175" s="256"/>
      <c r="H175" s="259">
        <v>201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191</v>
      </c>
      <c r="AU175" s="265" t="s">
        <v>82</v>
      </c>
      <c r="AV175" s="15" t="s">
        <v>187</v>
      </c>
      <c r="AW175" s="15" t="s">
        <v>33</v>
      </c>
      <c r="AX175" s="15" t="s">
        <v>80</v>
      </c>
      <c r="AY175" s="265" t="s">
        <v>180</v>
      </c>
    </row>
    <row r="176" s="2" customFormat="1" ht="16.5" customHeight="1">
      <c r="A176" s="40"/>
      <c r="B176" s="41"/>
      <c r="C176" s="281" t="s">
        <v>394</v>
      </c>
      <c r="D176" s="281" t="s">
        <v>702</v>
      </c>
      <c r="E176" s="282" t="s">
        <v>8449</v>
      </c>
      <c r="F176" s="283" t="s">
        <v>8450</v>
      </c>
      <c r="G176" s="284" t="s">
        <v>7213</v>
      </c>
      <c r="H176" s="285">
        <v>6.7000000000000002</v>
      </c>
      <c r="I176" s="286"/>
      <c r="J176" s="287">
        <f>ROUND(I176*H176,2)</f>
        <v>0</v>
      </c>
      <c r="K176" s="283" t="s">
        <v>19</v>
      </c>
      <c r="L176" s="288"/>
      <c r="M176" s="289" t="s">
        <v>19</v>
      </c>
      <c r="N176" s="290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224</v>
      </c>
      <c r="AT176" s="226" t="s">
        <v>702</v>
      </c>
      <c r="AU176" s="226" t="s">
        <v>82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187</v>
      </c>
      <c r="BM176" s="226" t="s">
        <v>8451</v>
      </c>
    </row>
    <row r="177" s="14" customFormat="1">
      <c r="A177" s="14"/>
      <c r="B177" s="245"/>
      <c r="C177" s="246"/>
      <c r="D177" s="235" t="s">
        <v>191</v>
      </c>
      <c r="E177" s="247" t="s">
        <v>19</v>
      </c>
      <c r="F177" s="248" t="s">
        <v>8452</v>
      </c>
      <c r="G177" s="246"/>
      <c r="H177" s="247" t="s">
        <v>19</v>
      </c>
      <c r="I177" s="249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191</v>
      </c>
      <c r="AU177" s="254" t="s">
        <v>82</v>
      </c>
      <c r="AV177" s="14" t="s">
        <v>80</v>
      </c>
      <c r="AW177" s="14" t="s">
        <v>33</v>
      </c>
      <c r="AX177" s="14" t="s">
        <v>72</v>
      </c>
      <c r="AY177" s="254" t="s">
        <v>180</v>
      </c>
    </row>
    <row r="178" s="13" customFormat="1">
      <c r="A178" s="13"/>
      <c r="B178" s="233"/>
      <c r="C178" s="234"/>
      <c r="D178" s="235" t="s">
        <v>191</v>
      </c>
      <c r="E178" s="236" t="s">
        <v>19</v>
      </c>
      <c r="F178" s="237" t="s">
        <v>8453</v>
      </c>
      <c r="G178" s="234"/>
      <c r="H178" s="238">
        <v>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191</v>
      </c>
      <c r="AU178" s="244" t="s">
        <v>82</v>
      </c>
      <c r="AV178" s="13" t="s">
        <v>82</v>
      </c>
      <c r="AW178" s="13" t="s">
        <v>33</v>
      </c>
      <c r="AX178" s="13" t="s">
        <v>72</v>
      </c>
      <c r="AY178" s="244" t="s">
        <v>180</v>
      </c>
    </row>
    <row r="179" s="14" customFormat="1">
      <c r="A179" s="14"/>
      <c r="B179" s="245"/>
      <c r="C179" s="246"/>
      <c r="D179" s="235" t="s">
        <v>191</v>
      </c>
      <c r="E179" s="247" t="s">
        <v>19</v>
      </c>
      <c r="F179" s="248" t="s">
        <v>8454</v>
      </c>
      <c r="G179" s="246"/>
      <c r="H179" s="247" t="s">
        <v>19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191</v>
      </c>
      <c r="AU179" s="254" t="s">
        <v>82</v>
      </c>
      <c r="AV179" s="14" t="s">
        <v>80</v>
      </c>
      <c r="AW179" s="14" t="s">
        <v>33</v>
      </c>
      <c r="AX179" s="14" t="s">
        <v>72</v>
      </c>
      <c r="AY179" s="254" t="s">
        <v>180</v>
      </c>
    </row>
    <row r="180" s="13" customFormat="1">
      <c r="A180" s="13"/>
      <c r="B180" s="233"/>
      <c r="C180" s="234"/>
      <c r="D180" s="235" t="s">
        <v>191</v>
      </c>
      <c r="E180" s="236" t="s">
        <v>19</v>
      </c>
      <c r="F180" s="237" t="s">
        <v>8455</v>
      </c>
      <c r="G180" s="234"/>
      <c r="H180" s="238">
        <v>5.7000000000000002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191</v>
      </c>
      <c r="AU180" s="244" t="s">
        <v>82</v>
      </c>
      <c r="AV180" s="13" t="s">
        <v>82</v>
      </c>
      <c r="AW180" s="13" t="s">
        <v>33</v>
      </c>
      <c r="AX180" s="13" t="s">
        <v>72</v>
      </c>
      <c r="AY180" s="244" t="s">
        <v>180</v>
      </c>
    </row>
    <row r="181" s="15" customFormat="1">
      <c r="A181" s="15"/>
      <c r="B181" s="255"/>
      <c r="C181" s="256"/>
      <c r="D181" s="235" t="s">
        <v>191</v>
      </c>
      <c r="E181" s="257" t="s">
        <v>19</v>
      </c>
      <c r="F181" s="258" t="s">
        <v>327</v>
      </c>
      <c r="G181" s="256"/>
      <c r="H181" s="259">
        <v>6.7000000000000002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191</v>
      </c>
      <c r="AU181" s="265" t="s">
        <v>82</v>
      </c>
      <c r="AV181" s="15" t="s">
        <v>187</v>
      </c>
      <c r="AW181" s="15" t="s">
        <v>33</v>
      </c>
      <c r="AX181" s="15" t="s">
        <v>80</v>
      </c>
      <c r="AY181" s="265" t="s">
        <v>180</v>
      </c>
    </row>
    <row r="182" s="2" customFormat="1" ht="16.5" customHeight="1">
      <c r="A182" s="40"/>
      <c r="B182" s="41"/>
      <c r="C182" s="281" t="s">
        <v>400</v>
      </c>
      <c r="D182" s="281" t="s">
        <v>702</v>
      </c>
      <c r="E182" s="282" t="s">
        <v>8456</v>
      </c>
      <c r="F182" s="283" t="s">
        <v>8457</v>
      </c>
      <c r="G182" s="284" t="s">
        <v>227</v>
      </c>
      <c r="H182" s="285">
        <v>5</v>
      </c>
      <c r="I182" s="286"/>
      <c r="J182" s="287">
        <f>ROUND(I182*H182,2)</f>
        <v>0</v>
      </c>
      <c r="K182" s="283" t="s">
        <v>19</v>
      </c>
      <c r="L182" s="288"/>
      <c r="M182" s="289" t="s">
        <v>19</v>
      </c>
      <c r="N182" s="290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224</v>
      </c>
      <c r="AT182" s="226" t="s">
        <v>702</v>
      </c>
      <c r="AU182" s="226" t="s">
        <v>82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187</v>
      </c>
      <c r="BM182" s="226" t="s">
        <v>8458</v>
      </c>
    </row>
    <row r="183" s="2" customFormat="1" ht="16.5" customHeight="1">
      <c r="A183" s="40"/>
      <c r="B183" s="41"/>
      <c r="C183" s="281" t="s">
        <v>405</v>
      </c>
      <c r="D183" s="281" t="s">
        <v>702</v>
      </c>
      <c r="E183" s="282" t="s">
        <v>8459</v>
      </c>
      <c r="F183" s="283" t="s">
        <v>8460</v>
      </c>
      <c r="G183" s="284" t="s">
        <v>359</v>
      </c>
      <c r="H183" s="285">
        <v>2</v>
      </c>
      <c r="I183" s="286"/>
      <c r="J183" s="287">
        <f>ROUND(I183*H183,2)</f>
        <v>0</v>
      </c>
      <c r="K183" s="283" t="s">
        <v>19</v>
      </c>
      <c r="L183" s="288"/>
      <c r="M183" s="289" t="s">
        <v>19</v>
      </c>
      <c r="N183" s="290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224</v>
      </c>
      <c r="AT183" s="226" t="s">
        <v>702</v>
      </c>
      <c r="AU183" s="226" t="s">
        <v>82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187</v>
      </c>
      <c r="BM183" s="226" t="s">
        <v>8461</v>
      </c>
    </row>
    <row r="184" s="2" customFormat="1" ht="16.5" customHeight="1">
      <c r="A184" s="40"/>
      <c r="B184" s="41"/>
      <c r="C184" s="281" t="s">
        <v>412</v>
      </c>
      <c r="D184" s="281" t="s">
        <v>702</v>
      </c>
      <c r="E184" s="282" t="s">
        <v>8462</v>
      </c>
      <c r="F184" s="283" t="s">
        <v>8463</v>
      </c>
      <c r="G184" s="284" t="s">
        <v>359</v>
      </c>
      <c r="H184" s="285">
        <v>2</v>
      </c>
      <c r="I184" s="286"/>
      <c r="J184" s="287">
        <f>ROUND(I184*H184,2)</f>
        <v>0</v>
      </c>
      <c r="K184" s="283" t="s">
        <v>19</v>
      </c>
      <c r="L184" s="288"/>
      <c r="M184" s="289" t="s">
        <v>19</v>
      </c>
      <c r="N184" s="290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224</v>
      </c>
      <c r="AT184" s="226" t="s">
        <v>702</v>
      </c>
      <c r="AU184" s="226" t="s">
        <v>82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187</v>
      </c>
      <c r="BM184" s="226" t="s">
        <v>8464</v>
      </c>
    </row>
    <row r="185" s="2" customFormat="1" ht="16.5" customHeight="1">
      <c r="A185" s="40"/>
      <c r="B185" s="41"/>
      <c r="C185" s="215" t="s">
        <v>423</v>
      </c>
      <c r="D185" s="215" t="s">
        <v>182</v>
      </c>
      <c r="E185" s="216" t="s">
        <v>8465</v>
      </c>
      <c r="F185" s="217" t="s">
        <v>8466</v>
      </c>
      <c r="G185" s="218" t="s">
        <v>240</v>
      </c>
      <c r="H185" s="219">
        <v>0.71699999999999997</v>
      </c>
      <c r="I185" s="220"/>
      <c r="J185" s="221">
        <f>ROUND(I185*H185,2)</f>
        <v>0</v>
      </c>
      <c r="K185" s="217" t="s">
        <v>186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187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187</v>
      </c>
      <c r="BM185" s="226" t="s">
        <v>8467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8468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14" customFormat="1">
      <c r="A187" s="14"/>
      <c r="B187" s="245"/>
      <c r="C187" s="246"/>
      <c r="D187" s="235" t="s">
        <v>191</v>
      </c>
      <c r="E187" s="247" t="s">
        <v>19</v>
      </c>
      <c r="F187" s="248" t="s">
        <v>8469</v>
      </c>
      <c r="G187" s="246"/>
      <c r="H187" s="247" t="s">
        <v>19</v>
      </c>
      <c r="I187" s="249"/>
      <c r="J187" s="246"/>
      <c r="K187" s="246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191</v>
      </c>
      <c r="AU187" s="254" t="s">
        <v>82</v>
      </c>
      <c r="AV187" s="14" t="s">
        <v>80</v>
      </c>
      <c r="AW187" s="14" t="s">
        <v>33</v>
      </c>
      <c r="AX187" s="14" t="s">
        <v>72</v>
      </c>
      <c r="AY187" s="254" t="s">
        <v>180</v>
      </c>
    </row>
    <row r="188" s="13" customFormat="1">
      <c r="A188" s="13"/>
      <c r="B188" s="233"/>
      <c r="C188" s="234"/>
      <c r="D188" s="235" t="s">
        <v>191</v>
      </c>
      <c r="E188" s="236" t="s">
        <v>19</v>
      </c>
      <c r="F188" s="237" t="s">
        <v>8470</v>
      </c>
      <c r="G188" s="234"/>
      <c r="H188" s="238">
        <v>0.16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191</v>
      </c>
      <c r="AU188" s="244" t="s">
        <v>82</v>
      </c>
      <c r="AV188" s="13" t="s">
        <v>82</v>
      </c>
      <c r="AW188" s="13" t="s">
        <v>33</v>
      </c>
      <c r="AX188" s="13" t="s">
        <v>72</v>
      </c>
      <c r="AY188" s="244" t="s">
        <v>180</v>
      </c>
    </row>
    <row r="189" s="14" customFormat="1">
      <c r="A189" s="14"/>
      <c r="B189" s="245"/>
      <c r="C189" s="246"/>
      <c r="D189" s="235" t="s">
        <v>191</v>
      </c>
      <c r="E189" s="247" t="s">
        <v>19</v>
      </c>
      <c r="F189" s="248" t="s">
        <v>8471</v>
      </c>
      <c r="G189" s="246"/>
      <c r="H189" s="247" t="s">
        <v>19</v>
      </c>
      <c r="I189" s="249"/>
      <c r="J189" s="246"/>
      <c r="K189" s="246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191</v>
      </c>
      <c r="AU189" s="254" t="s">
        <v>82</v>
      </c>
      <c r="AV189" s="14" t="s">
        <v>80</v>
      </c>
      <c r="AW189" s="14" t="s">
        <v>33</v>
      </c>
      <c r="AX189" s="14" t="s">
        <v>72</v>
      </c>
      <c r="AY189" s="254" t="s">
        <v>180</v>
      </c>
    </row>
    <row r="190" s="13" customFormat="1">
      <c r="A190" s="13"/>
      <c r="B190" s="233"/>
      <c r="C190" s="234"/>
      <c r="D190" s="235" t="s">
        <v>191</v>
      </c>
      <c r="E190" s="236" t="s">
        <v>19</v>
      </c>
      <c r="F190" s="237" t="s">
        <v>8472</v>
      </c>
      <c r="G190" s="234"/>
      <c r="H190" s="238">
        <v>0.28499999999999998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191</v>
      </c>
      <c r="AU190" s="244" t="s">
        <v>82</v>
      </c>
      <c r="AV190" s="13" t="s">
        <v>82</v>
      </c>
      <c r="AW190" s="13" t="s">
        <v>33</v>
      </c>
      <c r="AX190" s="13" t="s">
        <v>72</v>
      </c>
      <c r="AY190" s="244" t="s">
        <v>180</v>
      </c>
    </row>
    <row r="191" s="14" customFormat="1">
      <c r="A191" s="14"/>
      <c r="B191" s="245"/>
      <c r="C191" s="246"/>
      <c r="D191" s="235" t="s">
        <v>191</v>
      </c>
      <c r="E191" s="247" t="s">
        <v>19</v>
      </c>
      <c r="F191" s="248" t="s">
        <v>8473</v>
      </c>
      <c r="G191" s="246"/>
      <c r="H191" s="247" t="s">
        <v>19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191</v>
      </c>
      <c r="AU191" s="254" t="s">
        <v>82</v>
      </c>
      <c r="AV191" s="14" t="s">
        <v>80</v>
      </c>
      <c r="AW191" s="14" t="s">
        <v>33</v>
      </c>
      <c r="AX191" s="14" t="s">
        <v>72</v>
      </c>
      <c r="AY191" s="254" t="s">
        <v>180</v>
      </c>
    </row>
    <row r="192" s="13" customFormat="1">
      <c r="A192" s="13"/>
      <c r="B192" s="233"/>
      <c r="C192" s="234"/>
      <c r="D192" s="235" t="s">
        <v>191</v>
      </c>
      <c r="E192" s="236" t="s">
        <v>19</v>
      </c>
      <c r="F192" s="237" t="s">
        <v>8474</v>
      </c>
      <c r="G192" s="234"/>
      <c r="H192" s="238">
        <v>0.27200000000000002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191</v>
      </c>
      <c r="AU192" s="244" t="s">
        <v>82</v>
      </c>
      <c r="AV192" s="13" t="s">
        <v>82</v>
      </c>
      <c r="AW192" s="13" t="s">
        <v>33</v>
      </c>
      <c r="AX192" s="13" t="s">
        <v>72</v>
      </c>
      <c r="AY192" s="244" t="s">
        <v>180</v>
      </c>
    </row>
    <row r="193" s="15" customFormat="1">
      <c r="A193" s="15"/>
      <c r="B193" s="255"/>
      <c r="C193" s="256"/>
      <c r="D193" s="235" t="s">
        <v>191</v>
      </c>
      <c r="E193" s="257" t="s">
        <v>19</v>
      </c>
      <c r="F193" s="258" t="s">
        <v>327</v>
      </c>
      <c r="G193" s="256"/>
      <c r="H193" s="259">
        <v>0.71699999999999997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191</v>
      </c>
      <c r="AU193" s="265" t="s">
        <v>82</v>
      </c>
      <c r="AV193" s="15" t="s">
        <v>187</v>
      </c>
      <c r="AW193" s="15" t="s">
        <v>33</v>
      </c>
      <c r="AX193" s="15" t="s">
        <v>80</v>
      </c>
      <c r="AY193" s="265" t="s">
        <v>180</v>
      </c>
    </row>
    <row r="194" s="2" customFormat="1" ht="16.5" customHeight="1">
      <c r="A194" s="40"/>
      <c r="B194" s="41"/>
      <c r="C194" s="215" t="s">
        <v>439</v>
      </c>
      <c r="D194" s="215" t="s">
        <v>182</v>
      </c>
      <c r="E194" s="216" t="s">
        <v>8475</v>
      </c>
      <c r="F194" s="217" t="s">
        <v>8476</v>
      </c>
      <c r="G194" s="218" t="s">
        <v>240</v>
      </c>
      <c r="H194" s="219">
        <v>0.71699999999999997</v>
      </c>
      <c r="I194" s="220"/>
      <c r="J194" s="221">
        <f>ROUND(I194*H194,2)</f>
        <v>0</v>
      </c>
      <c r="K194" s="217" t="s">
        <v>186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187</v>
      </c>
      <c r="AT194" s="226" t="s">
        <v>182</v>
      </c>
      <c r="AU194" s="226" t="s">
        <v>82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187</v>
      </c>
      <c r="BM194" s="226" t="s">
        <v>8477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8478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82</v>
      </c>
    </row>
    <row r="196" s="2" customFormat="1" ht="16.5" customHeight="1">
      <c r="A196" s="40"/>
      <c r="B196" s="41"/>
      <c r="C196" s="215" t="s">
        <v>462</v>
      </c>
      <c r="D196" s="215" t="s">
        <v>182</v>
      </c>
      <c r="E196" s="216" t="s">
        <v>8479</v>
      </c>
      <c r="F196" s="217" t="s">
        <v>8480</v>
      </c>
      <c r="G196" s="218" t="s">
        <v>240</v>
      </c>
      <c r="H196" s="219">
        <v>2.8679999999999999</v>
      </c>
      <c r="I196" s="220"/>
      <c r="J196" s="221">
        <f>ROUND(I196*H196,2)</f>
        <v>0</v>
      </c>
      <c r="K196" s="217" t="s">
        <v>186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82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8481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8482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82</v>
      </c>
    </row>
    <row r="198" s="13" customFormat="1">
      <c r="A198" s="13"/>
      <c r="B198" s="233"/>
      <c r="C198" s="234"/>
      <c r="D198" s="235" t="s">
        <v>191</v>
      </c>
      <c r="E198" s="236" t="s">
        <v>19</v>
      </c>
      <c r="F198" s="237" t="s">
        <v>8483</v>
      </c>
      <c r="G198" s="234"/>
      <c r="H198" s="238">
        <v>2.8679999999999999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191</v>
      </c>
      <c r="AU198" s="244" t="s">
        <v>82</v>
      </c>
      <c r="AV198" s="13" t="s">
        <v>82</v>
      </c>
      <c r="AW198" s="13" t="s">
        <v>33</v>
      </c>
      <c r="AX198" s="13" t="s">
        <v>80</v>
      </c>
      <c r="AY198" s="244" t="s">
        <v>180</v>
      </c>
    </row>
    <row r="199" s="2" customFormat="1" ht="16.5" customHeight="1">
      <c r="A199" s="40"/>
      <c r="B199" s="41"/>
      <c r="C199" s="281" t="s">
        <v>469</v>
      </c>
      <c r="D199" s="281" t="s">
        <v>702</v>
      </c>
      <c r="E199" s="282" t="s">
        <v>8484</v>
      </c>
      <c r="F199" s="283" t="s">
        <v>8485</v>
      </c>
      <c r="G199" s="284" t="s">
        <v>240</v>
      </c>
      <c r="H199" s="285">
        <v>0.71699999999999997</v>
      </c>
      <c r="I199" s="286"/>
      <c r="J199" s="287">
        <f>ROUND(I199*H199,2)</f>
        <v>0</v>
      </c>
      <c r="K199" s="283" t="s">
        <v>19</v>
      </c>
      <c r="L199" s="288"/>
      <c r="M199" s="289" t="s">
        <v>19</v>
      </c>
      <c r="N199" s="290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224</v>
      </c>
      <c r="AT199" s="226" t="s">
        <v>702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187</v>
      </c>
      <c r="BM199" s="226" t="s">
        <v>8486</v>
      </c>
    </row>
    <row r="200" s="12" customFormat="1" ht="22.8" customHeight="1">
      <c r="A200" s="12"/>
      <c r="B200" s="199"/>
      <c r="C200" s="200"/>
      <c r="D200" s="201" t="s">
        <v>71</v>
      </c>
      <c r="E200" s="213" t="s">
        <v>539</v>
      </c>
      <c r="F200" s="213" t="s">
        <v>540</v>
      </c>
      <c r="G200" s="200"/>
      <c r="H200" s="200"/>
      <c r="I200" s="203"/>
      <c r="J200" s="214">
        <f>BK200</f>
        <v>0</v>
      </c>
      <c r="K200" s="200"/>
      <c r="L200" s="205"/>
      <c r="M200" s="206"/>
      <c r="N200" s="207"/>
      <c r="O200" s="207"/>
      <c r="P200" s="208">
        <f>SUM(P201:P202)</f>
        <v>0</v>
      </c>
      <c r="Q200" s="207"/>
      <c r="R200" s="208">
        <f>SUM(R201:R202)</f>
        <v>0</v>
      </c>
      <c r="S200" s="207"/>
      <c r="T200" s="209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0" t="s">
        <v>80</v>
      </c>
      <c r="AT200" s="211" t="s">
        <v>71</v>
      </c>
      <c r="AU200" s="211" t="s">
        <v>80</v>
      </c>
      <c r="AY200" s="210" t="s">
        <v>180</v>
      </c>
      <c r="BK200" s="212">
        <f>SUM(BK201:BK202)</f>
        <v>0</v>
      </c>
    </row>
    <row r="201" s="2" customFormat="1" ht="24.15" customHeight="1">
      <c r="A201" s="40"/>
      <c r="B201" s="41"/>
      <c r="C201" s="215" t="s">
        <v>474</v>
      </c>
      <c r="D201" s="215" t="s">
        <v>182</v>
      </c>
      <c r="E201" s="216" t="s">
        <v>8487</v>
      </c>
      <c r="F201" s="217" t="s">
        <v>8488</v>
      </c>
      <c r="G201" s="218" t="s">
        <v>340</v>
      </c>
      <c r="H201" s="219">
        <v>2.855</v>
      </c>
      <c r="I201" s="220"/>
      <c r="J201" s="221">
        <f>ROUND(I201*H201,2)</f>
        <v>0</v>
      </c>
      <c r="K201" s="217" t="s">
        <v>186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187</v>
      </c>
      <c r="AT201" s="226" t="s">
        <v>182</v>
      </c>
      <c r="AU201" s="226" t="s">
        <v>82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187</v>
      </c>
      <c r="BM201" s="226" t="s">
        <v>8489</v>
      </c>
    </row>
    <row r="202" s="2" customFormat="1">
      <c r="A202" s="40"/>
      <c r="B202" s="41"/>
      <c r="C202" s="42"/>
      <c r="D202" s="228" t="s">
        <v>189</v>
      </c>
      <c r="E202" s="42"/>
      <c r="F202" s="229" t="s">
        <v>8490</v>
      </c>
      <c r="G202" s="42"/>
      <c r="H202" s="42"/>
      <c r="I202" s="230"/>
      <c r="J202" s="42"/>
      <c r="K202" s="42"/>
      <c r="L202" s="46"/>
      <c r="M202" s="277"/>
      <c r="N202" s="278"/>
      <c r="O202" s="279"/>
      <c r="P202" s="279"/>
      <c r="Q202" s="279"/>
      <c r="R202" s="279"/>
      <c r="S202" s="279"/>
      <c r="T202" s="28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189</v>
      </c>
      <c r="AU202" s="19" t="s">
        <v>82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BMiMizbVMldvQSgoioevlsQ1Rx0PGYx0VJzITnTBQPakx8MXKawE5nBIOYelMnsSAT0uVe22e+cjbNhgMLW0sg==" hashValue="N4JmRai4JE//bs0yX6+MD00qWvMOOQF4K2SvtI1NJio+2sAIwWqTCeqCiZ7e9BcDTsem6Y6E0JRImUHyM1dTng==" algorithmName="SHA-512" password="CC35"/>
  <autoFilter ref="C87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2/162751117"/>
    <hyperlink ref="F96" r:id="rId2" display="https://podminky.urs.cz/item/CS_URS_2023_02/162751119"/>
    <hyperlink ref="F99" r:id="rId3" display="https://podminky.urs.cz/item/CS_URS_2023_02/167151101"/>
    <hyperlink ref="F108" r:id="rId4" display="https://podminky.urs.cz/item/CS_URS_2023_02/181111121"/>
    <hyperlink ref="F110" r:id="rId5" display="https://podminky.urs.cz/item/CS_URS_2023_02/181311105"/>
    <hyperlink ref="F114" r:id="rId6" display="https://podminky.urs.cz/item/CS_URS_2023_02/181311107"/>
    <hyperlink ref="F119" r:id="rId7" display="https://podminky.urs.cz/item/CS_URS_2023_02/183101214"/>
    <hyperlink ref="F123" r:id="rId8" display="https://podminky.urs.cz/item/CS_URS_2023_02/183101221"/>
    <hyperlink ref="F127" r:id="rId9" display="https://podminky.urs.cz/item/CS_URS_2023_02/183211312"/>
    <hyperlink ref="F130" r:id="rId10" display="https://podminky.urs.cz/item/CS_URS_2023_02/183211313"/>
    <hyperlink ref="F133" r:id="rId11" display="https://podminky.urs.cz/item/CS_URS_2023_02/183402121"/>
    <hyperlink ref="F140" r:id="rId12" display="https://podminky.urs.cz/item/CS_URS_2023_02/184102112"/>
    <hyperlink ref="F144" r:id="rId13" display="https://podminky.urs.cz/item/CS_URS_2023_02/184201112"/>
    <hyperlink ref="F148" r:id="rId14" display="https://podminky.urs.cz/item/CS_URS_2023_02/184215132"/>
    <hyperlink ref="F152" r:id="rId15" display="https://podminky.urs.cz/item/CS_URS_2023_02/184215411"/>
    <hyperlink ref="F156" r:id="rId16" display="https://podminky.urs.cz/item/CS_URS_2023_02/184813511"/>
    <hyperlink ref="F158" r:id="rId17" display="https://podminky.urs.cz/item/CS_URS_2023_02/184852321"/>
    <hyperlink ref="F160" r:id="rId18" display="https://podminky.urs.cz/item/CS_URS_2023_02/184911151"/>
    <hyperlink ref="F164" r:id="rId19" display="https://podminky.urs.cz/item/CS_URS_2023_02/184911421"/>
    <hyperlink ref="F168" r:id="rId20" display="https://podminky.urs.cz/item/CS_URS_2023_02/185802114"/>
    <hyperlink ref="F186" r:id="rId21" display="https://podminky.urs.cz/item/CS_URS_2023_02/185804311"/>
    <hyperlink ref="F195" r:id="rId22" display="https://podminky.urs.cz/item/CS_URS_2023_02/185851121"/>
    <hyperlink ref="F197" r:id="rId23" display="https://podminky.urs.cz/item/CS_URS_2023_02/185851129"/>
    <hyperlink ref="F202" r:id="rId24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547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8491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ROUND((SUM(BE98:BE245)),  2)</f>
        <v>0</v>
      </c>
      <c r="G35" s="40"/>
      <c r="H35" s="40"/>
      <c r="I35" s="160">
        <v>0.20999999999999999</v>
      </c>
      <c r="J35" s="159">
        <f>ROUND(((SUM(BE98:BE245))*I35),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ROUND((SUM(BF98:BF245)),  2)</f>
        <v>0</v>
      </c>
      <c r="G36" s="40"/>
      <c r="H36" s="40"/>
      <c r="I36" s="160">
        <v>0.14999999999999999</v>
      </c>
      <c r="J36" s="159">
        <f>ROUND(((SUM(BF98:BF245))*I36),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ROUND((SUM(BG98:BG245)),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ROUND((SUM(BH98:BH245)),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ROUND((SUM(BI98:BI245)),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546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547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ROU2334 - Oplocení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J100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549</v>
      </c>
      <c r="E66" s="185"/>
      <c r="F66" s="185"/>
      <c r="G66" s="185"/>
      <c r="H66" s="185"/>
      <c r="I66" s="185"/>
      <c r="J66" s="186">
        <f>J132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550</v>
      </c>
      <c r="E67" s="185"/>
      <c r="F67" s="185"/>
      <c r="G67" s="185"/>
      <c r="H67" s="185"/>
      <c r="I67" s="185"/>
      <c r="J67" s="186">
        <f>J144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554</v>
      </c>
      <c r="E68" s="185"/>
      <c r="F68" s="185"/>
      <c r="G68" s="185"/>
      <c r="H68" s="185"/>
      <c r="I68" s="185"/>
      <c r="J68" s="186">
        <f>J158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162</v>
      </c>
      <c r="E69" s="185"/>
      <c r="F69" s="185"/>
      <c r="G69" s="185"/>
      <c r="H69" s="185"/>
      <c r="I69" s="185"/>
      <c r="J69" s="186">
        <f>J171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163</v>
      </c>
      <c r="E70" s="185"/>
      <c r="F70" s="185"/>
      <c r="G70" s="185"/>
      <c r="H70" s="185"/>
      <c r="I70" s="185"/>
      <c r="J70" s="186">
        <f>J189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164</v>
      </c>
      <c r="E71" s="185"/>
      <c r="F71" s="185"/>
      <c r="G71" s="185"/>
      <c r="H71" s="185"/>
      <c r="I71" s="185"/>
      <c r="J71" s="186">
        <f>J199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556</v>
      </c>
      <c r="E72" s="180"/>
      <c r="F72" s="180"/>
      <c r="G72" s="180"/>
      <c r="H72" s="180"/>
      <c r="I72" s="180"/>
      <c r="J72" s="181">
        <f>J202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557</v>
      </c>
      <c r="E73" s="185"/>
      <c r="F73" s="185"/>
      <c r="G73" s="185"/>
      <c r="H73" s="185"/>
      <c r="I73" s="185"/>
      <c r="J73" s="186">
        <f>J203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565</v>
      </c>
      <c r="E74" s="185"/>
      <c r="F74" s="185"/>
      <c r="G74" s="185"/>
      <c r="H74" s="185"/>
      <c r="I74" s="185"/>
      <c r="J74" s="186">
        <f>J218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8492</v>
      </c>
      <c r="E75" s="185"/>
      <c r="F75" s="185"/>
      <c r="G75" s="185"/>
      <c r="H75" s="185"/>
      <c r="I75" s="185"/>
      <c r="J75" s="186">
        <f>J228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572</v>
      </c>
      <c r="E76" s="185"/>
      <c r="F76" s="185"/>
      <c r="G76" s="185"/>
      <c r="H76" s="185"/>
      <c r="I76" s="185"/>
      <c r="J76" s="186">
        <f>J233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165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Projekt budovy v Čechově ulici ve Šlapanicích</v>
      </c>
      <c r="F86" s="34"/>
      <c r="G86" s="34"/>
      <c r="H86" s="34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154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546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547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ROU2334 - Oplocení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Šlapanice</v>
      </c>
      <c r="G92" s="42"/>
      <c r="H92" s="42"/>
      <c r="I92" s="34" t="s">
        <v>23</v>
      </c>
      <c r="J92" s="74" t="str">
        <f>IF(J14="","",J14)</f>
        <v>3. 9. 2023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Město Šlapanice</v>
      </c>
      <c r="G94" s="42"/>
      <c r="H94" s="42"/>
      <c r="I94" s="34" t="s">
        <v>31</v>
      </c>
      <c r="J94" s="38" t="str">
        <f>E23</f>
        <v>Studio Zlamal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8"/>
      <c r="B97" s="189"/>
      <c r="C97" s="190" t="s">
        <v>166</v>
      </c>
      <c r="D97" s="191" t="s">
        <v>57</v>
      </c>
      <c r="E97" s="191" t="s">
        <v>53</v>
      </c>
      <c r="F97" s="191" t="s">
        <v>54</v>
      </c>
      <c r="G97" s="191" t="s">
        <v>167</v>
      </c>
      <c r="H97" s="191" t="s">
        <v>168</v>
      </c>
      <c r="I97" s="191" t="s">
        <v>169</v>
      </c>
      <c r="J97" s="191" t="s">
        <v>158</v>
      </c>
      <c r="K97" s="192" t="s">
        <v>170</v>
      </c>
      <c r="L97" s="193"/>
      <c r="M97" s="94" t="s">
        <v>19</v>
      </c>
      <c r="N97" s="95" t="s">
        <v>42</v>
      </c>
      <c r="O97" s="95" t="s">
        <v>171</v>
      </c>
      <c r="P97" s="95" t="s">
        <v>172</v>
      </c>
      <c r="Q97" s="95" t="s">
        <v>173</v>
      </c>
      <c r="R97" s="95" t="s">
        <v>174</v>
      </c>
      <c r="S97" s="95" t="s">
        <v>175</v>
      </c>
      <c r="T97" s="96" t="s">
        <v>176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0"/>
      <c r="B98" s="41"/>
      <c r="C98" s="101" t="s">
        <v>177</v>
      </c>
      <c r="D98" s="42"/>
      <c r="E98" s="42"/>
      <c r="F98" s="42"/>
      <c r="G98" s="42"/>
      <c r="H98" s="42"/>
      <c r="I98" s="42"/>
      <c r="J98" s="194">
        <f>BK98</f>
        <v>0</v>
      </c>
      <c r="K98" s="42"/>
      <c r="L98" s="46"/>
      <c r="M98" s="97"/>
      <c r="N98" s="195"/>
      <c r="O98" s="98"/>
      <c r="P98" s="196">
        <f>P99+P202</f>
        <v>0</v>
      </c>
      <c r="Q98" s="98"/>
      <c r="R98" s="196">
        <f>R99+R202</f>
        <v>58.674344869999999</v>
      </c>
      <c r="S98" s="98"/>
      <c r="T98" s="197">
        <f>T99+T202</f>
        <v>1.6698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159</v>
      </c>
      <c r="BK98" s="198">
        <f>BK99+BK202</f>
        <v>0</v>
      </c>
    </row>
    <row r="99" s="12" customFormat="1" ht="25.92" customHeight="1">
      <c r="A99" s="12"/>
      <c r="B99" s="199"/>
      <c r="C99" s="200"/>
      <c r="D99" s="201" t="s">
        <v>71</v>
      </c>
      <c r="E99" s="202" t="s">
        <v>178</v>
      </c>
      <c r="F99" s="202" t="s">
        <v>179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P100+P132+P144+P158+P171+P189+P199</f>
        <v>0</v>
      </c>
      <c r="Q99" s="207"/>
      <c r="R99" s="208">
        <f>R100+R132+R144+R158+R171+R189+R199</f>
        <v>58.358096869999997</v>
      </c>
      <c r="S99" s="207"/>
      <c r="T99" s="209">
        <f>T100+T132+T144+T158+T171+T189+T199</f>
        <v>1.276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71</v>
      </c>
      <c r="AU99" s="211" t="s">
        <v>72</v>
      </c>
      <c r="AY99" s="210" t="s">
        <v>180</v>
      </c>
      <c r="BK99" s="212">
        <f>BK100+BK132+BK144+BK158+BK171+BK189+BK199</f>
        <v>0</v>
      </c>
    </row>
    <row r="100" s="12" customFormat="1" ht="22.8" customHeight="1">
      <c r="A100" s="12"/>
      <c r="B100" s="199"/>
      <c r="C100" s="200"/>
      <c r="D100" s="201" t="s">
        <v>71</v>
      </c>
      <c r="E100" s="213" t="s">
        <v>80</v>
      </c>
      <c r="F100" s="213" t="s">
        <v>181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SUM(P101:P131)</f>
        <v>0</v>
      </c>
      <c r="Q100" s="207"/>
      <c r="R100" s="208">
        <f>SUM(R101:R131)</f>
        <v>0</v>
      </c>
      <c r="S100" s="207"/>
      <c r="T100" s="209">
        <f>SUM(T101:T131)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80</v>
      </c>
      <c r="AT100" s="211" t="s">
        <v>71</v>
      </c>
      <c r="AU100" s="211" t="s">
        <v>80</v>
      </c>
      <c r="AY100" s="210" t="s">
        <v>180</v>
      </c>
      <c r="BK100" s="212">
        <f>SUM(BK101:BK131)</f>
        <v>0</v>
      </c>
    </row>
    <row r="101" s="2" customFormat="1" ht="24.15" customHeight="1">
      <c r="A101" s="40"/>
      <c r="B101" s="41"/>
      <c r="C101" s="215" t="s">
        <v>80</v>
      </c>
      <c r="D101" s="215" t="s">
        <v>182</v>
      </c>
      <c r="E101" s="216" t="s">
        <v>8031</v>
      </c>
      <c r="F101" s="217" t="s">
        <v>8032</v>
      </c>
      <c r="G101" s="218" t="s">
        <v>240</v>
      </c>
      <c r="H101" s="219">
        <v>13.680999999999999</v>
      </c>
      <c r="I101" s="220"/>
      <c r="J101" s="221">
        <f>ROUND(I101*H101,2)</f>
        <v>0</v>
      </c>
      <c r="K101" s="217" t="s">
        <v>186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8493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8034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14" customFormat="1">
      <c r="A103" s="14"/>
      <c r="B103" s="245"/>
      <c r="C103" s="246"/>
      <c r="D103" s="235" t="s">
        <v>191</v>
      </c>
      <c r="E103" s="247" t="s">
        <v>19</v>
      </c>
      <c r="F103" s="248" t="s">
        <v>8494</v>
      </c>
      <c r="G103" s="246"/>
      <c r="H103" s="247" t="s">
        <v>19</v>
      </c>
      <c r="I103" s="249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191</v>
      </c>
      <c r="AU103" s="254" t="s">
        <v>82</v>
      </c>
      <c r="AV103" s="14" t="s">
        <v>80</v>
      </c>
      <c r="AW103" s="14" t="s">
        <v>33</v>
      </c>
      <c r="AX103" s="14" t="s">
        <v>72</v>
      </c>
      <c r="AY103" s="254" t="s">
        <v>180</v>
      </c>
    </row>
    <row r="104" s="13" customFormat="1">
      <c r="A104" s="13"/>
      <c r="B104" s="233"/>
      <c r="C104" s="234"/>
      <c r="D104" s="235" t="s">
        <v>191</v>
      </c>
      <c r="E104" s="236" t="s">
        <v>19</v>
      </c>
      <c r="F104" s="237" t="s">
        <v>8495</v>
      </c>
      <c r="G104" s="234"/>
      <c r="H104" s="238">
        <v>6.5430000000000001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191</v>
      </c>
      <c r="AU104" s="244" t="s">
        <v>82</v>
      </c>
      <c r="AV104" s="13" t="s">
        <v>82</v>
      </c>
      <c r="AW104" s="13" t="s">
        <v>33</v>
      </c>
      <c r="AX104" s="13" t="s">
        <v>72</v>
      </c>
      <c r="AY104" s="244" t="s">
        <v>180</v>
      </c>
    </row>
    <row r="105" s="14" customFormat="1">
      <c r="A105" s="14"/>
      <c r="B105" s="245"/>
      <c r="C105" s="246"/>
      <c r="D105" s="235" t="s">
        <v>191</v>
      </c>
      <c r="E105" s="247" t="s">
        <v>19</v>
      </c>
      <c r="F105" s="248" t="s">
        <v>8496</v>
      </c>
      <c r="G105" s="246"/>
      <c r="H105" s="247" t="s">
        <v>19</v>
      </c>
      <c r="I105" s="249"/>
      <c r="J105" s="246"/>
      <c r="K105" s="246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191</v>
      </c>
      <c r="AU105" s="254" t="s">
        <v>82</v>
      </c>
      <c r="AV105" s="14" t="s">
        <v>80</v>
      </c>
      <c r="AW105" s="14" t="s">
        <v>33</v>
      </c>
      <c r="AX105" s="14" t="s">
        <v>72</v>
      </c>
      <c r="AY105" s="254" t="s">
        <v>180</v>
      </c>
    </row>
    <row r="106" s="13" customFormat="1">
      <c r="A106" s="13"/>
      <c r="B106" s="233"/>
      <c r="C106" s="234"/>
      <c r="D106" s="235" t="s">
        <v>191</v>
      </c>
      <c r="E106" s="236" t="s">
        <v>19</v>
      </c>
      <c r="F106" s="237" t="s">
        <v>8497</v>
      </c>
      <c r="G106" s="234"/>
      <c r="H106" s="238">
        <v>7.1379999999999999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191</v>
      </c>
      <c r="AU106" s="244" t="s">
        <v>82</v>
      </c>
      <c r="AV106" s="13" t="s">
        <v>82</v>
      </c>
      <c r="AW106" s="13" t="s">
        <v>33</v>
      </c>
      <c r="AX106" s="13" t="s">
        <v>72</v>
      </c>
      <c r="AY106" s="244" t="s">
        <v>180</v>
      </c>
    </row>
    <row r="107" s="15" customFormat="1">
      <c r="A107" s="15"/>
      <c r="B107" s="255"/>
      <c r="C107" s="256"/>
      <c r="D107" s="235" t="s">
        <v>191</v>
      </c>
      <c r="E107" s="257" t="s">
        <v>19</v>
      </c>
      <c r="F107" s="258" t="s">
        <v>327</v>
      </c>
      <c r="G107" s="256"/>
      <c r="H107" s="259">
        <v>13.681000000000001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191</v>
      </c>
      <c r="AU107" s="265" t="s">
        <v>82</v>
      </c>
      <c r="AV107" s="15" t="s">
        <v>187</v>
      </c>
      <c r="AW107" s="15" t="s">
        <v>33</v>
      </c>
      <c r="AX107" s="15" t="s">
        <v>80</v>
      </c>
      <c r="AY107" s="265" t="s">
        <v>180</v>
      </c>
    </row>
    <row r="108" s="2" customFormat="1" ht="37.8" customHeight="1">
      <c r="A108" s="40"/>
      <c r="B108" s="41"/>
      <c r="C108" s="215" t="s">
        <v>82</v>
      </c>
      <c r="D108" s="215" t="s">
        <v>182</v>
      </c>
      <c r="E108" s="216" t="s">
        <v>317</v>
      </c>
      <c r="F108" s="217" t="s">
        <v>318</v>
      </c>
      <c r="G108" s="218" t="s">
        <v>240</v>
      </c>
      <c r="H108" s="219">
        <v>19.033999999999999</v>
      </c>
      <c r="I108" s="220"/>
      <c r="J108" s="221">
        <f>ROUND(I108*H108,2)</f>
        <v>0</v>
      </c>
      <c r="K108" s="217" t="s">
        <v>186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187</v>
      </c>
      <c r="AT108" s="226" t="s">
        <v>182</v>
      </c>
      <c r="AU108" s="226" t="s">
        <v>82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187</v>
      </c>
      <c r="BM108" s="226" t="s">
        <v>8498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320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82</v>
      </c>
    </row>
    <row r="110" s="14" customFormat="1">
      <c r="A110" s="14"/>
      <c r="B110" s="245"/>
      <c r="C110" s="246"/>
      <c r="D110" s="235" t="s">
        <v>191</v>
      </c>
      <c r="E110" s="247" t="s">
        <v>19</v>
      </c>
      <c r="F110" s="248" t="s">
        <v>8037</v>
      </c>
      <c r="G110" s="246"/>
      <c r="H110" s="247" t="s">
        <v>19</v>
      </c>
      <c r="I110" s="249"/>
      <c r="J110" s="246"/>
      <c r="K110" s="246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191</v>
      </c>
      <c r="AU110" s="254" t="s">
        <v>82</v>
      </c>
      <c r="AV110" s="14" t="s">
        <v>80</v>
      </c>
      <c r="AW110" s="14" t="s">
        <v>33</v>
      </c>
      <c r="AX110" s="14" t="s">
        <v>72</v>
      </c>
      <c r="AY110" s="254" t="s">
        <v>180</v>
      </c>
    </row>
    <row r="111" s="13" customFormat="1">
      <c r="A111" s="13"/>
      <c r="B111" s="233"/>
      <c r="C111" s="234"/>
      <c r="D111" s="235" t="s">
        <v>191</v>
      </c>
      <c r="E111" s="236" t="s">
        <v>19</v>
      </c>
      <c r="F111" s="237" t="s">
        <v>8499</v>
      </c>
      <c r="G111" s="234"/>
      <c r="H111" s="238">
        <v>8.3279999999999994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191</v>
      </c>
      <c r="AU111" s="244" t="s">
        <v>82</v>
      </c>
      <c r="AV111" s="13" t="s">
        <v>82</v>
      </c>
      <c r="AW111" s="13" t="s">
        <v>33</v>
      </c>
      <c r="AX111" s="13" t="s">
        <v>72</v>
      </c>
      <c r="AY111" s="244" t="s">
        <v>180</v>
      </c>
    </row>
    <row r="112" s="14" customFormat="1">
      <c r="A112" s="14"/>
      <c r="B112" s="245"/>
      <c r="C112" s="246"/>
      <c r="D112" s="235" t="s">
        <v>191</v>
      </c>
      <c r="E112" s="247" t="s">
        <v>19</v>
      </c>
      <c r="F112" s="248" t="s">
        <v>8213</v>
      </c>
      <c r="G112" s="246"/>
      <c r="H112" s="247" t="s">
        <v>19</v>
      </c>
      <c r="I112" s="249"/>
      <c r="J112" s="246"/>
      <c r="K112" s="246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191</v>
      </c>
      <c r="AU112" s="254" t="s">
        <v>82</v>
      </c>
      <c r="AV112" s="14" t="s">
        <v>80</v>
      </c>
      <c r="AW112" s="14" t="s">
        <v>33</v>
      </c>
      <c r="AX112" s="14" t="s">
        <v>72</v>
      </c>
      <c r="AY112" s="254" t="s">
        <v>180</v>
      </c>
    </row>
    <row r="113" s="13" customFormat="1">
      <c r="A113" s="13"/>
      <c r="B113" s="233"/>
      <c r="C113" s="234"/>
      <c r="D113" s="235" t="s">
        <v>191</v>
      </c>
      <c r="E113" s="236" t="s">
        <v>19</v>
      </c>
      <c r="F113" s="237" t="s">
        <v>8500</v>
      </c>
      <c r="G113" s="234"/>
      <c r="H113" s="238">
        <v>10.706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191</v>
      </c>
      <c r="AU113" s="244" t="s">
        <v>82</v>
      </c>
      <c r="AV113" s="13" t="s">
        <v>82</v>
      </c>
      <c r="AW113" s="13" t="s">
        <v>33</v>
      </c>
      <c r="AX113" s="13" t="s">
        <v>72</v>
      </c>
      <c r="AY113" s="244" t="s">
        <v>180</v>
      </c>
    </row>
    <row r="114" s="15" customFormat="1">
      <c r="A114" s="15"/>
      <c r="B114" s="255"/>
      <c r="C114" s="256"/>
      <c r="D114" s="235" t="s">
        <v>191</v>
      </c>
      <c r="E114" s="257" t="s">
        <v>19</v>
      </c>
      <c r="F114" s="258" t="s">
        <v>327</v>
      </c>
      <c r="G114" s="256"/>
      <c r="H114" s="259">
        <v>19.033999999999999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191</v>
      </c>
      <c r="AU114" s="265" t="s">
        <v>82</v>
      </c>
      <c r="AV114" s="15" t="s">
        <v>187</v>
      </c>
      <c r="AW114" s="15" t="s">
        <v>33</v>
      </c>
      <c r="AX114" s="15" t="s">
        <v>80</v>
      </c>
      <c r="AY114" s="265" t="s">
        <v>180</v>
      </c>
    </row>
    <row r="115" s="2" customFormat="1" ht="37.8" customHeight="1">
      <c r="A115" s="40"/>
      <c r="B115" s="41"/>
      <c r="C115" s="215" t="s">
        <v>100</v>
      </c>
      <c r="D115" s="215" t="s">
        <v>182</v>
      </c>
      <c r="E115" s="216" t="s">
        <v>329</v>
      </c>
      <c r="F115" s="217" t="s">
        <v>330</v>
      </c>
      <c r="G115" s="218" t="s">
        <v>240</v>
      </c>
      <c r="H115" s="219">
        <v>273.62</v>
      </c>
      <c r="I115" s="220"/>
      <c r="J115" s="221">
        <f>ROUND(I115*H115,2)</f>
        <v>0</v>
      </c>
      <c r="K115" s="217" t="s">
        <v>186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187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187</v>
      </c>
      <c r="BM115" s="226" t="s">
        <v>8501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332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14" customFormat="1">
      <c r="A117" s="14"/>
      <c r="B117" s="245"/>
      <c r="C117" s="246"/>
      <c r="D117" s="235" t="s">
        <v>191</v>
      </c>
      <c r="E117" s="247" t="s">
        <v>19</v>
      </c>
      <c r="F117" s="248" t="s">
        <v>333</v>
      </c>
      <c r="G117" s="246"/>
      <c r="H117" s="247" t="s">
        <v>19</v>
      </c>
      <c r="I117" s="249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191</v>
      </c>
      <c r="AU117" s="254" t="s">
        <v>82</v>
      </c>
      <c r="AV117" s="14" t="s">
        <v>80</v>
      </c>
      <c r="AW117" s="14" t="s">
        <v>33</v>
      </c>
      <c r="AX117" s="14" t="s">
        <v>72</v>
      </c>
      <c r="AY117" s="254" t="s">
        <v>180</v>
      </c>
    </row>
    <row r="118" s="13" customFormat="1">
      <c r="A118" s="13"/>
      <c r="B118" s="233"/>
      <c r="C118" s="234"/>
      <c r="D118" s="235" t="s">
        <v>191</v>
      </c>
      <c r="E118" s="236" t="s">
        <v>19</v>
      </c>
      <c r="F118" s="237" t="s">
        <v>8502</v>
      </c>
      <c r="G118" s="234"/>
      <c r="H118" s="238">
        <v>166.56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191</v>
      </c>
      <c r="AU118" s="244" t="s">
        <v>82</v>
      </c>
      <c r="AV118" s="13" t="s">
        <v>82</v>
      </c>
      <c r="AW118" s="13" t="s">
        <v>33</v>
      </c>
      <c r="AX118" s="13" t="s">
        <v>72</v>
      </c>
      <c r="AY118" s="244" t="s">
        <v>180</v>
      </c>
    </row>
    <row r="119" s="14" customFormat="1">
      <c r="A119" s="14"/>
      <c r="B119" s="245"/>
      <c r="C119" s="246"/>
      <c r="D119" s="235" t="s">
        <v>191</v>
      </c>
      <c r="E119" s="247" t="s">
        <v>19</v>
      </c>
      <c r="F119" s="248" t="s">
        <v>8503</v>
      </c>
      <c r="G119" s="246"/>
      <c r="H119" s="247" t="s">
        <v>19</v>
      </c>
      <c r="I119" s="249"/>
      <c r="J119" s="246"/>
      <c r="K119" s="246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191</v>
      </c>
      <c r="AU119" s="254" t="s">
        <v>82</v>
      </c>
      <c r="AV119" s="14" t="s">
        <v>80</v>
      </c>
      <c r="AW119" s="14" t="s">
        <v>33</v>
      </c>
      <c r="AX119" s="14" t="s">
        <v>72</v>
      </c>
      <c r="AY119" s="254" t="s">
        <v>180</v>
      </c>
    </row>
    <row r="120" s="13" customFormat="1">
      <c r="A120" s="13"/>
      <c r="B120" s="233"/>
      <c r="C120" s="234"/>
      <c r="D120" s="235" t="s">
        <v>191</v>
      </c>
      <c r="E120" s="236" t="s">
        <v>19</v>
      </c>
      <c r="F120" s="237" t="s">
        <v>8504</v>
      </c>
      <c r="G120" s="234"/>
      <c r="H120" s="238">
        <v>107.06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191</v>
      </c>
      <c r="AU120" s="244" t="s">
        <v>82</v>
      </c>
      <c r="AV120" s="13" t="s">
        <v>82</v>
      </c>
      <c r="AW120" s="13" t="s">
        <v>33</v>
      </c>
      <c r="AX120" s="13" t="s">
        <v>72</v>
      </c>
      <c r="AY120" s="244" t="s">
        <v>180</v>
      </c>
    </row>
    <row r="121" s="15" customFormat="1">
      <c r="A121" s="15"/>
      <c r="B121" s="255"/>
      <c r="C121" s="256"/>
      <c r="D121" s="235" t="s">
        <v>191</v>
      </c>
      <c r="E121" s="257" t="s">
        <v>19</v>
      </c>
      <c r="F121" s="258" t="s">
        <v>327</v>
      </c>
      <c r="G121" s="256"/>
      <c r="H121" s="259">
        <v>273.62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191</v>
      </c>
      <c r="AU121" s="265" t="s">
        <v>82</v>
      </c>
      <c r="AV121" s="15" t="s">
        <v>187</v>
      </c>
      <c r="AW121" s="15" t="s">
        <v>33</v>
      </c>
      <c r="AX121" s="15" t="s">
        <v>80</v>
      </c>
      <c r="AY121" s="265" t="s">
        <v>180</v>
      </c>
    </row>
    <row r="122" s="2" customFormat="1" ht="16.5" customHeight="1">
      <c r="A122" s="40"/>
      <c r="B122" s="41"/>
      <c r="C122" s="215" t="s">
        <v>187</v>
      </c>
      <c r="D122" s="215" t="s">
        <v>182</v>
      </c>
      <c r="E122" s="216" t="s">
        <v>338</v>
      </c>
      <c r="F122" s="217" t="s">
        <v>339</v>
      </c>
      <c r="G122" s="218" t="s">
        <v>340</v>
      </c>
      <c r="H122" s="219">
        <v>16.655999999999999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8505</v>
      </c>
    </row>
    <row r="123" s="13" customFormat="1">
      <c r="A123" s="13"/>
      <c r="B123" s="233"/>
      <c r="C123" s="234"/>
      <c r="D123" s="235" t="s">
        <v>191</v>
      </c>
      <c r="E123" s="236" t="s">
        <v>19</v>
      </c>
      <c r="F123" s="237" t="s">
        <v>8506</v>
      </c>
      <c r="G123" s="234"/>
      <c r="H123" s="238">
        <v>16.655999999999999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191</v>
      </c>
      <c r="AU123" s="244" t="s">
        <v>82</v>
      </c>
      <c r="AV123" s="13" t="s">
        <v>82</v>
      </c>
      <c r="AW123" s="13" t="s">
        <v>33</v>
      </c>
      <c r="AX123" s="13" t="s">
        <v>80</v>
      </c>
      <c r="AY123" s="244" t="s">
        <v>180</v>
      </c>
    </row>
    <row r="124" s="2" customFormat="1" ht="24.15" customHeight="1">
      <c r="A124" s="40"/>
      <c r="B124" s="41"/>
      <c r="C124" s="215" t="s">
        <v>206</v>
      </c>
      <c r="D124" s="215" t="s">
        <v>182</v>
      </c>
      <c r="E124" s="216" t="s">
        <v>786</v>
      </c>
      <c r="F124" s="217" t="s">
        <v>787</v>
      </c>
      <c r="G124" s="218" t="s">
        <v>240</v>
      </c>
      <c r="H124" s="219">
        <v>5.3529999999999998</v>
      </c>
      <c r="I124" s="220"/>
      <c r="J124" s="221">
        <f>ROUND(I124*H124,2)</f>
        <v>0</v>
      </c>
      <c r="K124" s="217" t="s">
        <v>186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82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8507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789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82</v>
      </c>
    </row>
    <row r="126" s="14" customFormat="1">
      <c r="A126" s="14"/>
      <c r="B126" s="245"/>
      <c r="C126" s="246"/>
      <c r="D126" s="235" t="s">
        <v>191</v>
      </c>
      <c r="E126" s="247" t="s">
        <v>19</v>
      </c>
      <c r="F126" s="248" t="s">
        <v>8221</v>
      </c>
      <c r="G126" s="246"/>
      <c r="H126" s="247" t="s">
        <v>19</v>
      </c>
      <c r="I126" s="249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191</v>
      </c>
      <c r="AU126" s="254" t="s">
        <v>82</v>
      </c>
      <c r="AV126" s="14" t="s">
        <v>80</v>
      </c>
      <c r="AW126" s="14" t="s">
        <v>33</v>
      </c>
      <c r="AX126" s="14" t="s">
        <v>72</v>
      </c>
      <c r="AY126" s="254" t="s">
        <v>180</v>
      </c>
    </row>
    <row r="127" s="13" customFormat="1">
      <c r="A127" s="13"/>
      <c r="B127" s="233"/>
      <c r="C127" s="234"/>
      <c r="D127" s="235" t="s">
        <v>191</v>
      </c>
      <c r="E127" s="236" t="s">
        <v>19</v>
      </c>
      <c r="F127" s="237" t="s">
        <v>8508</v>
      </c>
      <c r="G127" s="234"/>
      <c r="H127" s="238">
        <v>5.3529999999999998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191</v>
      </c>
      <c r="AU127" s="244" t="s">
        <v>82</v>
      </c>
      <c r="AV127" s="13" t="s">
        <v>82</v>
      </c>
      <c r="AW127" s="13" t="s">
        <v>33</v>
      </c>
      <c r="AX127" s="13" t="s">
        <v>80</v>
      </c>
      <c r="AY127" s="244" t="s">
        <v>180</v>
      </c>
    </row>
    <row r="128" s="2" customFormat="1" ht="24.15" customHeight="1">
      <c r="A128" s="40"/>
      <c r="B128" s="41"/>
      <c r="C128" s="215" t="s">
        <v>211</v>
      </c>
      <c r="D128" s="215" t="s">
        <v>182</v>
      </c>
      <c r="E128" s="216" t="s">
        <v>790</v>
      </c>
      <c r="F128" s="217" t="s">
        <v>791</v>
      </c>
      <c r="G128" s="218" t="s">
        <v>240</v>
      </c>
      <c r="H128" s="219">
        <v>5.3529999999999998</v>
      </c>
      <c r="I128" s="220"/>
      <c r="J128" s="221">
        <f>ROUND(I128*H128,2)</f>
        <v>0</v>
      </c>
      <c r="K128" s="217" t="s">
        <v>186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8509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793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14" customFormat="1">
      <c r="A130" s="14"/>
      <c r="B130" s="245"/>
      <c r="C130" s="246"/>
      <c r="D130" s="235" t="s">
        <v>191</v>
      </c>
      <c r="E130" s="247" t="s">
        <v>19</v>
      </c>
      <c r="F130" s="248" t="s">
        <v>8510</v>
      </c>
      <c r="G130" s="246"/>
      <c r="H130" s="247" t="s">
        <v>19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191</v>
      </c>
      <c r="AU130" s="254" t="s">
        <v>82</v>
      </c>
      <c r="AV130" s="14" t="s">
        <v>80</v>
      </c>
      <c r="AW130" s="14" t="s">
        <v>33</v>
      </c>
      <c r="AX130" s="14" t="s">
        <v>72</v>
      </c>
      <c r="AY130" s="254" t="s">
        <v>180</v>
      </c>
    </row>
    <row r="131" s="13" customFormat="1">
      <c r="A131" s="13"/>
      <c r="B131" s="233"/>
      <c r="C131" s="234"/>
      <c r="D131" s="235" t="s">
        <v>191</v>
      </c>
      <c r="E131" s="236" t="s">
        <v>19</v>
      </c>
      <c r="F131" s="237" t="s">
        <v>8511</v>
      </c>
      <c r="G131" s="234"/>
      <c r="H131" s="238">
        <v>5.3529999999999998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191</v>
      </c>
      <c r="AU131" s="244" t="s">
        <v>82</v>
      </c>
      <c r="AV131" s="13" t="s">
        <v>82</v>
      </c>
      <c r="AW131" s="13" t="s">
        <v>33</v>
      </c>
      <c r="AX131" s="13" t="s">
        <v>80</v>
      </c>
      <c r="AY131" s="244" t="s">
        <v>180</v>
      </c>
    </row>
    <row r="132" s="12" customFormat="1" ht="22.8" customHeight="1">
      <c r="A132" s="12"/>
      <c r="B132" s="199"/>
      <c r="C132" s="200"/>
      <c r="D132" s="201" t="s">
        <v>71</v>
      </c>
      <c r="E132" s="213" t="s">
        <v>82</v>
      </c>
      <c r="F132" s="213" t="s">
        <v>821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SUM(P133:P143)</f>
        <v>0</v>
      </c>
      <c r="Q132" s="207"/>
      <c r="R132" s="208">
        <f>SUM(R133:R143)</f>
        <v>16.565233799999998</v>
      </c>
      <c r="S132" s="207"/>
      <c r="T132" s="209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80</v>
      </c>
      <c r="AT132" s="211" t="s">
        <v>71</v>
      </c>
      <c r="AU132" s="211" t="s">
        <v>80</v>
      </c>
      <c r="AY132" s="210" t="s">
        <v>180</v>
      </c>
      <c r="BK132" s="212">
        <f>SUM(BK133:BK143)</f>
        <v>0</v>
      </c>
    </row>
    <row r="133" s="2" customFormat="1" ht="21.75" customHeight="1">
      <c r="A133" s="40"/>
      <c r="B133" s="41"/>
      <c r="C133" s="215" t="s">
        <v>217</v>
      </c>
      <c r="D133" s="215" t="s">
        <v>182</v>
      </c>
      <c r="E133" s="216" t="s">
        <v>8226</v>
      </c>
      <c r="F133" s="217" t="s">
        <v>8227</v>
      </c>
      <c r="G133" s="218" t="s">
        <v>240</v>
      </c>
      <c r="H133" s="219">
        <v>0.59499999999999997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2.3010199999999998</v>
      </c>
      <c r="R133" s="224">
        <f>Q133*H133</f>
        <v>1.3691068999999998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8512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8229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14" customFormat="1">
      <c r="A135" s="14"/>
      <c r="B135" s="245"/>
      <c r="C135" s="246"/>
      <c r="D135" s="235" t="s">
        <v>191</v>
      </c>
      <c r="E135" s="247" t="s">
        <v>19</v>
      </c>
      <c r="F135" s="248" t="s">
        <v>8513</v>
      </c>
      <c r="G135" s="246"/>
      <c r="H135" s="247" t="s">
        <v>19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191</v>
      </c>
      <c r="AU135" s="254" t="s">
        <v>82</v>
      </c>
      <c r="AV135" s="14" t="s">
        <v>80</v>
      </c>
      <c r="AW135" s="14" t="s">
        <v>33</v>
      </c>
      <c r="AX135" s="14" t="s">
        <v>72</v>
      </c>
      <c r="AY135" s="254" t="s">
        <v>180</v>
      </c>
    </row>
    <row r="136" s="13" customFormat="1">
      <c r="A136" s="13"/>
      <c r="B136" s="233"/>
      <c r="C136" s="234"/>
      <c r="D136" s="235" t="s">
        <v>191</v>
      </c>
      <c r="E136" s="236" t="s">
        <v>19</v>
      </c>
      <c r="F136" s="237" t="s">
        <v>8514</v>
      </c>
      <c r="G136" s="234"/>
      <c r="H136" s="238">
        <v>0.59499999999999997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191</v>
      </c>
      <c r="AU136" s="244" t="s">
        <v>82</v>
      </c>
      <c r="AV136" s="13" t="s">
        <v>82</v>
      </c>
      <c r="AW136" s="13" t="s">
        <v>33</v>
      </c>
      <c r="AX136" s="13" t="s">
        <v>80</v>
      </c>
      <c r="AY136" s="244" t="s">
        <v>180</v>
      </c>
    </row>
    <row r="137" s="2" customFormat="1" ht="21.75" customHeight="1">
      <c r="A137" s="40"/>
      <c r="B137" s="41"/>
      <c r="C137" s="215" t="s">
        <v>224</v>
      </c>
      <c r="D137" s="215" t="s">
        <v>182</v>
      </c>
      <c r="E137" s="216" t="s">
        <v>996</v>
      </c>
      <c r="F137" s="217" t="s">
        <v>997</v>
      </c>
      <c r="G137" s="218" t="s">
        <v>240</v>
      </c>
      <c r="H137" s="219">
        <v>5.9480000000000004</v>
      </c>
      <c r="I137" s="220"/>
      <c r="J137" s="221">
        <f>ROUND(I137*H137,2)</f>
        <v>0</v>
      </c>
      <c r="K137" s="217" t="s">
        <v>186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2.5018699999999998</v>
      </c>
      <c r="R137" s="224">
        <f>Q137*H137</f>
        <v>14.88112276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187</v>
      </c>
      <c r="AT137" s="226" t="s">
        <v>182</v>
      </c>
      <c r="AU137" s="226" t="s">
        <v>82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187</v>
      </c>
      <c r="BM137" s="226" t="s">
        <v>8515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999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82</v>
      </c>
    </row>
    <row r="139" s="13" customFormat="1">
      <c r="A139" s="13"/>
      <c r="B139" s="233"/>
      <c r="C139" s="234"/>
      <c r="D139" s="235" t="s">
        <v>191</v>
      </c>
      <c r="E139" s="236" t="s">
        <v>19</v>
      </c>
      <c r="F139" s="237" t="s">
        <v>8516</v>
      </c>
      <c r="G139" s="234"/>
      <c r="H139" s="238">
        <v>5.9480000000000004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191</v>
      </c>
      <c r="AU139" s="244" t="s">
        <v>82</v>
      </c>
      <c r="AV139" s="13" t="s">
        <v>82</v>
      </c>
      <c r="AW139" s="13" t="s">
        <v>33</v>
      </c>
      <c r="AX139" s="13" t="s">
        <v>80</v>
      </c>
      <c r="AY139" s="244" t="s">
        <v>180</v>
      </c>
    </row>
    <row r="140" s="2" customFormat="1" ht="16.5" customHeight="1">
      <c r="A140" s="40"/>
      <c r="B140" s="41"/>
      <c r="C140" s="215" t="s">
        <v>231</v>
      </c>
      <c r="D140" s="215" t="s">
        <v>182</v>
      </c>
      <c r="E140" s="216" t="s">
        <v>1043</v>
      </c>
      <c r="F140" s="217" t="s">
        <v>1044</v>
      </c>
      <c r="G140" s="218" t="s">
        <v>340</v>
      </c>
      <c r="H140" s="219">
        <v>0.29699999999999999</v>
      </c>
      <c r="I140" s="220"/>
      <c r="J140" s="221">
        <f>ROUND(I140*H140,2)</f>
        <v>0</v>
      </c>
      <c r="K140" s="217" t="s">
        <v>186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1.0606199999999999</v>
      </c>
      <c r="R140" s="224">
        <f>Q140*H140</f>
        <v>0.31500413999999993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8517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1046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14" customFormat="1">
      <c r="A142" s="14"/>
      <c r="B142" s="245"/>
      <c r="C142" s="246"/>
      <c r="D142" s="235" t="s">
        <v>191</v>
      </c>
      <c r="E142" s="247" t="s">
        <v>19</v>
      </c>
      <c r="F142" s="248" t="s">
        <v>1047</v>
      </c>
      <c r="G142" s="246"/>
      <c r="H142" s="247" t="s">
        <v>19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191</v>
      </c>
      <c r="AU142" s="254" t="s">
        <v>82</v>
      </c>
      <c r="AV142" s="14" t="s">
        <v>80</v>
      </c>
      <c r="AW142" s="14" t="s">
        <v>33</v>
      </c>
      <c r="AX142" s="14" t="s">
        <v>72</v>
      </c>
      <c r="AY142" s="254" t="s">
        <v>180</v>
      </c>
    </row>
    <row r="143" s="13" customFormat="1">
      <c r="A143" s="13"/>
      <c r="B143" s="233"/>
      <c r="C143" s="234"/>
      <c r="D143" s="235" t="s">
        <v>191</v>
      </c>
      <c r="E143" s="236" t="s">
        <v>19</v>
      </c>
      <c r="F143" s="237" t="s">
        <v>8518</v>
      </c>
      <c r="G143" s="234"/>
      <c r="H143" s="238">
        <v>0.29699999999999999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191</v>
      </c>
      <c r="AU143" s="244" t="s">
        <v>82</v>
      </c>
      <c r="AV143" s="13" t="s">
        <v>82</v>
      </c>
      <c r="AW143" s="13" t="s">
        <v>33</v>
      </c>
      <c r="AX143" s="13" t="s">
        <v>80</v>
      </c>
      <c r="AY143" s="244" t="s">
        <v>180</v>
      </c>
    </row>
    <row r="144" s="12" customFormat="1" ht="22.8" customHeight="1">
      <c r="A144" s="12"/>
      <c r="B144" s="199"/>
      <c r="C144" s="200"/>
      <c r="D144" s="201" t="s">
        <v>71</v>
      </c>
      <c r="E144" s="213" t="s">
        <v>100</v>
      </c>
      <c r="F144" s="213" t="s">
        <v>1121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SUM(P145:P157)</f>
        <v>0</v>
      </c>
      <c r="Q144" s="207"/>
      <c r="R144" s="208">
        <f>SUM(R145:R157)</f>
        <v>40.083517829999998</v>
      </c>
      <c r="S144" s="207"/>
      <c r="T144" s="209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80</v>
      </c>
      <c r="AT144" s="211" t="s">
        <v>71</v>
      </c>
      <c r="AU144" s="211" t="s">
        <v>80</v>
      </c>
      <c r="AY144" s="210" t="s">
        <v>180</v>
      </c>
      <c r="BK144" s="212">
        <f>SUM(BK145:BK157)</f>
        <v>0</v>
      </c>
    </row>
    <row r="145" s="2" customFormat="1" ht="24.15" customHeight="1">
      <c r="A145" s="40"/>
      <c r="B145" s="41"/>
      <c r="C145" s="215" t="s">
        <v>237</v>
      </c>
      <c r="D145" s="215" t="s">
        <v>182</v>
      </c>
      <c r="E145" s="216" t="s">
        <v>8519</v>
      </c>
      <c r="F145" s="217" t="s">
        <v>8520</v>
      </c>
      <c r="G145" s="218" t="s">
        <v>185</v>
      </c>
      <c r="H145" s="219">
        <v>55.762999999999998</v>
      </c>
      <c r="I145" s="220"/>
      <c r="J145" s="221">
        <f>ROUND(I145*H145,2)</f>
        <v>0</v>
      </c>
      <c r="K145" s="217" t="s">
        <v>186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0.49689</v>
      </c>
      <c r="R145" s="224">
        <f>Q145*H145</f>
        <v>27.708077069999998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8521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8522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14" customFormat="1">
      <c r="A147" s="14"/>
      <c r="B147" s="245"/>
      <c r="C147" s="246"/>
      <c r="D147" s="235" t="s">
        <v>191</v>
      </c>
      <c r="E147" s="247" t="s">
        <v>19</v>
      </c>
      <c r="F147" s="248" t="s">
        <v>8494</v>
      </c>
      <c r="G147" s="246"/>
      <c r="H147" s="247" t="s">
        <v>19</v>
      </c>
      <c r="I147" s="249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191</v>
      </c>
      <c r="AU147" s="254" t="s">
        <v>82</v>
      </c>
      <c r="AV147" s="14" t="s">
        <v>80</v>
      </c>
      <c r="AW147" s="14" t="s">
        <v>33</v>
      </c>
      <c r="AX147" s="14" t="s">
        <v>72</v>
      </c>
      <c r="AY147" s="254" t="s">
        <v>180</v>
      </c>
    </row>
    <row r="148" s="13" customFormat="1">
      <c r="A148" s="13"/>
      <c r="B148" s="233"/>
      <c r="C148" s="234"/>
      <c r="D148" s="235" t="s">
        <v>191</v>
      </c>
      <c r="E148" s="236" t="s">
        <v>19</v>
      </c>
      <c r="F148" s="237" t="s">
        <v>8523</v>
      </c>
      <c r="G148" s="234"/>
      <c r="H148" s="238">
        <v>55.762999999999998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191</v>
      </c>
      <c r="AU148" s="244" t="s">
        <v>82</v>
      </c>
      <c r="AV148" s="13" t="s">
        <v>82</v>
      </c>
      <c r="AW148" s="13" t="s">
        <v>33</v>
      </c>
      <c r="AX148" s="13" t="s">
        <v>80</v>
      </c>
      <c r="AY148" s="244" t="s">
        <v>180</v>
      </c>
    </row>
    <row r="149" s="2" customFormat="1" ht="21.75" customHeight="1">
      <c r="A149" s="40"/>
      <c r="B149" s="41"/>
      <c r="C149" s="215" t="s">
        <v>246</v>
      </c>
      <c r="D149" s="215" t="s">
        <v>182</v>
      </c>
      <c r="E149" s="216" t="s">
        <v>8524</v>
      </c>
      <c r="F149" s="217" t="s">
        <v>8525</v>
      </c>
      <c r="G149" s="218" t="s">
        <v>240</v>
      </c>
      <c r="H149" s="219">
        <v>6.5999999999999996</v>
      </c>
      <c r="I149" s="220"/>
      <c r="J149" s="221">
        <f>ROUND(I149*H149,2)</f>
        <v>0</v>
      </c>
      <c r="K149" s="217" t="s">
        <v>186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1.78636</v>
      </c>
      <c r="R149" s="224">
        <f>Q149*H149</f>
        <v>11.789975999999999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187</v>
      </c>
      <c r="AT149" s="226" t="s">
        <v>182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187</v>
      </c>
      <c r="BM149" s="226" t="s">
        <v>8526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8527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82</v>
      </c>
    </row>
    <row r="151" s="14" customFormat="1">
      <c r="A151" s="14"/>
      <c r="B151" s="245"/>
      <c r="C151" s="246"/>
      <c r="D151" s="235" t="s">
        <v>191</v>
      </c>
      <c r="E151" s="247" t="s">
        <v>19</v>
      </c>
      <c r="F151" s="248" t="s">
        <v>8528</v>
      </c>
      <c r="G151" s="246"/>
      <c r="H151" s="247" t="s">
        <v>19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191</v>
      </c>
      <c r="AU151" s="254" t="s">
        <v>82</v>
      </c>
      <c r="AV151" s="14" t="s">
        <v>80</v>
      </c>
      <c r="AW151" s="14" t="s">
        <v>33</v>
      </c>
      <c r="AX151" s="14" t="s">
        <v>72</v>
      </c>
      <c r="AY151" s="254" t="s">
        <v>180</v>
      </c>
    </row>
    <row r="152" s="13" customFormat="1">
      <c r="A152" s="13"/>
      <c r="B152" s="233"/>
      <c r="C152" s="234"/>
      <c r="D152" s="235" t="s">
        <v>191</v>
      </c>
      <c r="E152" s="236" t="s">
        <v>19</v>
      </c>
      <c r="F152" s="237" t="s">
        <v>8529</v>
      </c>
      <c r="G152" s="234"/>
      <c r="H152" s="238">
        <v>6.5999999999999996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191</v>
      </c>
      <c r="AU152" s="244" t="s">
        <v>82</v>
      </c>
      <c r="AV152" s="13" t="s">
        <v>82</v>
      </c>
      <c r="AW152" s="13" t="s">
        <v>33</v>
      </c>
      <c r="AX152" s="13" t="s">
        <v>80</v>
      </c>
      <c r="AY152" s="244" t="s">
        <v>180</v>
      </c>
    </row>
    <row r="153" s="2" customFormat="1" ht="24.15" customHeight="1">
      <c r="A153" s="40"/>
      <c r="B153" s="41"/>
      <c r="C153" s="215" t="s">
        <v>251</v>
      </c>
      <c r="D153" s="215" t="s">
        <v>182</v>
      </c>
      <c r="E153" s="216" t="s">
        <v>1404</v>
      </c>
      <c r="F153" s="217" t="s">
        <v>1405</v>
      </c>
      <c r="G153" s="218" t="s">
        <v>340</v>
      </c>
      <c r="H153" s="219">
        <v>0.55800000000000005</v>
      </c>
      <c r="I153" s="220"/>
      <c r="J153" s="221">
        <f>ROUND(I153*H153,2)</f>
        <v>0</v>
      </c>
      <c r="K153" s="217" t="s">
        <v>186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1.04922</v>
      </c>
      <c r="R153" s="224">
        <f>Q153*H153</f>
        <v>0.58546476000000003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187</v>
      </c>
      <c r="AT153" s="226" t="s">
        <v>182</v>
      </c>
      <c r="AU153" s="226" t="s">
        <v>82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187</v>
      </c>
      <c r="BM153" s="226" t="s">
        <v>8530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1407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82</v>
      </c>
    </row>
    <row r="155" s="14" customFormat="1">
      <c r="A155" s="14"/>
      <c r="B155" s="245"/>
      <c r="C155" s="246"/>
      <c r="D155" s="235" t="s">
        <v>191</v>
      </c>
      <c r="E155" s="247" t="s">
        <v>19</v>
      </c>
      <c r="F155" s="248" t="s">
        <v>1047</v>
      </c>
      <c r="G155" s="246"/>
      <c r="H155" s="247" t="s">
        <v>19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191</v>
      </c>
      <c r="AU155" s="254" t="s">
        <v>82</v>
      </c>
      <c r="AV155" s="14" t="s">
        <v>80</v>
      </c>
      <c r="AW155" s="14" t="s">
        <v>33</v>
      </c>
      <c r="AX155" s="14" t="s">
        <v>72</v>
      </c>
      <c r="AY155" s="254" t="s">
        <v>180</v>
      </c>
    </row>
    <row r="156" s="13" customFormat="1">
      <c r="A156" s="13"/>
      <c r="B156" s="233"/>
      <c r="C156" s="234"/>
      <c r="D156" s="235" t="s">
        <v>191</v>
      </c>
      <c r="E156" s="236" t="s">
        <v>19</v>
      </c>
      <c r="F156" s="237" t="s">
        <v>8531</v>
      </c>
      <c r="G156" s="234"/>
      <c r="H156" s="238">
        <v>0.55800000000000005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191</v>
      </c>
      <c r="AU156" s="244" t="s">
        <v>82</v>
      </c>
      <c r="AV156" s="13" t="s">
        <v>82</v>
      </c>
      <c r="AW156" s="13" t="s">
        <v>33</v>
      </c>
      <c r="AX156" s="13" t="s">
        <v>80</v>
      </c>
      <c r="AY156" s="244" t="s">
        <v>180</v>
      </c>
    </row>
    <row r="157" s="2" customFormat="1" ht="16.5" customHeight="1">
      <c r="A157" s="40"/>
      <c r="B157" s="41"/>
      <c r="C157" s="215" t="s">
        <v>256</v>
      </c>
      <c r="D157" s="215" t="s">
        <v>182</v>
      </c>
      <c r="E157" s="216" t="s">
        <v>8532</v>
      </c>
      <c r="F157" s="217" t="s">
        <v>8533</v>
      </c>
      <c r="G157" s="218" t="s">
        <v>359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8534</v>
      </c>
    </row>
    <row r="158" s="12" customFormat="1" ht="22.8" customHeight="1">
      <c r="A158" s="12"/>
      <c r="B158" s="199"/>
      <c r="C158" s="200"/>
      <c r="D158" s="201" t="s">
        <v>71</v>
      </c>
      <c r="E158" s="213" t="s">
        <v>211</v>
      </c>
      <c r="F158" s="213" t="s">
        <v>2167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SUM(P159:P170)</f>
        <v>0</v>
      </c>
      <c r="Q158" s="207"/>
      <c r="R158" s="208">
        <f>SUM(R159:R170)</f>
        <v>1.69642</v>
      </c>
      <c r="S158" s="207"/>
      <c r="T158" s="209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80</v>
      </c>
      <c r="AT158" s="211" t="s">
        <v>71</v>
      </c>
      <c r="AU158" s="211" t="s">
        <v>80</v>
      </c>
      <c r="AY158" s="210" t="s">
        <v>180</v>
      </c>
      <c r="BK158" s="212">
        <f>SUM(BK159:BK170)</f>
        <v>0</v>
      </c>
    </row>
    <row r="159" s="2" customFormat="1" ht="21.75" customHeight="1">
      <c r="A159" s="40"/>
      <c r="B159" s="41"/>
      <c r="C159" s="215" t="s">
        <v>261</v>
      </c>
      <c r="D159" s="215" t="s">
        <v>182</v>
      </c>
      <c r="E159" s="216" t="s">
        <v>8535</v>
      </c>
      <c r="F159" s="217" t="s">
        <v>8536</v>
      </c>
      <c r="G159" s="218" t="s">
        <v>185</v>
      </c>
      <c r="H159" s="219">
        <v>22</v>
      </c>
      <c r="I159" s="220"/>
      <c r="J159" s="221">
        <f>ROUND(I159*H159,2)</f>
        <v>0</v>
      </c>
      <c r="K159" s="217" t="s">
        <v>186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0.0073499999999999998</v>
      </c>
      <c r="R159" s="224">
        <f>Q159*H159</f>
        <v>0.16169999999999998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187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187</v>
      </c>
      <c r="BM159" s="226" t="s">
        <v>8537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8538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14" customFormat="1">
      <c r="A161" s="14"/>
      <c r="B161" s="245"/>
      <c r="C161" s="246"/>
      <c r="D161" s="235" t="s">
        <v>191</v>
      </c>
      <c r="E161" s="247" t="s">
        <v>19</v>
      </c>
      <c r="F161" s="248" t="s">
        <v>8528</v>
      </c>
      <c r="G161" s="246"/>
      <c r="H161" s="247" t="s">
        <v>19</v>
      </c>
      <c r="I161" s="249"/>
      <c r="J161" s="246"/>
      <c r="K161" s="246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191</v>
      </c>
      <c r="AU161" s="254" t="s">
        <v>82</v>
      </c>
      <c r="AV161" s="14" t="s">
        <v>80</v>
      </c>
      <c r="AW161" s="14" t="s">
        <v>33</v>
      </c>
      <c r="AX161" s="14" t="s">
        <v>72</v>
      </c>
      <c r="AY161" s="254" t="s">
        <v>180</v>
      </c>
    </row>
    <row r="162" s="13" customFormat="1">
      <c r="A162" s="13"/>
      <c r="B162" s="233"/>
      <c r="C162" s="234"/>
      <c r="D162" s="235" t="s">
        <v>191</v>
      </c>
      <c r="E162" s="236" t="s">
        <v>19</v>
      </c>
      <c r="F162" s="237" t="s">
        <v>8539</v>
      </c>
      <c r="G162" s="234"/>
      <c r="H162" s="238">
        <v>22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191</v>
      </c>
      <c r="AU162" s="244" t="s">
        <v>82</v>
      </c>
      <c r="AV162" s="13" t="s">
        <v>82</v>
      </c>
      <c r="AW162" s="13" t="s">
        <v>33</v>
      </c>
      <c r="AX162" s="13" t="s">
        <v>80</v>
      </c>
      <c r="AY162" s="244" t="s">
        <v>180</v>
      </c>
    </row>
    <row r="163" s="2" customFormat="1" ht="24.15" customHeight="1">
      <c r="A163" s="40"/>
      <c r="B163" s="41"/>
      <c r="C163" s="215" t="s">
        <v>8</v>
      </c>
      <c r="D163" s="215" t="s">
        <v>182</v>
      </c>
      <c r="E163" s="216" t="s">
        <v>8540</v>
      </c>
      <c r="F163" s="217" t="s">
        <v>8541</v>
      </c>
      <c r="G163" s="218" t="s">
        <v>185</v>
      </c>
      <c r="H163" s="219">
        <v>22</v>
      </c>
      <c r="I163" s="220"/>
      <c r="J163" s="221">
        <f>ROUND(I163*H163,2)</f>
        <v>0</v>
      </c>
      <c r="K163" s="217" t="s">
        <v>186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0.026360000000000001</v>
      </c>
      <c r="R163" s="224">
        <f>Q163*H163</f>
        <v>0.57991999999999999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187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187</v>
      </c>
      <c r="BM163" s="226" t="s">
        <v>8542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8543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82</v>
      </c>
    </row>
    <row r="165" s="14" customFormat="1">
      <c r="A165" s="14"/>
      <c r="B165" s="245"/>
      <c r="C165" s="246"/>
      <c r="D165" s="235" t="s">
        <v>191</v>
      </c>
      <c r="E165" s="247" t="s">
        <v>19</v>
      </c>
      <c r="F165" s="248" t="s">
        <v>8528</v>
      </c>
      <c r="G165" s="246"/>
      <c r="H165" s="247" t="s">
        <v>19</v>
      </c>
      <c r="I165" s="249"/>
      <c r="J165" s="246"/>
      <c r="K165" s="246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191</v>
      </c>
      <c r="AU165" s="254" t="s">
        <v>82</v>
      </c>
      <c r="AV165" s="14" t="s">
        <v>80</v>
      </c>
      <c r="AW165" s="14" t="s">
        <v>33</v>
      </c>
      <c r="AX165" s="14" t="s">
        <v>72</v>
      </c>
      <c r="AY165" s="254" t="s">
        <v>180</v>
      </c>
    </row>
    <row r="166" s="13" customFormat="1">
      <c r="A166" s="13"/>
      <c r="B166" s="233"/>
      <c r="C166" s="234"/>
      <c r="D166" s="235" t="s">
        <v>191</v>
      </c>
      <c r="E166" s="236" t="s">
        <v>19</v>
      </c>
      <c r="F166" s="237" t="s">
        <v>8539</v>
      </c>
      <c r="G166" s="234"/>
      <c r="H166" s="238">
        <v>22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191</v>
      </c>
      <c r="AU166" s="244" t="s">
        <v>82</v>
      </c>
      <c r="AV166" s="13" t="s">
        <v>82</v>
      </c>
      <c r="AW166" s="13" t="s">
        <v>33</v>
      </c>
      <c r="AX166" s="13" t="s">
        <v>80</v>
      </c>
      <c r="AY166" s="244" t="s">
        <v>180</v>
      </c>
    </row>
    <row r="167" s="2" customFormat="1" ht="24.15" customHeight="1">
      <c r="A167" s="40"/>
      <c r="B167" s="41"/>
      <c r="C167" s="215" t="s">
        <v>270</v>
      </c>
      <c r="D167" s="215" t="s">
        <v>182</v>
      </c>
      <c r="E167" s="216" t="s">
        <v>8544</v>
      </c>
      <c r="F167" s="217" t="s">
        <v>8545</v>
      </c>
      <c r="G167" s="218" t="s">
        <v>185</v>
      </c>
      <c r="H167" s="219">
        <v>44</v>
      </c>
      <c r="I167" s="220"/>
      <c r="J167" s="221">
        <f>ROUND(I167*H167,2)</f>
        <v>0</v>
      </c>
      <c r="K167" s="217" t="s">
        <v>186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0.021700000000000001</v>
      </c>
      <c r="R167" s="224">
        <f>Q167*H167</f>
        <v>0.95479999999999998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187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8546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8547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14" customFormat="1">
      <c r="A169" s="14"/>
      <c r="B169" s="245"/>
      <c r="C169" s="246"/>
      <c r="D169" s="235" t="s">
        <v>191</v>
      </c>
      <c r="E169" s="247" t="s">
        <v>19</v>
      </c>
      <c r="F169" s="248" t="s">
        <v>8548</v>
      </c>
      <c r="G169" s="246"/>
      <c r="H169" s="247" t="s">
        <v>19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191</v>
      </c>
      <c r="AU169" s="254" t="s">
        <v>82</v>
      </c>
      <c r="AV169" s="14" t="s">
        <v>80</v>
      </c>
      <c r="AW169" s="14" t="s">
        <v>33</v>
      </c>
      <c r="AX169" s="14" t="s">
        <v>72</v>
      </c>
      <c r="AY169" s="254" t="s">
        <v>180</v>
      </c>
    </row>
    <row r="170" s="13" customFormat="1">
      <c r="A170" s="13"/>
      <c r="B170" s="233"/>
      <c r="C170" s="234"/>
      <c r="D170" s="235" t="s">
        <v>191</v>
      </c>
      <c r="E170" s="236" t="s">
        <v>19</v>
      </c>
      <c r="F170" s="237" t="s">
        <v>8549</v>
      </c>
      <c r="G170" s="234"/>
      <c r="H170" s="238">
        <v>44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191</v>
      </c>
      <c r="AU170" s="244" t="s">
        <v>82</v>
      </c>
      <c r="AV170" s="13" t="s">
        <v>82</v>
      </c>
      <c r="AW170" s="13" t="s">
        <v>33</v>
      </c>
      <c r="AX170" s="13" t="s">
        <v>80</v>
      </c>
      <c r="AY170" s="244" t="s">
        <v>180</v>
      </c>
    </row>
    <row r="171" s="12" customFormat="1" ht="22.8" customHeight="1">
      <c r="A171" s="12"/>
      <c r="B171" s="199"/>
      <c r="C171" s="200"/>
      <c r="D171" s="201" t="s">
        <v>71</v>
      </c>
      <c r="E171" s="213" t="s">
        <v>231</v>
      </c>
      <c r="F171" s="213" t="s">
        <v>355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SUM(P172:P188)</f>
        <v>0</v>
      </c>
      <c r="Q171" s="207"/>
      <c r="R171" s="208">
        <f>SUM(R172:R188)</f>
        <v>0.012925240000000001</v>
      </c>
      <c r="S171" s="207"/>
      <c r="T171" s="209">
        <f>SUM(T172:T188)</f>
        <v>1.276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71</v>
      </c>
      <c r="AU171" s="211" t="s">
        <v>80</v>
      </c>
      <c r="AY171" s="210" t="s">
        <v>180</v>
      </c>
      <c r="BK171" s="212">
        <f>SUM(BK172:BK188)</f>
        <v>0</v>
      </c>
    </row>
    <row r="172" s="2" customFormat="1" ht="24.15" customHeight="1">
      <c r="A172" s="40"/>
      <c r="B172" s="41"/>
      <c r="C172" s="215" t="s">
        <v>275</v>
      </c>
      <c r="D172" s="215" t="s">
        <v>182</v>
      </c>
      <c r="E172" s="216" t="s">
        <v>2886</v>
      </c>
      <c r="F172" s="217" t="s">
        <v>2887</v>
      </c>
      <c r="G172" s="218" t="s">
        <v>185</v>
      </c>
      <c r="H172" s="219">
        <v>44.244</v>
      </c>
      <c r="I172" s="220"/>
      <c r="J172" s="221">
        <f>ROUND(I172*H172,2)</f>
        <v>0</v>
      </c>
      <c r="K172" s="217" t="s">
        <v>186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0.00021000000000000001</v>
      </c>
      <c r="R172" s="224">
        <f>Q172*H172</f>
        <v>0.009291240000000001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187</v>
      </c>
      <c r="AT172" s="226" t="s">
        <v>182</v>
      </c>
      <c r="AU172" s="226" t="s">
        <v>82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187</v>
      </c>
      <c r="BM172" s="226" t="s">
        <v>8550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2889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82</v>
      </c>
    </row>
    <row r="174" s="14" customFormat="1">
      <c r="A174" s="14"/>
      <c r="B174" s="245"/>
      <c r="C174" s="246"/>
      <c r="D174" s="235" t="s">
        <v>191</v>
      </c>
      <c r="E174" s="247" t="s">
        <v>19</v>
      </c>
      <c r="F174" s="248" t="s">
        <v>8494</v>
      </c>
      <c r="G174" s="246"/>
      <c r="H174" s="247" t="s">
        <v>19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191</v>
      </c>
      <c r="AU174" s="254" t="s">
        <v>82</v>
      </c>
      <c r="AV174" s="14" t="s">
        <v>80</v>
      </c>
      <c r="AW174" s="14" t="s">
        <v>33</v>
      </c>
      <c r="AX174" s="14" t="s">
        <v>72</v>
      </c>
      <c r="AY174" s="254" t="s">
        <v>180</v>
      </c>
    </row>
    <row r="175" s="13" customFormat="1">
      <c r="A175" s="13"/>
      <c r="B175" s="233"/>
      <c r="C175" s="234"/>
      <c r="D175" s="235" t="s">
        <v>191</v>
      </c>
      <c r="E175" s="236" t="s">
        <v>19</v>
      </c>
      <c r="F175" s="237" t="s">
        <v>8551</v>
      </c>
      <c r="G175" s="234"/>
      <c r="H175" s="238">
        <v>17.844000000000001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191</v>
      </c>
      <c r="AU175" s="244" t="s">
        <v>82</v>
      </c>
      <c r="AV175" s="13" t="s">
        <v>82</v>
      </c>
      <c r="AW175" s="13" t="s">
        <v>33</v>
      </c>
      <c r="AX175" s="13" t="s">
        <v>72</v>
      </c>
      <c r="AY175" s="244" t="s">
        <v>180</v>
      </c>
    </row>
    <row r="176" s="14" customFormat="1">
      <c r="A176" s="14"/>
      <c r="B176" s="245"/>
      <c r="C176" s="246"/>
      <c r="D176" s="235" t="s">
        <v>191</v>
      </c>
      <c r="E176" s="247" t="s">
        <v>19</v>
      </c>
      <c r="F176" s="248" t="s">
        <v>8552</v>
      </c>
      <c r="G176" s="246"/>
      <c r="H176" s="247" t="s">
        <v>19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191</v>
      </c>
      <c r="AU176" s="254" t="s">
        <v>82</v>
      </c>
      <c r="AV176" s="14" t="s">
        <v>80</v>
      </c>
      <c r="AW176" s="14" t="s">
        <v>33</v>
      </c>
      <c r="AX176" s="14" t="s">
        <v>72</v>
      </c>
      <c r="AY176" s="254" t="s">
        <v>180</v>
      </c>
    </row>
    <row r="177" s="13" customFormat="1">
      <c r="A177" s="13"/>
      <c r="B177" s="233"/>
      <c r="C177" s="234"/>
      <c r="D177" s="235" t="s">
        <v>191</v>
      </c>
      <c r="E177" s="236" t="s">
        <v>19</v>
      </c>
      <c r="F177" s="237" t="s">
        <v>8553</v>
      </c>
      <c r="G177" s="234"/>
      <c r="H177" s="238">
        <v>26.399999999999999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191</v>
      </c>
      <c r="AU177" s="244" t="s">
        <v>82</v>
      </c>
      <c r="AV177" s="13" t="s">
        <v>82</v>
      </c>
      <c r="AW177" s="13" t="s">
        <v>33</v>
      </c>
      <c r="AX177" s="13" t="s">
        <v>72</v>
      </c>
      <c r="AY177" s="244" t="s">
        <v>180</v>
      </c>
    </row>
    <row r="178" s="15" customFormat="1">
      <c r="A178" s="15"/>
      <c r="B178" s="255"/>
      <c r="C178" s="256"/>
      <c r="D178" s="235" t="s">
        <v>191</v>
      </c>
      <c r="E178" s="257" t="s">
        <v>19</v>
      </c>
      <c r="F178" s="258" t="s">
        <v>327</v>
      </c>
      <c r="G178" s="256"/>
      <c r="H178" s="259">
        <v>44.244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191</v>
      </c>
      <c r="AU178" s="265" t="s">
        <v>82</v>
      </c>
      <c r="AV178" s="15" t="s">
        <v>187</v>
      </c>
      <c r="AW178" s="15" t="s">
        <v>33</v>
      </c>
      <c r="AX178" s="15" t="s">
        <v>80</v>
      </c>
      <c r="AY178" s="265" t="s">
        <v>180</v>
      </c>
    </row>
    <row r="179" s="2" customFormat="1" ht="24.15" customHeight="1">
      <c r="A179" s="40"/>
      <c r="B179" s="41"/>
      <c r="C179" s="215" t="s">
        <v>280</v>
      </c>
      <c r="D179" s="215" t="s">
        <v>182</v>
      </c>
      <c r="E179" s="216" t="s">
        <v>2899</v>
      </c>
      <c r="F179" s="217" t="s">
        <v>2900</v>
      </c>
      <c r="G179" s="218" t="s">
        <v>185</v>
      </c>
      <c r="H179" s="219">
        <v>2.2999999999999998</v>
      </c>
      <c r="I179" s="220"/>
      <c r="J179" s="221">
        <f>ROUND(I179*H179,2)</f>
        <v>0</v>
      </c>
      <c r="K179" s="217" t="s">
        <v>186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0.00158</v>
      </c>
      <c r="R179" s="224">
        <f>Q179*H179</f>
        <v>0.0036339999999999996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187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187</v>
      </c>
      <c r="BM179" s="226" t="s">
        <v>8554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2902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82</v>
      </c>
    </row>
    <row r="181" s="14" customFormat="1">
      <c r="A181" s="14"/>
      <c r="B181" s="245"/>
      <c r="C181" s="246"/>
      <c r="D181" s="235" t="s">
        <v>191</v>
      </c>
      <c r="E181" s="247" t="s">
        <v>19</v>
      </c>
      <c r="F181" s="248" t="s">
        <v>8494</v>
      </c>
      <c r="G181" s="246"/>
      <c r="H181" s="247" t="s">
        <v>19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191</v>
      </c>
      <c r="AU181" s="254" t="s">
        <v>82</v>
      </c>
      <c r="AV181" s="14" t="s">
        <v>80</v>
      </c>
      <c r="AW181" s="14" t="s">
        <v>33</v>
      </c>
      <c r="AX181" s="14" t="s">
        <v>72</v>
      </c>
      <c r="AY181" s="254" t="s">
        <v>180</v>
      </c>
    </row>
    <row r="182" s="13" customFormat="1">
      <c r="A182" s="13"/>
      <c r="B182" s="233"/>
      <c r="C182" s="234"/>
      <c r="D182" s="235" t="s">
        <v>191</v>
      </c>
      <c r="E182" s="236" t="s">
        <v>19</v>
      </c>
      <c r="F182" s="237" t="s">
        <v>8555</v>
      </c>
      <c r="G182" s="234"/>
      <c r="H182" s="238">
        <v>0.80000000000000004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191</v>
      </c>
      <c r="AU182" s="244" t="s">
        <v>82</v>
      </c>
      <c r="AV182" s="13" t="s">
        <v>82</v>
      </c>
      <c r="AW182" s="13" t="s">
        <v>33</v>
      </c>
      <c r="AX182" s="13" t="s">
        <v>72</v>
      </c>
      <c r="AY182" s="244" t="s">
        <v>180</v>
      </c>
    </row>
    <row r="183" s="13" customFormat="1">
      <c r="A183" s="13"/>
      <c r="B183" s="233"/>
      <c r="C183" s="234"/>
      <c r="D183" s="235" t="s">
        <v>191</v>
      </c>
      <c r="E183" s="236" t="s">
        <v>19</v>
      </c>
      <c r="F183" s="237" t="s">
        <v>8556</v>
      </c>
      <c r="G183" s="234"/>
      <c r="H183" s="238">
        <v>1.5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191</v>
      </c>
      <c r="AU183" s="244" t="s">
        <v>82</v>
      </c>
      <c r="AV183" s="13" t="s">
        <v>82</v>
      </c>
      <c r="AW183" s="13" t="s">
        <v>33</v>
      </c>
      <c r="AX183" s="13" t="s">
        <v>72</v>
      </c>
      <c r="AY183" s="244" t="s">
        <v>180</v>
      </c>
    </row>
    <row r="184" s="15" customFormat="1">
      <c r="A184" s="15"/>
      <c r="B184" s="255"/>
      <c r="C184" s="256"/>
      <c r="D184" s="235" t="s">
        <v>191</v>
      </c>
      <c r="E184" s="257" t="s">
        <v>19</v>
      </c>
      <c r="F184" s="258" t="s">
        <v>327</v>
      </c>
      <c r="G184" s="256"/>
      <c r="H184" s="259">
        <v>2.2999999999999998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191</v>
      </c>
      <c r="AU184" s="265" t="s">
        <v>82</v>
      </c>
      <c r="AV184" s="15" t="s">
        <v>187</v>
      </c>
      <c r="AW184" s="15" t="s">
        <v>33</v>
      </c>
      <c r="AX184" s="15" t="s">
        <v>80</v>
      </c>
      <c r="AY184" s="265" t="s">
        <v>180</v>
      </c>
    </row>
    <row r="185" s="2" customFormat="1" ht="24.15" customHeight="1">
      <c r="A185" s="40"/>
      <c r="B185" s="41"/>
      <c r="C185" s="215" t="s">
        <v>286</v>
      </c>
      <c r="D185" s="215" t="s">
        <v>182</v>
      </c>
      <c r="E185" s="216" t="s">
        <v>8557</v>
      </c>
      <c r="F185" s="217" t="s">
        <v>8558</v>
      </c>
      <c r="G185" s="218" t="s">
        <v>185</v>
      </c>
      <c r="H185" s="219">
        <v>44</v>
      </c>
      <c r="I185" s="220"/>
      <c r="J185" s="221">
        <f>ROUND(I185*H185,2)</f>
        <v>0</v>
      </c>
      <c r="K185" s="217" t="s">
        <v>186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0.029000000000000001</v>
      </c>
      <c r="T185" s="225">
        <f>S185*H185</f>
        <v>1.276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187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187</v>
      </c>
      <c r="BM185" s="226" t="s">
        <v>8559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8560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14" customFormat="1">
      <c r="A187" s="14"/>
      <c r="B187" s="245"/>
      <c r="C187" s="246"/>
      <c r="D187" s="235" t="s">
        <v>191</v>
      </c>
      <c r="E187" s="247" t="s">
        <v>19</v>
      </c>
      <c r="F187" s="248" t="s">
        <v>8548</v>
      </c>
      <c r="G187" s="246"/>
      <c r="H187" s="247" t="s">
        <v>19</v>
      </c>
      <c r="I187" s="249"/>
      <c r="J187" s="246"/>
      <c r="K187" s="246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191</v>
      </c>
      <c r="AU187" s="254" t="s">
        <v>82</v>
      </c>
      <c r="AV187" s="14" t="s">
        <v>80</v>
      </c>
      <c r="AW187" s="14" t="s">
        <v>33</v>
      </c>
      <c r="AX187" s="14" t="s">
        <v>72</v>
      </c>
      <c r="AY187" s="254" t="s">
        <v>180</v>
      </c>
    </row>
    <row r="188" s="13" customFormat="1">
      <c r="A188" s="13"/>
      <c r="B188" s="233"/>
      <c r="C188" s="234"/>
      <c r="D188" s="235" t="s">
        <v>191</v>
      </c>
      <c r="E188" s="236" t="s">
        <v>19</v>
      </c>
      <c r="F188" s="237" t="s">
        <v>8549</v>
      </c>
      <c r="G188" s="234"/>
      <c r="H188" s="238">
        <v>44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191</v>
      </c>
      <c r="AU188" s="244" t="s">
        <v>82</v>
      </c>
      <c r="AV188" s="13" t="s">
        <v>82</v>
      </c>
      <c r="AW188" s="13" t="s">
        <v>33</v>
      </c>
      <c r="AX188" s="13" t="s">
        <v>80</v>
      </c>
      <c r="AY188" s="244" t="s">
        <v>180</v>
      </c>
    </row>
    <row r="189" s="12" customFormat="1" ht="22.8" customHeight="1">
      <c r="A189" s="12"/>
      <c r="B189" s="199"/>
      <c r="C189" s="200"/>
      <c r="D189" s="201" t="s">
        <v>71</v>
      </c>
      <c r="E189" s="213" t="s">
        <v>460</v>
      </c>
      <c r="F189" s="213" t="s">
        <v>461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SUM(P190:P198)</f>
        <v>0</v>
      </c>
      <c r="Q189" s="207"/>
      <c r="R189" s="208">
        <f>SUM(R190:R198)</f>
        <v>0</v>
      </c>
      <c r="S189" s="207"/>
      <c r="T189" s="209">
        <f>SUM(T190:T198)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80</v>
      </c>
      <c r="AT189" s="211" t="s">
        <v>71</v>
      </c>
      <c r="AU189" s="211" t="s">
        <v>80</v>
      </c>
      <c r="AY189" s="210" t="s">
        <v>180</v>
      </c>
      <c r="BK189" s="212">
        <f>SUM(BK190:BK198)</f>
        <v>0</v>
      </c>
    </row>
    <row r="190" s="2" customFormat="1" ht="24.15" customHeight="1">
      <c r="A190" s="40"/>
      <c r="B190" s="41"/>
      <c r="C190" s="215" t="s">
        <v>291</v>
      </c>
      <c r="D190" s="215" t="s">
        <v>182</v>
      </c>
      <c r="E190" s="216" t="s">
        <v>8561</v>
      </c>
      <c r="F190" s="217" t="s">
        <v>8562</v>
      </c>
      <c r="G190" s="218" t="s">
        <v>340</v>
      </c>
      <c r="H190" s="219">
        <v>1.6699999999999999</v>
      </c>
      <c r="I190" s="220"/>
      <c r="J190" s="221">
        <f>ROUND(I190*H190,2)</f>
        <v>0</v>
      </c>
      <c r="K190" s="217" t="s">
        <v>186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187</v>
      </c>
      <c r="AT190" s="226" t="s">
        <v>182</v>
      </c>
      <c r="AU190" s="226" t="s">
        <v>82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187</v>
      </c>
      <c r="BM190" s="226" t="s">
        <v>8563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8564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82</v>
      </c>
    </row>
    <row r="192" s="2" customFormat="1" ht="21.75" customHeight="1">
      <c r="A192" s="40"/>
      <c r="B192" s="41"/>
      <c r="C192" s="215" t="s">
        <v>7</v>
      </c>
      <c r="D192" s="215" t="s">
        <v>182</v>
      </c>
      <c r="E192" s="216" t="s">
        <v>8565</v>
      </c>
      <c r="F192" s="217" t="s">
        <v>8566</v>
      </c>
      <c r="G192" s="218" t="s">
        <v>340</v>
      </c>
      <c r="H192" s="219">
        <v>1.6699999999999999</v>
      </c>
      <c r="I192" s="220"/>
      <c r="J192" s="221">
        <f>ROUND(I192*H192,2)</f>
        <v>0</v>
      </c>
      <c r="K192" s="217" t="s">
        <v>186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187</v>
      </c>
      <c r="AT192" s="226" t="s">
        <v>182</v>
      </c>
      <c r="AU192" s="226" t="s">
        <v>82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8567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8568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82</v>
      </c>
    </row>
    <row r="194" s="2" customFormat="1" ht="24.15" customHeight="1">
      <c r="A194" s="40"/>
      <c r="B194" s="41"/>
      <c r="C194" s="215" t="s">
        <v>300</v>
      </c>
      <c r="D194" s="215" t="s">
        <v>182</v>
      </c>
      <c r="E194" s="216" t="s">
        <v>8569</v>
      </c>
      <c r="F194" s="217" t="s">
        <v>8570</v>
      </c>
      <c r="G194" s="218" t="s">
        <v>340</v>
      </c>
      <c r="H194" s="219">
        <v>31.73</v>
      </c>
      <c r="I194" s="220"/>
      <c r="J194" s="221">
        <f>ROUND(I194*H194,2)</f>
        <v>0</v>
      </c>
      <c r="K194" s="217" t="s">
        <v>186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187</v>
      </c>
      <c r="AT194" s="226" t="s">
        <v>182</v>
      </c>
      <c r="AU194" s="226" t="s">
        <v>82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187</v>
      </c>
      <c r="BM194" s="226" t="s">
        <v>8571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8572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82</v>
      </c>
    </row>
    <row r="196" s="14" customFormat="1">
      <c r="A196" s="14"/>
      <c r="B196" s="245"/>
      <c r="C196" s="246"/>
      <c r="D196" s="235" t="s">
        <v>191</v>
      </c>
      <c r="E196" s="247" t="s">
        <v>19</v>
      </c>
      <c r="F196" s="248" t="s">
        <v>8573</v>
      </c>
      <c r="G196" s="246"/>
      <c r="H196" s="247" t="s">
        <v>19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191</v>
      </c>
      <c r="AU196" s="254" t="s">
        <v>82</v>
      </c>
      <c r="AV196" s="14" t="s">
        <v>80</v>
      </c>
      <c r="AW196" s="14" t="s">
        <v>33</v>
      </c>
      <c r="AX196" s="14" t="s">
        <v>72</v>
      </c>
      <c r="AY196" s="254" t="s">
        <v>180</v>
      </c>
    </row>
    <row r="197" s="13" customFormat="1">
      <c r="A197" s="13"/>
      <c r="B197" s="233"/>
      <c r="C197" s="234"/>
      <c r="D197" s="235" t="s">
        <v>191</v>
      </c>
      <c r="E197" s="236" t="s">
        <v>19</v>
      </c>
      <c r="F197" s="237" t="s">
        <v>8574</v>
      </c>
      <c r="G197" s="234"/>
      <c r="H197" s="238">
        <v>31.73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191</v>
      </c>
      <c r="AU197" s="244" t="s">
        <v>82</v>
      </c>
      <c r="AV197" s="13" t="s">
        <v>82</v>
      </c>
      <c r="AW197" s="13" t="s">
        <v>33</v>
      </c>
      <c r="AX197" s="13" t="s">
        <v>80</v>
      </c>
      <c r="AY197" s="244" t="s">
        <v>180</v>
      </c>
    </row>
    <row r="198" s="2" customFormat="1" ht="16.5" customHeight="1">
      <c r="A198" s="40"/>
      <c r="B198" s="41"/>
      <c r="C198" s="215" t="s">
        <v>305</v>
      </c>
      <c r="D198" s="215" t="s">
        <v>182</v>
      </c>
      <c r="E198" s="216" t="s">
        <v>8575</v>
      </c>
      <c r="F198" s="217" t="s">
        <v>535</v>
      </c>
      <c r="G198" s="218" t="s">
        <v>340</v>
      </c>
      <c r="H198" s="219">
        <v>1.6699999999999999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187</v>
      </c>
      <c r="AT198" s="226" t="s">
        <v>182</v>
      </c>
      <c r="AU198" s="226" t="s">
        <v>82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8576</v>
      </c>
    </row>
    <row r="199" s="12" customFormat="1" ht="22.8" customHeight="1">
      <c r="A199" s="12"/>
      <c r="B199" s="199"/>
      <c r="C199" s="200"/>
      <c r="D199" s="201" t="s">
        <v>71</v>
      </c>
      <c r="E199" s="213" t="s">
        <v>539</v>
      </c>
      <c r="F199" s="213" t="s">
        <v>540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SUM(P200:P201)</f>
        <v>0</v>
      </c>
      <c r="Q199" s="207"/>
      <c r="R199" s="208">
        <f>SUM(R200:R201)</f>
        <v>0</v>
      </c>
      <c r="S199" s="207"/>
      <c r="T199" s="209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80</v>
      </c>
      <c r="AT199" s="211" t="s">
        <v>71</v>
      </c>
      <c r="AU199" s="211" t="s">
        <v>80</v>
      </c>
      <c r="AY199" s="210" t="s">
        <v>180</v>
      </c>
      <c r="BK199" s="212">
        <f>SUM(BK200:BK201)</f>
        <v>0</v>
      </c>
    </row>
    <row r="200" s="2" customFormat="1" ht="24.15" customHeight="1">
      <c r="A200" s="40"/>
      <c r="B200" s="41"/>
      <c r="C200" s="215" t="s">
        <v>310</v>
      </c>
      <c r="D200" s="215" t="s">
        <v>182</v>
      </c>
      <c r="E200" s="216" t="s">
        <v>8577</v>
      </c>
      <c r="F200" s="217" t="s">
        <v>8578</v>
      </c>
      <c r="G200" s="218" t="s">
        <v>340</v>
      </c>
      <c r="H200" s="219">
        <v>58.357999999999997</v>
      </c>
      <c r="I200" s="220"/>
      <c r="J200" s="221">
        <f>ROUND(I200*H200,2)</f>
        <v>0</v>
      </c>
      <c r="K200" s="217" t="s">
        <v>186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187</v>
      </c>
      <c r="AT200" s="226" t="s">
        <v>182</v>
      </c>
      <c r="AU200" s="226" t="s">
        <v>82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187</v>
      </c>
      <c r="BM200" s="226" t="s">
        <v>8579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8580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82</v>
      </c>
    </row>
    <row r="202" s="12" customFormat="1" ht="25.92" customHeight="1">
      <c r="A202" s="12"/>
      <c r="B202" s="199"/>
      <c r="C202" s="200"/>
      <c r="D202" s="201" t="s">
        <v>71</v>
      </c>
      <c r="E202" s="202" t="s">
        <v>2956</v>
      </c>
      <c r="F202" s="202" t="s">
        <v>2957</v>
      </c>
      <c r="G202" s="200"/>
      <c r="H202" s="200"/>
      <c r="I202" s="203"/>
      <c r="J202" s="204">
        <f>BK202</f>
        <v>0</v>
      </c>
      <c r="K202" s="200"/>
      <c r="L202" s="205"/>
      <c r="M202" s="206"/>
      <c r="N202" s="207"/>
      <c r="O202" s="207"/>
      <c r="P202" s="208">
        <f>P203+P218+P228+P233</f>
        <v>0</v>
      </c>
      <c r="Q202" s="207"/>
      <c r="R202" s="208">
        <f>R203+R218+R228+R233</f>
        <v>0.31624800000000003</v>
      </c>
      <c r="S202" s="207"/>
      <c r="T202" s="209">
        <f>T203+T218+T228+T233</f>
        <v>0.39379999999999998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0" t="s">
        <v>82</v>
      </c>
      <c r="AT202" s="211" t="s">
        <v>71</v>
      </c>
      <c r="AU202" s="211" t="s">
        <v>72</v>
      </c>
      <c r="AY202" s="210" t="s">
        <v>180</v>
      </c>
      <c r="BK202" s="212">
        <f>BK203+BK218+BK228+BK233</f>
        <v>0</v>
      </c>
    </row>
    <row r="203" s="12" customFormat="1" ht="22.8" customHeight="1">
      <c r="A203" s="12"/>
      <c r="B203" s="199"/>
      <c r="C203" s="200"/>
      <c r="D203" s="201" t="s">
        <v>71</v>
      </c>
      <c r="E203" s="213" t="s">
        <v>2958</v>
      </c>
      <c r="F203" s="213" t="s">
        <v>2959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SUM(P204:P217)</f>
        <v>0</v>
      </c>
      <c r="Q203" s="207"/>
      <c r="R203" s="208">
        <f>SUM(R204:R217)</f>
        <v>0.037999999999999999</v>
      </c>
      <c r="S203" s="207"/>
      <c r="T203" s="209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82</v>
      </c>
      <c r="AT203" s="211" t="s">
        <v>71</v>
      </c>
      <c r="AU203" s="211" t="s">
        <v>80</v>
      </c>
      <c r="AY203" s="210" t="s">
        <v>180</v>
      </c>
      <c r="BK203" s="212">
        <f>SUM(BK204:BK217)</f>
        <v>0</v>
      </c>
    </row>
    <row r="204" s="2" customFormat="1" ht="21.75" customHeight="1">
      <c r="A204" s="40"/>
      <c r="B204" s="41"/>
      <c r="C204" s="215" t="s">
        <v>316</v>
      </c>
      <c r="D204" s="215" t="s">
        <v>182</v>
      </c>
      <c r="E204" s="216" t="s">
        <v>8281</v>
      </c>
      <c r="F204" s="217" t="s">
        <v>8282</v>
      </c>
      <c r="G204" s="218" t="s">
        <v>185</v>
      </c>
      <c r="H204" s="219">
        <v>26.765999999999998</v>
      </c>
      <c r="I204" s="220"/>
      <c r="J204" s="221">
        <f>ROUND(I204*H204,2)</f>
        <v>0</v>
      </c>
      <c r="K204" s="217" t="s">
        <v>186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270</v>
      </c>
      <c r="AT204" s="226" t="s">
        <v>182</v>
      </c>
      <c r="AU204" s="226" t="s">
        <v>82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270</v>
      </c>
      <c r="BM204" s="226" t="s">
        <v>8581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8284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82</v>
      </c>
    </row>
    <row r="206" s="14" customFormat="1">
      <c r="A206" s="14"/>
      <c r="B206" s="245"/>
      <c r="C206" s="246"/>
      <c r="D206" s="235" t="s">
        <v>191</v>
      </c>
      <c r="E206" s="247" t="s">
        <v>19</v>
      </c>
      <c r="F206" s="248" t="s">
        <v>8582</v>
      </c>
      <c r="G206" s="246"/>
      <c r="H206" s="247" t="s">
        <v>19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191</v>
      </c>
      <c r="AU206" s="254" t="s">
        <v>82</v>
      </c>
      <c r="AV206" s="14" t="s">
        <v>80</v>
      </c>
      <c r="AW206" s="14" t="s">
        <v>33</v>
      </c>
      <c r="AX206" s="14" t="s">
        <v>72</v>
      </c>
      <c r="AY206" s="254" t="s">
        <v>180</v>
      </c>
    </row>
    <row r="207" s="13" customFormat="1">
      <c r="A207" s="13"/>
      <c r="B207" s="233"/>
      <c r="C207" s="234"/>
      <c r="D207" s="235" t="s">
        <v>191</v>
      </c>
      <c r="E207" s="236" t="s">
        <v>19</v>
      </c>
      <c r="F207" s="237" t="s">
        <v>8583</v>
      </c>
      <c r="G207" s="234"/>
      <c r="H207" s="238">
        <v>26.765999999999998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191</v>
      </c>
      <c r="AU207" s="244" t="s">
        <v>82</v>
      </c>
      <c r="AV207" s="13" t="s">
        <v>82</v>
      </c>
      <c r="AW207" s="13" t="s">
        <v>33</v>
      </c>
      <c r="AX207" s="13" t="s">
        <v>80</v>
      </c>
      <c r="AY207" s="244" t="s">
        <v>180</v>
      </c>
    </row>
    <row r="208" s="2" customFormat="1" ht="16.5" customHeight="1">
      <c r="A208" s="40"/>
      <c r="B208" s="41"/>
      <c r="C208" s="281" t="s">
        <v>328</v>
      </c>
      <c r="D208" s="281" t="s">
        <v>702</v>
      </c>
      <c r="E208" s="282" t="s">
        <v>8286</v>
      </c>
      <c r="F208" s="283" t="s">
        <v>8287</v>
      </c>
      <c r="G208" s="284" t="s">
        <v>340</v>
      </c>
      <c r="H208" s="285">
        <v>0.0089999999999999993</v>
      </c>
      <c r="I208" s="286"/>
      <c r="J208" s="287">
        <f>ROUND(I208*H208,2)</f>
        <v>0</v>
      </c>
      <c r="K208" s="283" t="s">
        <v>186</v>
      </c>
      <c r="L208" s="288"/>
      <c r="M208" s="289" t="s">
        <v>19</v>
      </c>
      <c r="N208" s="290" t="s">
        <v>43</v>
      </c>
      <c r="O208" s="86"/>
      <c r="P208" s="224">
        <f>O208*H208</f>
        <v>0</v>
      </c>
      <c r="Q208" s="224">
        <v>1</v>
      </c>
      <c r="R208" s="224">
        <f>Q208*H208</f>
        <v>0.0089999999999999993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369</v>
      </c>
      <c r="AT208" s="226" t="s">
        <v>702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270</v>
      </c>
      <c r="BM208" s="226" t="s">
        <v>8584</v>
      </c>
    </row>
    <row r="209" s="13" customFormat="1">
      <c r="A209" s="13"/>
      <c r="B209" s="233"/>
      <c r="C209" s="234"/>
      <c r="D209" s="235" t="s">
        <v>191</v>
      </c>
      <c r="E209" s="234"/>
      <c r="F209" s="237" t="s">
        <v>8585</v>
      </c>
      <c r="G209" s="234"/>
      <c r="H209" s="238">
        <v>0.0089999999999999993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191</v>
      </c>
      <c r="AU209" s="244" t="s">
        <v>82</v>
      </c>
      <c r="AV209" s="13" t="s">
        <v>82</v>
      </c>
      <c r="AW209" s="13" t="s">
        <v>4</v>
      </c>
      <c r="AX209" s="13" t="s">
        <v>80</v>
      </c>
      <c r="AY209" s="244" t="s">
        <v>180</v>
      </c>
    </row>
    <row r="210" s="2" customFormat="1" ht="24.15" customHeight="1">
      <c r="A210" s="40"/>
      <c r="B210" s="41"/>
      <c r="C210" s="215" t="s">
        <v>337</v>
      </c>
      <c r="D210" s="215" t="s">
        <v>182</v>
      </c>
      <c r="E210" s="216" t="s">
        <v>3014</v>
      </c>
      <c r="F210" s="217" t="s">
        <v>3015</v>
      </c>
      <c r="G210" s="218" t="s">
        <v>185</v>
      </c>
      <c r="H210" s="219">
        <v>26.765999999999998</v>
      </c>
      <c r="I210" s="220"/>
      <c r="J210" s="221">
        <f>ROUND(I210*H210,2)</f>
        <v>0</v>
      </c>
      <c r="K210" s="217" t="s">
        <v>186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270</v>
      </c>
      <c r="AT210" s="226" t="s">
        <v>182</v>
      </c>
      <c r="AU210" s="226" t="s">
        <v>82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270</v>
      </c>
      <c r="BM210" s="226" t="s">
        <v>8586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3017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82</v>
      </c>
    </row>
    <row r="212" s="14" customFormat="1">
      <c r="A212" s="14"/>
      <c r="B212" s="245"/>
      <c r="C212" s="246"/>
      <c r="D212" s="235" t="s">
        <v>191</v>
      </c>
      <c r="E212" s="247" t="s">
        <v>19</v>
      </c>
      <c r="F212" s="248" t="s">
        <v>8582</v>
      </c>
      <c r="G212" s="246"/>
      <c r="H212" s="247" t="s">
        <v>19</v>
      </c>
      <c r="I212" s="249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191</v>
      </c>
      <c r="AU212" s="254" t="s">
        <v>82</v>
      </c>
      <c r="AV212" s="14" t="s">
        <v>80</v>
      </c>
      <c r="AW212" s="14" t="s">
        <v>33</v>
      </c>
      <c r="AX212" s="14" t="s">
        <v>72</v>
      </c>
      <c r="AY212" s="254" t="s">
        <v>180</v>
      </c>
    </row>
    <row r="213" s="13" customFormat="1">
      <c r="A213" s="13"/>
      <c r="B213" s="233"/>
      <c r="C213" s="234"/>
      <c r="D213" s="235" t="s">
        <v>191</v>
      </c>
      <c r="E213" s="236" t="s">
        <v>19</v>
      </c>
      <c r="F213" s="237" t="s">
        <v>8583</v>
      </c>
      <c r="G213" s="234"/>
      <c r="H213" s="238">
        <v>26.765999999999998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191</v>
      </c>
      <c r="AU213" s="244" t="s">
        <v>82</v>
      </c>
      <c r="AV213" s="13" t="s">
        <v>82</v>
      </c>
      <c r="AW213" s="13" t="s">
        <v>33</v>
      </c>
      <c r="AX213" s="13" t="s">
        <v>80</v>
      </c>
      <c r="AY213" s="244" t="s">
        <v>180</v>
      </c>
    </row>
    <row r="214" s="2" customFormat="1" ht="16.5" customHeight="1">
      <c r="A214" s="40"/>
      <c r="B214" s="41"/>
      <c r="C214" s="281" t="s">
        <v>343</v>
      </c>
      <c r="D214" s="281" t="s">
        <v>702</v>
      </c>
      <c r="E214" s="282" t="s">
        <v>3170</v>
      </c>
      <c r="F214" s="283" t="s">
        <v>3171</v>
      </c>
      <c r="G214" s="284" t="s">
        <v>340</v>
      </c>
      <c r="H214" s="285">
        <v>0.029000000000000001</v>
      </c>
      <c r="I214" s="286"/>
      <c r="J214" s="287">
        <f>ROUND(I214*H214,2)</f>
        <v>0</v>
      </c>
      <c r="K214" s="283" t="s">
        <v>186</v>
      </c>
      <c r="L214" s="288"/>
      <c r="M214" s="289" t="s">
        <v>19</v>
      </c>
      <c r="N214" s="290" t="s">
        <v>43</v>
      </c>
      <c r="O214" s="86"/>
      <c r="P214" s="224">
        <f>O214*H214</f>
        <v>0</v>
      </c>
      <c r="Q214" s="224">
        <v>1</v>
      </c>
      <c r="R214" s="224">
        <f>Q214*H214</f>
        <v>0.029000000000000001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369</v>
      </c>
      <c r="AT214" s="226" t="s">
        <v>702</v>
      </c>
      <c r="AU214" s="226" t="s">
        <v>82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270</v>
      </c>
      <c r="BM214" s="226" t="s">
        <v>8587</v>
      </c>
    </row>
    <row r="215" s="13" customFormat="1">
      <c r="A215" s="13"/>
      <c r="B215" s="233"/>
      <c r="C215" s="234"/>
      <c r="D215" s="235" t="s">
        <v>191</v>
      </c>
      <c r="E215" s="234"/>
      <c r="F215" s="237" t="s">
        <v>8588</v>
      </c>
      <c r="G215" s="234"/>
      <c r="H215" s="238">
        <v>0.029000000000000001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191</v>
      </c>
      <c r="AU215" s="244" t="s">
        <v>82</v>
      </c>
      <c r="AV215" s="13" t="s">
        <v>82</v>
      </c>
      <c r="AW215" s="13" t="s">
        <v>4</v>
      </c>
      <c r="AX215" s="13" t="s">
        <v>80</v>
      </c>
      <c r="AY215" s="244" t="s">
        <v>180</v>
      </c>
    </row>
    <row r="216" s="2" customFormat="1" ht="24.15" customHeight="1">
      <c r="A216" s="40"/>
      <c r="B216" s="41"/>
      <c r="C216" s="215" t="s">
        <v>356</v>
      </c>
      <c r="D216" s="215" t="s">
        <v>182</v>
      </c>
      <c r="E216" s="216" t="s">
        <v>3127</v>
      </c>
      <c r="F216" s="217" t="s">
        <v>3128</v>
      </c>
      <c r="G216" s="218" t="s">
        <v>3129</v>
      </c>
      <c r="H216" s="292"/>
      <c r="I216" s="220"/>
      <c r="J216" s="221">
        <f>ROUND(I216*H216,2)</f>
        <v>0</v>
      </c>
      <c r="K216" s="217" t="s">
        <v>186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270</v>
      </c>
      <c r="AT216" s="226" t="s">
        <v>182</v>
      </c>
      <c r="AU216" s="226" t="s">
        <v>82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270</v>
      </c>
      <c r="BM216" s="226" t="s">
        <v>8589</v>
      </c>
    </row>
    <row r="217" s="2" customFormat="1">
      <c r="A217" s="40"/>
      <c r="B217" s="41"/>
      <c r="C217" s="42"/>
      <c r="D217" s="228" t="s">
        <v>189</v>
      </c>
      <c r="E217" s="42"/>
      <c r="F217" s="229" t="s">
        <v>3131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82</v>
      </c>
    </row>
    <row r="218" s="12" customFormat="1" ht="22.8" customHeight="1">
      <c r="A218" s="12"/>
      <c r="B218" s="199"/>
      <c r="C218" s="200"/>
      <c r="D218" s="201" t="s">
        <v>71</v>
      </c>
      <c r="E218" s="213" t="s">
        <v>3939</v>
      </c>
      <c r="F218" s="213" t="s">
        <v>3940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SUM(P219:P227)</f>
        <v>0</v>
      </c>
      <c r="Q218" s="207"/>
      <c r="R218" s="208">
        <f>SUM(R219:R227)</f>
        <v>0.220168</v>
      </c>
      <c r="S218" s="207"/>
      <c r="T218" s="209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82</v>
      </c>
      <c r="AT218" s="211" t="s">
        <v>71</v>
      </c>
      <c r="AU218" s="211" t="s">
        <v>80</v>
      </c>
      <c r="AY218" s="210" t="s">
        <v>180</v>
      </c>
      <c r="BK218" s="212">
        <f>SUM(BK219:BK227)</f>
        <v>0</v>
      </c>
    </row>
    <row r="219" s="2" customFormat="1" ht="24.15" customHeight="1">
      <c r="A219" s="40"/>
      <c r="B219" s="41"/>
      <c r="C219" s="215" t="s">
        <v>361</v>
      </c>
      <c r="D219" s="215" t="s">
        <v>182</v>
      </c>
      <c r="E219" s="216" t="s">
        <v>8590</v>
      </c>
      <c r="F219" s="217" t="s">
        <v>8591</v>
      </c>
      <c r="G219" s="218" t="s">
        <v>227</v>
      </c>
      <c r="H219" s="219">
        <v>37.700000000000003</v>
      </c>
      <c r="I219" s="220"/>
      <c r="J219" s="221">
        <f>ROUND(I219*H219,2)</f>
        <v>0</v>
      </c>
      <c r="K219" s="217" t="s">
        <v>186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0.0058399999999999997</v>
      </c>
      <c r="R219" s="224">
        <f>Q219*H219</f>
        <v>0.220168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270</v>
      </c>
      <c r="AT219" s="226" t="s">
        <v>182</v>
      </c>
      <c r="AU219" s="226" t="s">
        <v>82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270</v>
      </c>
      <c r="BM219" s="226" t="s">
        <v>8592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8593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82</v>
      </c>
    </row>
    <row r="221" s="14" customFormat="1">
      <c r="A221" s="14"/>
      <c r="B221" s="245"/>
      <c r="C221" s="246"/>
      <c r="D221" s="235" t="s">
        <v>191</v>
      </c>
      <c r="E221" s="247" t="s">
        <v>19</v>
      </c>
      <c r="F221" s="248" t="s">
        <v>8594</v>
      </c>
      <c r="G221" s="246"/>
      <c r="H221" s="247" t="s">
        <v>19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191</v>
      </c>
      <c r="AU221" s="254" t="s">
        <v>82</v>
      </c>
      <c r="AV221" s="14" t="s">
        <v>80</v>
      </c>
      <c r="AW221" s="14" t="s">
        <v>33</v>
      </c>
      <c r="AX221" s="14" t="s">
        <v>72</v>
      </c>
      <c r="AY221" s="254" t="s">
        <v>180</v>
      </c>
    </row>
    <row r="222" s="13" customFormat="1">
      <c r="A222" s="13"/>
      <c r="B222" s="233"/>
      <c r="C222" s="234"/>
      <c r="D222" s="235" t="s">
        <v>191</v>
      </c>
      <c r="E222" s="236" t="s">
        <v>19</v>
      </c>
      <c r="F222" s="237" t="s">
        <v>8595</v>
      </c>
      <c r="G222" s="234"/>
      <c r="H222" s="238">
        <v>15.699999999999999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191</v>
      </c>
      <c r="AU222" s="244" t="s">
        <v>82</v>
      </c>
      <c r="AV222" s="13" t="s">
        <v>82</v>
      </c>
      <c r="AW222" s="13" t="s">
        <v>33</v>
      </c>
      <c r="AX222" s="13" t="s">
        <v>72</v>
      </c>
      <c r="AY222" s="244" t="s">
        <v>180</v>
      </c>
    </row>
    <row r="223" s="14" customFormat="1">
      <c r="A223" s="14"/>
      <c r="B223" s="245"/>
      <c r="C223" s="246"/>
      <c r="D223" s="235" t="s">
        <v>191</v>
      </c>
      <c r="E223" s="247" t="s">
        <v>19</v>
      </c>
      <c r="F223" s="248" t="s">
        <v>8596</v>
      </c>
      <c r="G223" s="246"/>
      <c r="H223" s="247" t="s">
        <v>19</v>
      </c>
      <c r="I223" s="249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191</v>
      </c>
      <c r="AU223" s="254" t="s">
        <v>82</v>
      </c>
      <c r="AV223" s="14" t="s">
        <v>80</v>
      </c>
      <c r="AW223" s="14" t="s">
        <v>33</v>
      </c>
      <c r="AX223" s="14" t="s">
        <v>72</v>
      </c>
      <c r="AY223" s="254" t="s">
        <v>180</v>
      </c>
    </row>
    <row r="224" s="13" customFormat="1">
      <c r="A224" s="13"/>
      <c r="B224" s="233"/>
      <c r="C224" s="234"/>
      <c r="D224" s="235" t="s">
        <v>191</v>
      </c>
      <c r="E224" s="236" t="s">
        <v>19</v>
      </c>
      <c r="F224" s="237" t="s">
        <v>300</v>
      </c>
      <c r="G224" s="234"/>
      <c r="H224" s="238">
        <v>22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191</v>
      </c>
      <c r="AU224" s="244" t="s">
        <v>82</v>
      </c>
      <c r="AV224" s="13" t="s">
        <v>82</v>
      </c>
      <c r="AW224" s="13" t="s">
        <v>33</v>
      </c>
      <c r="AX224" s="13" t="s">
        <v>72</v>
      </c>
      <c r="AY224" s="244" t="s">
        <v>180</v>
      </c>
    </row>
    <row r="225" s="15" customFormat="1">
      <c r="A225" s="15"/>
      <c r="B225" s="255"/>
      <c r="C225" s="256"/>
      <c r="D225" s="235" t="s">
        <v>191</v>
      </c>
      <c r="E225" s="257" t="s">
        <v>19</v>
      </c>
      <c r="F225" s="258" t="s">
        <v>327</v>
      </c>
      <c r="G225" s="256"/>
      <c r="H225" s="259">
        <v>37.700000000000003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5" t="s">
        <v>191</v>
      </c>
      <c r="AU225" s="265" t="s">
        <v>82</v>
      </c>
      <c r="AV225" s="15" t="s">
        <v>187</v>
      </c>
      <c r="AW225" s="15" t="s">
        <v>33</v>
      </c>
      <c r="AX225" s="15" t="s">
        <v>80</v>
      </c>
      <c r="AY225" s="265" t="s">
        <v>180</v>
      </c>
    </row>
    <row r="226" s="2" customFormat="1" ht="24.15" customHeight="1">
      <c r="A226" s="40"/>
      <c r="B226" s="41"/>
      <c r="C226" s="215" t="s">
        <v>365</v>
      </c>
      <c r="D226" s="215" t="s">
        <v>182</v>
      </c>
      <c r="E226" s="216" t="s">
        <v>3996</v>
      </c>
      <c r="F226" s="217" t="s">
        <v>3997</v>
      </c>
      <c r="G226" s="218" t="s">
        <v>3129</v>
      </c>
      <c r="H226" s="292"/>
      <c r="I226" s="220"/>
      <c r="J226" s="221">
        <f>ROUND(I226*H226,2)</f>
        <v>0</v>
      </c>
      <c r="K226" s="217" t="s">
        <v>186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270</v>
      </c>
      <c r="AT226" s="226" t="s">
        <v>182</v>
      </c>
      <c r="AU226" s="226" t="s">
        <v>82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270</v>
      </c>
      <c r="BM226" s="226" t="s">
        <v>8597</v>
      </c>
    </row>
    <row r="227" s="2" customFormat="1">
      <c r="A227" s="40"/>
      <c r="B227" s="41"/>
      <c r="C227" s="42"/>
      <c r="D227" s="228" t="s">
        <v>189</v>
      </c>
      <c r="E227" s="42"/>
      <c r="F227" s="229" t="s">
        <v>3999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189</v>
      </c>
      <c r="AU227" s="19" t="s">
        <v>82</v>
      </c>
    </row>
    <row r="228" s="12" customFormat="1" ht="22.8" customHeight="1">
      <c r="A228" s="12"/>
      <c r="B228" s="199"/>
      <c r="C228" s="200"/>
      <c r="D228" s="201" t="s">
        <v>71</v>
      </c>
      <c r="E228" s="213" t="s">
        <v>8598</v>
      </c>
      <c r="F228" s="213" t="s">
        <v>8599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SUM(P229:P232)</f>
        <v>0</v>
      </c>
      <c r="Q228" s="207"/>
      <c r="R228" s="208">
        <f>SUM(R229:R232)</f>
        <v>0</v>
      </c>
      <c r="S228" s="207"/>
      <c r="T228" s="209">
        <f>SUM(T229:T232)</f>
        <v>0.39379999999999998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82</v>
      </c>
      <c r="AT228" s="211" t="s">
        <v>71</v>
      </c>
      <c r="AU228" s="211" t="s">
        <v>80</v>
      </c>
      <c r="AY228" s="210" t="s">
        <v>180</v>
      </c>
      <c r="BK228" s="212">
        <f>SUM(BK229:BK232)</f>
        <v>0</v>
      </c>
    </row>
    <row r="229" s="2" customFormat="1" ht="24.15" customHeight="1">
      <c r="A229" s="40"/>
      <c r="B229" s="41"/>
      <c r="C229" s="215" t="s">
        <v>369</v>
      </c>
      <c r="D229" s="215" t="s">
        <v>182</v>
      </c>
      <c r="E229" s="216" t="s">
        <v>8600</v>
      </c>
      <c r="F229" s="217" t="s">
        <v>8601</v>
      </c>
      <c r="G229" s="218" t="s">
        <v>227</v>
      </c>
      <c r="H229" s="219">
        <v>22</v>
      </c>
      <c r="I229" s="220"/>
      <c r="J229" s="221">
        <f>ROUND(I229*H229,2)</f>
        <v>0</v>
      </c>
      <c r="K229" s="217" t="s">
        <v>186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0.017899999999999999</v>
      </c>
      <c r="T229" s="225">
        <f>S229*H229</f>
        <v>0.39379999999999998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270</v>
      </c>
      <c r="AT229" s="226" t="s">
        <v>182</v>
      </c>
      <c r="AU229" s="226" t="s">
        <v>82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270</v>
      </c>
      <c r="BM229" s="226" t="s">
        <v>8602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8603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82</v>
      </c>
    </row>
    <row r="231" s="14" customFormat="1">
      <c r="A231" s="14"/>
      <c r="B231" s="245"/>
      <c r="C231" s="246"/>
      <c r="D231" s="235" t="s">
        <v>191</v>
      </c>
      <c r="E231" s="247" t="s">
        <v>19</v>
      </c>
      <c r="F231" s="248" t="s">
        <v>8548</v>
      </c>
      <c r="G231" s="246"/>
      <c r="H231" s="247" t="s">
        <v>19</v>
      </c>
      <c r="I231" s="249"/>
      <c r="J231" s="246"/>
      <c r="K231" s="246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191</v>
      </c>
      <c r="AU231" s="254" t="s">
        <v>82</v>
      </c>
      <c r="AV231" s="14" t="s">
        <v>80</v>
      </c>
      <c r="AW231" s="14" t="s">
        <v>33</v>
      </c>
      <c r="AX231" s="14" t="s">
        <v>72</v>
      </c>
      <c r="AY231" s="254" t="s">
        <v>180</v>
      </c>
    </row>
    <row r="232" s="13" customFormat="1">
      <c r="A232" s="13"/>
      <c r="B232" s="233"/>
      <c r="C232" s="234"/>
      <c r="D232" s="235" t="s">
        <v>191</v>
      </c>
      <c r="E232" s="236" t="s">
        <v>19</v>
      </c>
      <c r="F232" s="237" t="s">
        <v>300</v>
      </c>
      <c r="G232" s="234"/>
      <c r="H232" s="238">
        <v>22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191</v>
      </c>
      <c r="AU232" s="244" t="s">
        <v>82</v>
      </c>
      <c r="AV232" s="13" t="s">
        <v>82</v>
      </c>
      <c r="AW232" s="13" t="s">
        <v>33</v>
      </c>
      <c r="AX232" s="13" t="s">
        <v>80</v>
      </c>
      <c r="AY232" s="244" t="s">
        <v>180</v>
      </c>
    </row>
    <row r="233" s="12" customFormat="1" ht="22.8" customHeight="1">
      <c r="A233" s="12"/>
      <c r="B233" s="199"/>
      <c r="C233" s="200"/>
      <c r="D233" s="201" t="s">
        <v>71</v>
      </c>
      <c r="E233" s="213" t="s">
        <v>4656</v>
      </c>
      <c r="F233" s="213" t="s">
        <v>4657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SUM(P234:P245)</f>
        <v>0</v>
      </c>
      <c r="Q233" s="207"/>
      <c r="R233" s="208">
        <f>SUM(R234:R245)</f>
        <v>0.05808</v>
      </c>
      <c r="S233" s="207"/>
      <c r="T233" s="209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82</v>
      </c>
      <c r="AT233" s="211" t="s">
        <v>71</v>
      </c>
      <c r="AU233" s="211" t="s">
        <v>80</v>
      </c>
      <c r="AY233" s="210" t="s">
        <v>180</v>
      </c>
      <c r="BK233" s="212">
        <f>SUM(BK234:BK245)</f>
        <v>0</v>
      </c>
    </row>
    <row r="234" s="2" customFormat="1" ht="16.5" customHeight="1">
      <c r="A234" s="40"/>
      <c r="B234" s="41"/>
      <c r="C234" s="215" t="s">
        <v>373</v>
      </c>
      <c r="D234" s="215" t="s">
        <v>182</v>
      </c>
      <c r="E234" s="216" t="s">
        <v>8604</v>
      </c>
      <c r="F234" s="217" t="s">
        <v>8605</v>
      </c>
      <c r="G234" s="218" t="s">
        <v>185</v>
      </c>
      <c r="H234" s="219">
        <v>66</v>
      </c>
      <c r="I234" s="220"/>
      <c r="J234" s="221">
        <f>ROUND(I234*H234,2)</f>
        <v>0</v>
      </c>
      <c r="K234" s="217" t="s">
        <v>186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270</v>
      </c>
      <c r="AT234" s="226" t="s">
        <v>182</v>
      </c>
      <c r="AU234" s="226" t="s">
        <v>82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270</v>
      </c>
      <c r="BM234" s="226" t="s">
        <v>8606</v>
      </c>
    </row>
    <row r="235" s="2" customFormat="1">
      <c r="A235" s="40"/>
      <c r="B235" s="41"/>
      <c r="C235" s="42"/>
      <c r="D235" s="228" t="s">
        <v>189</v>
      </c>
      <c r="E235" s="42"/>
      <c r="F235" s="229" t="s">
        <v>8607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189</v>
      </c>
      <c r="AU235" s="19" t="s">
        <v>82</v>
      </c>
    </row>
    <row r="236" s="14" customFormat="1">
      <c r="A236" s="14"/>
      <c r="B236" s="245"/>
      <c r="C236" s="246"/>
      <c r="D236" s="235" t="s">
        <v>191</v>
      </c>
      <c r="E236" s="247" t="s">
        <v>19</v>
      </c>
      <c r="F236" s="248" t="s">
        <v>8548</v>
      </c>
      <c r="G236" s="246"/>
      <c r="H236" s="247" t="s">
        <v>19</v>
      </c>
      <c r="I236" s="249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191</v>
      </c>
      <c r="AU236" s="254" t="s">
        <v>82</v>
      </c>
      <c r="AV236" s="14" t="s">
        <v>80</v>
      </c>
      <c r="AW236" s="14" t="s">
        <v>33</v>
      </c>
      <c r="AX236" s="14" t="s">
        <v>72</v>
      </c>
      <c r="AY236" s="254" t="s">
        <v>180</v>
      </c>
    </row>
    <row r="237" s="13" customFormat="1">
      <c r="A237" s="13"/>
      <c r="B237" s="233"/>
      <c r="C237" s="234"/>
      <c r="D237" s="235" t="s">
        <v>191</v>
      </c>
      <c r="E237" s="236" t="s">
        <v>19</v>
      </c>
      <c r="F237" s="237" t="s">
        <v>8608</v>
      </c>
      <c r="G237" s="234"/>
      <c r="H237" s="238">
        <v>66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191</v>
      </c>
      <c r="AU237" s="244" t="s">
        <v>82</v>
      </c>
      <c r="AV237" s="13" t="s">
        <v>82</v>
      </c>
      <c r="AW237" s="13" t="s">
        <v>33</v>
      </c>
      <c r="AX237" s="13" t="s">
        <v>80</v>
      </c>
      <c r="AY237" s="244" t="s">
        <v>180</v>
      </c>
    </row>
    <row r="238" s="2" customFormat="1" ht="24.15" customHeight="1">
      <c r="A238" s="40"/>
      <c r="B238" s="41"/>
      <c r="C238" s="215" t="s">
        <v>377</v>
      </c>
      <c r="D238" s="215" t="s">
        <v>182</v>
      </c>
      <c r="E238" s="216" t="s">
        <v>4659</v>
      </c>
      <c r="F238" s="217" t="s">
        <v>4660</v>
      </c>
      <c r="G238" s="218" t="s">
        <v>185</v>
      </c>
      <c r="H238" s="219">
        <v>66</v>
      </c>
      <c r="I238" s="220"/>
      <c r="J238" s="221">
        <f>ROUND(I238*H238,2)</f>
        <v>0</v>
      </c>
      <c r="K238" s="217" t="s">
        <v>186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0.00013999999999999999</v>
      </c>
      <c r="R238" s="224">
        <f>Q238*H238</f>
        <v>0.0092399999999999999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270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270</v>
      </c>
      <c r="BM238" s="226" t="s">
        <v>8609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4662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2" customFormat="1" ht="24.15" customHeight="1">
      <c r="A240" s="40"/>
      <c r="B240" s="41"/>
      <c r="C240" s="215" t="s">
        <v>382</v>
      </c>
      <c r="D240" s="215" t="s">
        <v>182</v>
      </c>
      <c r="E240" s="216" t="s">
        <v>4669</v>
      </c>
      <c r="F240" s="217" t="s">
        <v>4670</v>
      </c>
      <c r="G240" s="218" t="s">
        <v>185</v>
      </c>
      <c r="H240" s="219">
        <v>6.5999999999999996</v>
      </c>
      <c r="I240" s="220"/>
      <c r="J240" s="221">
        <f>ROUND(I240*H240,2)</f>
        <v>0</v>
      </c>
      <c r="K240" s="217" t="s">
        <v>186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0.00020000000000000001</v>
      </c>
      <c r="R240" s="224">
        <f>Q240*H240</f>
        <v>0.00132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270</v>
      </c>
      <c r="AT240" s="226" t="s">
        <v>182</v>
      </c>
      <c r="AU240" s="226" t="s">
        <v>82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270</v>
      </c>
      <c r="BM240" s="226" t="s">
        <v>8610</v>
      </c>
    </row>
    <row r="241" s="2" customFormat="1">
      <c r="A241" s="40"/>
      <c r="B241" s="41"/>
      <c r="C241" s="42"/>
      <c r="D241" s="228" t="s">
        <v>189</v>
      </c>
      <c r="E241" s="42"/>
      <c r="F241" s="229" t="s">
        <v>4672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189</v>
      </c>
      <c r="AU241" s="19" t="s">
        <v>82</v>
      </c>
    </row>
    <row r="242" s="14" customFormat="1">
      <c r="A242" s="14"/>
      <c r="B242" s="245"/>
      <c r="C242" s="246"/>
      <c r="D242" s="235" t="s">
        <v>191</v>
      </c>
      <c r="E242" s="247" t="s">
        <v>19</v>
      </c>
      <c r="F242" s="248" t="s">
        <v>8548</v>
      </c>
      <c r="G242" s="246"/>
      <c r="H242" s="247" t="s">
        <v>19</v>
      </c>
      <c r="I242" s="249"/>
      <c r="J242" s="246"/>
      <c r="K242" s="246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191</v>
      </c>
      <c r="AU242" s="254" t="s">
        <v>82</v>
      </c>
      <c r="AV242" s="14" t="s">
        <v>80</v>
      </c>
      <c r="AW242" s="14" t="s">
        <v>33</v>
      </c>
      <c r="AX242" s="14" t="s">
        <v>72</v>
      </c>
      <c r="AY242" s="254" t="s">
        <v>180</v>
      </c>
    </row>
    <row r="243" s="13" customFormat="1">
      <c r="A243" s="13"/>
      <c r="B243" s="233"/>
      <c r="C243" s="234"/>
      <c r="D243" s="235" t="s">
        <v>191</v>
      </c>
      <c r="E243" s="236" t="s">
        <v>19</v>
      </c>
      <c r="F243" s="237" t="s">
        <v>8611</v>
      </c>
      <c r="G243" s="234"/>
      <c r="H243" s="238">
        <v>6.5999999999999996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191</v>
      </c>
      <c r="AU243" s="244" t="s">
        <v>82</v>
      </c>
      <c r="AV243" s="13" t="s">
        <v>82</v>
      </c>
      <c r="AW243" s="13" t="s">
        <v>33</v>
      </c>
      <c r="AX243" s="13" t="s">
        <v>80</v>
      </c>
      <c r="AY243" s="244" t="s">
        <v>180</v>
      </c>
    </row>
    <row r="244" s="2" customFormat="1" ht="24.15" customHeight="1">
      <c r="A244" s="40"/>
      <c r="B244" s="41"/>
      <c r="C244" s="215" t="s">
        <v>387</v>
      </c>
      <c r="D244" s="215" t="s">
        <v>182</v>
      </c>
      <c r="E244" s="216" t="s">
        <v>8612</v>
      </c>
      <c r="F244" s="217" t="s">
        <v>8613</v>
      </c>
      <c r="G244" s="218" t="s">
        <v>185</v>
      </c>
      <c r="H244" s="219">
        <v>66</v>
      </c>
      <c r="I244" s="220"/>
      <c r="J244" s="221">
        <f>ROUND(I244*H244,2)</f>
        <v>0</v>
      </c>
      <c r="K244" s="217" t="s">
        <v>186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0.00072000000000000005</v>
      </c>
      <c r="R244" s="224">
        <f>Q244*H244</f>
        <v>0.04752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270</v>
      </c>
      <c r="AT244" s="226" t="s">
        <v>182</v>
      </c>
      <c r="AU244" s="226" t="s">
        <v>82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270</v>
      </c>
      <c r="BM244" s="226" t="s">
        <v>8614</v>
      </c>
    </row>
    <row r="245" s="2" customFormat="1">
      <c r="A245" s="40"/>
      <c r="B245" s="41"/>
      <c r="C245" s="42"/>
      <c r="D245" s="228" t="s">
        <v>189</v>
      </c>
      <c r="E245" s="42"/>
      <c r="F245" s="229" t="s">
        <v>8615</v>
      </c>
      <c r="G245" s="42"/>
      <c r="H245" s="42"/>
      <c r="I245" s="230"/>
      <c r="J245" s="42"/>
      <c r="K245" s="42"/>
      <c r="L245" s="46"/>
      <c r="M245" s="277"/>
      <c r="N245" s="278"/>
      <c r="O245" s="279"/>
      <c r="P245" s="279"/>
      <c r="Q245" s="279"/>
      <c r="R245" s="279"/>
      <c r="S245" s="279"/>
      <c r="T245" s="28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82</v>
      </c>
    </row>
    <row r="246" s="2" customFormat="1" ht="6.96" customHeight="1">
      <c r="A246" s="40"/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ReKqGBuN1p3TReMWrt3QGxVGL8O5+pNxd8Wabd/WGawgv5j2ygTveb9XqfBQYojjx4V/iN4CWVq81SiKMaAeUQ==" hashValue="vnOrlygrP4JDqOI4PkUPItmL8jkLitlUnZ4qKPoJpJ3aCTK73udbaraE6p6Q9UxGfNLhEymdB1qxjQFcz1//Fw==" algorithmName="SHA-512" password="CC35"/>
  <autoFilter ref="C97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2/132251101"/>
    <hyperlink ref="F109" r:id="rId2" display="https://podminky.urs.cz/item/CS_URS_2023_02/162751117"/>
    <hyperlink ref="F116" r:id="rId3" display="https://podminky.urs.cz/item/CS_URS_2023_02/162751119"/>
    <hyperlink ref="F125" r:id="rId4" display="https://podminky.urs.cz/item/CS_URS_2023_02/167151101"/>
    <hyperlink ref="F129" r:id="rId5" display="https://podminky.urs.cz/item/CS_URS_2023_02/174111101"/>
    <hyperlink ref="F134" r:id="rId6" display="https://podminky.urs.cz/item/CS_URS_2023_02/274321311"/>
    <hyperlink ref="F138" r:id="rId7" display="https://podminky.urs.cz/item/CS_URS_2023_02/274321511"/>
    <hyperlink ref="F141" r:id="rId8" display="https://podminky.urs.cz/item/CS_URS_2023_02/274361821"/>
    <hyperlink ref="F146" r:id="rId9" display="https://podminky.urs.cz/item/CS_URS_2023_02/311113152"/>
    <hyperlink ref="F150" r:id="rId10" display="https://podminky.urs.cz/item/CS_URS_2023_02/311231126"/>
    <hyperlink ref="F154" r:id="rId11" display="https://podminky.urs.cz/item/CS_URS_2023_02/311361821"/>
    <hyperlink ref="F160" r:id="rId12" display="https://podminky.urs.cz/item/CS_URS_2023_02/622131101"/>
    <hyperlink ref="F164" r:id="rId13" display="https://podminky.urs.cz/item/CS_URS_2023_02/622321141"/>
    <hyperlink ref="F168" r:id="rId14" display="https://podminky.urs.cz/item/CS_URS_2023_02/622325203"/>
    <hyperlink ref="F173" r:id="rId15" display="https://podminky.urs.cz/item/CS_URS_2023_02/949101112"/>
    <hyperlink ref="F180" r:id="rId16" display="https://podminky.urs.cz/item/CS_URS_2023_02/953312125"/>
    <hyperlink ref="F186" r:id="rId17" display="https://podminky.urs.cz/item/CS_URS_2023_02/978015361"/>
    <hyperlink ref="F191" r:id="rId18" display="https://podminky.urs.cz/item/CS_URS_2023_02/997013111"/>
    <hyperlink ref="F193" r:id="rId19" display="https://podminky.urs.cz/item/CS_URS_2023_02/997013501"/>
    <hyperlink ref="F195" r:id="rId20" display="https://podminky.urs.cz/item/CS_URS_2023_02/997013509"/>
    <hyperlink ref="F201" r:id="rId21" display="https://podminky.urs.cz/item/CS_URS_2023_02/998232110"/>
    <hyperlink ref="F205" r:id="rId22" display="https://podminky.urs.cz/item/CS_URS_2023_02/711112001"/>
    <hyperlink ref="F211" r:id="rId23" display="https://podminky.urs.cz/item/CS_URS_2023_02/711112011"/>
    <hyperlink ref="F217" r:id="rId24" display="https://podminky.urs.cz/item/CS_URS_2023_02/998711202"/>
    <hyperlink ref="F220" r:id="rId25" display="https://podminky.urs.cz/item/CS_URS_2023_02/764214607"/>
    <hyperlink ref="F227" r:id="rId26" display="https://podminky.urs.cz/item/CS_URS_2023_02/998764202"/>
    <hyperlink ref="F230" r:id="rId27" display="https://podminky.urs.cz/item/CS_URS_2023_02/765211809"/>
    <hyperlink ref="F235" r:id="rId28" display="https://podminky.urs.cz/item/CS_URS_2023_02/783801201"/>
    <hyperlink ref="F239" r:id="rId29" display="https://podminky.urs.cz/item/CS_URS_2023_02/783823135"/>
    <hyperlink ref="F241" r:id="rId30" display="https://podminky.urs.cz/item/CS_URS_2023_02/783826615"/>
    <hyperlink ref="F245" r:id="rId31" display="https://podminky.urs.cz/item/CS_URS_2023_02/7838274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8616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ROUND((SUM(BE86:BE424)),  2)</f>
        <v>0</v>
      </c>
      <c r="G33" s="40"/>
      <c r="H33" s="40"/>
      <c r="I33" s="160">
        <v>0.20999999999999999</v>
      </c>
      <c r="J33" s="159">
        <f>ROUND(((SUM(BE86:BE424))*I33),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ROUND((SUM(BF86:BF424)),  2)</f>
        <v>0</v>
      </c>
      <c r="G34" s="40"/>
      <c r="H34" s="40"/>
      <c r="I34" s="160">
        <v>0.14999999999999999</v>
      </c>
      <c r="J34" s="159">
        <f>ROUND(((SUM(BF86:BF424))*I34),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ROUND((SUM(BG86:BG424)),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ROUND((SUM(BH86:BH424)),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ROUND((SUM(BI86:BI424)),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ROU233 - Komunikace  a zpevněné plochy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161</v>
      </c>
      <c r="E61" s="185"/>
      <c r="F61" s="185"/>
      <c r="G61" s="185"/>
      <c r="H61" s="185"/>
      <c r="I61" s="185"/>
      <c r="J61" s="186">
        <f>J88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549</v>
      </c>
      <c r="E62" s="185"/>
      <c r="F62" s="185"/>
      <c r="G62" s="185"/>
      <c r="H62" s="185"/>
      <c r="I62" s="185"/>
      <c r="J62" s="186">
        <f>J168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553</v>
      </c>
      <c r="E63" s="185"/>
      <c r="F63" s="185"/>
      <c r="G63" s="185"/>
      <c r="H63" s="185"/>
      <c r="I63" s="185"/>
      <c r="J63" s="186">
        <f>J179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162</v>
      </c>
      <c r="E64" s="185"/>
      <c r="F64" s="185"/>
      <c r="G64" s="185"/>
      <c r="H64" s="185"/>
      <c r="I64" s="185"/>
      <c r="J64" s="186">
        <f>J250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J376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J422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154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ROU233 - Komunikace  a zpevněné plochy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Šlapanice</v>
      </c>
      <c r="G80" s="42"/>
      <c r="H80" s="42"/>
      <c r="I80" s="34" t="s">
        <v>23</v>
      </c>
      <c r="J80" s="74" t="str">
        <f>IF(J12="","",J12)</f>
        <v>3. 9. 2023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Šlapanice</v>
      </c>
      <c r="G82" s="42"/>
      <c r="H82" s="42"/>
      <c r="I82" s="34" t="s">
        <v>31</v>
      </c>
      <c r="J82" s="38" t="str">
        <f>E21</f>
        <v>Studio Zlamal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 xml:space="preserve"> 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166</v>
      </c>
      <c r="D85" s="191" t="s">
        <v>57</v>
      </c>
      <c r="E85" s="191" t="s">
        <v>53</v>
      </c>
      <c r="F85" s="191" t="s">
        <v>54</v>
      </c>
      <c r="G85" s="191" t="s">
        <v>167</v>
      </c>
      <c r="H85" s="191" t="s">
        <v>168</v>
      </c>
      <c r="I85" s="191" t="s">
        <v>169</v>
      </c>
      <c r="J85" s="191" t="s">
        <v>158</v>
      </c>
      <c r="K85" s="192" t="s">
        <v>170</v>
      </c>
      <c r="L85" s="193"/>
      <c r="M85" s="94" t="s">
        <v>19</v>
      </c>
      <c r="N85" s="95" t="s">
        <v>42</v>
      </c>
      <c r="O85" s="95" t="s">
        <v>171</v>
      </c>
      <c r="P85" s="95" t="s">
        <v>172</v>
      </c>
      <c r="Q85" s="95" t="s">
        <v>173</v>
      </c>
      <c r="R85" s="95" t="s">
        <v>174</v>
      </c>
      <c r="S85" s="95" t="s">
        <v>175</v>
      </c>
      <c r="T85" s="96" t="s">
        <v>176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177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248.84132097999998</v>
      </c>
      <c r="S86" s="98"/>
      <c r="T86" s="197">
        <f>T87</f>
        <v>244.73379999999997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159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71</v>
      </c>
      <c r="E87" s="202" t="s">
        <v>178</v>
      </c>
      <c r="F87" s="202" t="s">
        <v>179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P88+P168+P179+P250+P376+P422</f>
        <v>0</v>
      </c>
      <c r="Q87" s="207"/>
      <c r="R87" s="208">
        <f>R88+R168+R179+R250+R376+R422</f>
        <v>248.84132097999998</v>
      </c>
      <c r="S87" s="207"/>
      <c r="T87" s="209">
        <f>T88+T168+T179+T250+T376+T422</f>
        <v>244.73379999999997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80</v>
      </c>
      <c r="AT87" s="211" t="s">
        <v>71</v>
      </c>
      <c r="AU87" s="211" t="s">
        <v>72</v>
      </c>
      <c r="AY87" s="210" t="s">
        <v>180</v>
      </c>
      <c r="BK87" s="212">
        <f>BK88+BK168+BK179+BK250+BK376+BK422</f>
        <v>0</v>
      </c>
    </row>
    <row r="88" s="12" customFormat="1" ht="22.8" customHeight="1">
      <c r="A88" s="12"/>
      <c r="B88" s="199"/>
      <c r="C88" s="200"/>
      <c r="D88" s="201" t="s">
        <v>71</v>
      </c>
      <c r="E88" s="213" t="s">
        <v>80</v>
      </c>
      <c r="F88" s="213" t="s">
        <v>181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SUM(P89:P167)</f>
        <v>0</v>
      </c>
      <c r="Q88" s="207"/>
      <c r="R88" s="208">
        <f>SUM(R89:R167)</f>
        <v>0.018000000000000002</v>
      </c>
      <c r="S88" s="207"/>
      <c r="T88" s="209">
        <f>SUM(T89:T167)</f>
        <v>240.16979999999998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80</v>
      </c>
      <c r="AT88" s="211" t="s">
        <v>71</v>
      </c>
      <c r="AU88" s="211" t="s">
        <v>80</v>
      </c>
      <c r="AY88" s="210" t="s">
        <v>180</v>
      </c>
      <c r="BK88" s="212">
        <f>SUM(BK89:BK167)</f>
        <v>0</v>
      </c>
    </row>
    <row r="89" s="2" customFormat="1" ht="37.8" customHeight="1">
      <c r="A89" s="40"/>
      <c r="B89" s="41"/>
      <c r="C89" s="215" t="s">
        <v>80</v>
      </c>
      <c r="D89" s="215" t="s">
        <v>182</v>
      </c>
      <c r="E89" s="216" t="s">
        <v>212</v>
      </c>
      <c r="F89" s="217" t="s">
        <v>213</v>
      </c>
      <c r="G89" s="218" t="s">
        <v>185</v>
      </c>
      <c r="H89" s="219">
        <v>33.920000000000002</v>
      </c>
      <c r="I89" s="220"/>
      <c r="J89" s="221">
        <f>ROUND(I89*H89,2)</f>
        <v>0</v>
      </c>
      <c r="K89" s="217" t="s">
        <v>186</v>
      </c>
      <c r="L89" s="46"/>
      <c r="M89" s="222" t="s">
        <v>19</v>
      </c>
      <c r="N89" s="223" t="s">
        <v>43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0.26000000000000001</v>
      </c>
      <c r="T89" s="225">
        <f>S89*H89</f>
        <v>8.8192000000000004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187</v>
      </c>
      <c r="AT89" s="226" t="s">
        <v>182</v>
      </c>
      <c r="AU89" s="226" t="s">
        <v>82</v>
      </c>
      <c r="AY89" s="19" t="s">
        <v>180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80</v>
      </c>
      <c r="BK89" s="227">
        <f>ROUND(I89*H89,2)</f>
        <v>0</v>
      </c>
      <c r="BL89" s="19" t="s">
        <v>187</v>
      </c>
      <c r="BM89" s="226" t="s">
        <v>8617</v>
      </c>
    </row>
    <row r="90" s="2" customFormat="1">
      <c r="A90" s="40"/>
      <c r="B90" s="41"/>
      <c r="C90" s="42"/>
      <c r="D90" s="228" t="s">
        <v>189</v>
      </c>
      <c r="E90" s="42"/>
      <c r="F90" s="229" t="s">
        <v>215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189</v>
      </c>
      <c r="AU90" s="19" t="s">
        <v>82</v>
      </c>
    </row>
    <row r="91" s="14" customFormat="1">
      <c r="A91" s="14"/>
      <c r="B91" s="245"/>
      <c r="C91" s="246"/>
      <c r="D91" s="235" t="s">
        <v>191</v>
      </c>
      <c r="E91" s="247" t="s">
        <v>19</v>
      </c>
      <c r="F91" s="248" t="s">
        <v>8618</v>
      </c>
      <c r="G91" s="246"/>
      <c r="H91" s="247" t="s">
        <v>19</v>
      </c>
      <c r="I91" s="249"/>
      <c r="J91" s="246"/>
      <c r="K91" s="246"/>
      <c r="L91" s="250"/>
      <c r="M91" s="251"/>
      <c r="N91" s="252"/>
      <c r="O91" s="252"/>
      <c r="P91" s="252"/>
      <c r="Q91" s="252"/>
      <c r="R91" s="252"/>
      <c r="S91" s="252"/>
      <c r="T91" s="25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4" t="s">
        <v>191</v>
      </c>
      <c r="AU91" s="254" t="s">
        <v>82</v>
      </c>
      <c r="AV91" s="14" t="s">
        <v>80</v>
      </c>
      <c r="AW91" s="14" t="s">
        <v>33</v>
      </c>
      <c r="AX91" s="14" t="s">
        <v>72</v>
      </c>
      <c r="AY91" s="254" t="s">
        <v>180</v>
      </c>
    </row>
    <row r="92" s="14" customFormat="1">
      <c r="A92" s="14"/>
      <c r="B92" s="245"/>
      <c r="C92" s="246"/>
      <c r="D92" s="235" t="s">
        <v>191</v>
      </c>
      <c r="E92" s="247" t="s">
        <v>19</v>
      </c>
      <c r="F92" s="248" t="s">
        <v>8619</v>
      </c>
      <c r="G92" s="246"/>
      <c r="H92" s="247" t="s">
        <v>19</v>
      </c>
      <c r="I92" s="249"/>
      <c r="J92" s="246"/>
      <c r="K92" s="246"/>
      <c r="L92" s="250"/>
      <c r="M92" s="251"/>
      <c r="N92" s="252"/>
      <c r="O92" s="252"/>
      <c r="P92" s="252"/>
      <c r="Q92" s="252"/>
      <c r="R92" s="252"/>
      <c r="S92" s="252"/>
      <c r="T92" s="25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4" t="s">
        <v>191</v>
      </c>
      <c r="AU92" s="254" t="s">
        <v>82</v>
      </c>
      <c r="AV92" s="14" t="s">
        <v>80</v>
      </c>
      <c r="AW92" s="14" t="s">
        <v>33</v>
      </c>
      <c r="AX92" s="14" t="s">
        <v>72</v>
      </c>
      <c r="AY92" s="254" t="s">
        <v>180</v>
      </c>
    </row>
    <row r="93" s="13" customFormat="1">
      <c r="A93" s="13"/>
      <c r="B93" s="233"/>
      <c r="C93" s="234"/>
      <c r="D93" s="235" t="s">
        <v>191</v>
      </c>
      <c r="E93" s="236" t="s">
        <v>19</v>
      </c>
      <c r="F93" s="237" t="s">
        <v>8620</v>
      </c>
      <c r="G93" s="234"/>
      <c r="H93" s="238">
        <v>8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191</v>
      </c>
      <c r="AU93" s="244" t="s">
        <v>82</v>
      </c>
      <c r="AV93" s="13" t="s">
        <v>82</v>
      </c>
      <c r="AW93" s="13" t="s">
        <v>33</v>
      </c>
      <c r="AX93" s="13" t="s">
        <v>72</v>
      </c>
      <c r="AY93" s="244" t="s">
        <v>180</v>
      </c>
    </row>
    <row r="94" s="14" customFormat="1">
      <c r="A94" s="14"/>
      <c r="B94" s="245"/>
      <c r="C94" s="246"/>
      <c r="D94" s="235" t="s">
        <v>191</v>
      </c>
      <c r="E94" s="247" t="s">
        <v>19</v>
      </c>
      <c r="F94" s="248" t="s">
        <v>8621</v>
      </c>
      <c r="G94" s="246"/>
      <c r="H94" s="247" t="s">
        <v>19</v>
      </c>
      <c r="I94" s="249"/>
      <c r="J94" s="246"/>
      <c r="K94" s="246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191</v>
      </c>
      <c r="AU94" s="254" t="s">
        <v>82</v>
      </c>
      <c r="AV94" s="14" t="s">
        <v>80</v>
      </c>
      <c r="AW94" s="14" t="s">
        <v>33</v>
      </c>
      <c r="AX94" s="14" t="s">
        <v>72</v>
      </c>
      <c r="AY94" s="254" t="s">
        <v>180</v>
      </c>
    </row>
    <row r="95" s="13" customFormat="1">
      <c r="A95" s="13"/>
      <c r="B95" s="233"/>
      <c r="C95" s="234"/>
      <c r="D95" s="235" t="s">
        <v>191</v>
      </c>
      <c r="E95" s="236" t="s">
        <v>19</v>
      </c>
      <c r="F95" s="237" t="s">
        <v>8622</v>
      </c>
      <c r="G95" s="234"/>
      <c r="H95" s="238">
        <v>5.8399999999999999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191</v>
      </c>
      <c r="AU95" s="244" t="s">
        <v>82</v>
      </c>
      <c r="AV95" s="13" t="s">
        <v>82</v>
      </c>
      <c r="AW95" s="13" t="s">
        <v>33</v>
      </c>
      <c r="AX95" s="13" t="s">
        <v>72</v>
      </c>
      <c r="AY95" s="244" t="s">
        <v>180</v>
      </c>
    </row>
    <row r="96" s="13" customFormat="1">
      <c r="A96" s="13"/>
      <c r="B96" s="233"/>
      <c r="C96" s="234"/>
      <c r="D96" s="235" t="s">
        <v>191</v>
      </c>
      <c r="E96" s="236" t="s">
        <v>19</v>
      </c>
      <c r="F96" s="237" t="s">
        <v>8623</v>
      </c>
      <c r="G96" s="234"/>
      <c r="H96" s="238">
        <v>7.4400000000000004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191</v>
      </c>
      <c r="AU96" s="244" t="s">
        <v>82</v>
      </c>
      <c r="AV96" s="13" t="s">
        <v>82</v>
      </c>
      <c r="AW96" s="13" t="s">
        <v>33</v>
      </c>
      <c r="AX96" s="13" t="s">
        <v>72</v>
      </c>
      <c r="AY96" s="244" t="s">
        <v>180</v>
      </c>
    </row>
    <row r="97" s="14" customFormat="1">
      <c r="A97" s="14"/>
      <c r="B97" s="245"/>
      <c r="C97" s="246"/>
      <c r="D97" s="235" t="s">
        <v>191</v>
      </c>
      <c r="E97" s="247" t="s">
        <v>19</v>
      </c>
      <c r="F97" s="248" t="s">
        <v>8624</v>
      </c>
      <c r="G97" s="246"/>
      <c r="H97" s="247" t="s">
        <v>19</v>
      </c>
      <c r="I97" s="249"/>
      <c r="J97" s="246"/>
      <c r="K97" s="246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191</v>
      </c>
      <c r="AU97" s="254" t="s">
        <v>82</v>
      </c>
      <c r="AV97" s="14" t="s">
        <v>80</v>
      </c>
      <c r="AW97" s="14" t="s">
        <v>33</v>
      </c>
      <c r="AX97" s="14" t="s">
        <v>72</v>
      </c>
      <c r="AY97" s="254" t="s">
        <v>180</v>
      </c>
    </row>
    <row r="98" s="13" customFormat="1">
      <c r="A98" s="13"/>
      <c r="B98" s="233"/>
      <c r="C98" s="234"/>
      <c r="D98" s="235" t="s">
        <v>191</v>
      </c>
      <c r="E98" s="236" t="s">
        <v>19</v>
      </c>
      <c r="F98" s="237" t="s">
        <v>8625</v>
      </c>
      <c r="G98" s="234"/>
      <c r="H98" s="238">
        <v>5.5199999999999996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191</v>
      </c>
      <c r="AU98" s="244" t="s">
        <v>82</v>
      </c>
      <c r="AV98" s="13" t="s">
        <v>82</v>
      </c>
      <c r="AW98" s="13" t="s">
        <v>33</v>
      </c>
      <c r="AX98" s="13" t="s">
        <v>72</v>
      </c>
      <c r="AY98" s="244" t="s">
        <v>180</v>
      </c>
    </row>
    <row r="99" s="13" customFormat="1">
      <c r="A99" s="13"/>
      <c r="B99" s="233"/>
      <c r="C99" s="234"/>
      <c r="D99" s="235" t="s">
        <v>191</v>
      </c>
      <c r="E99" s="236" t="s">
        <v>19</v>
      </c>
      <c r="F99" s="237" t="s">
        <v>8626</v>
      </c>
      <c r="G99" s="234"/>
      <c r="H99" s="238">
        <v>7.1200000000000001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191</v>
      </c>
      <c r="AU99" s="244" t="s">
        <v>82</v>
      </c>
      <c r="AV99" s="13" t="s">
        <v>82</v>
      </c>
      <c r="AW99" s="13" t="s">
        <v>33</v>
      </c>
      <c r="AX99" s="13" t="s">
        <v>72</v>
      </c>
      <c r="AY99" s="244" t="s">
        <v>180</v>
      </c>
    </row>
    <row r="100" s="15" customFormat="1">
      <c r="A100" s="15"/>
      <c r="B100" s="255"/>
      <c r="C100" s="256"/>
      <c r="D100" s="235" t="s">
        <v>191</v>
      </c>
      <c r="E100" s="257" t="s">
        <v>19</v>
      </c>
      <c r="F100" s="258" t="s">
        <v>327</v>
      </c>
      <c r="G100" s="256"/>
      <c r="H100" s="259">
        <v>33.920000000000002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191</v>
      </c>
      <c r="AU100" s="265" t="s">
        <v>82</v>
      </c>
      <c r="AV100" s="15" t="s">
        <v>187</v>
      </c>
      <c r="AW100" s="15" t="s">
        <v>33</v>
      </c>
      <c r="AX100" s="15" t="s">
        <v>80</v>
      </c>
      <c r="AY100" s="265" t="s">
        <v>180</v>
      </c>
    </row>
    <row r="101" s="2" customFormat="1" ht="37.8" customHeight="1">
      <c r="A101" s="40"/>
      <c r="B101" s="41"/>
      <c r="C101" s="215" t="s">
        <v>82</v>
      </c>
      <c r="D101" s="215" t="s">
        <v>182</v>
      </c>
      <c r="E101" s="216" t="s">
        <v>8627</v>
      </c>
      <c r="F101" s="217" t="s">
        <v>8628</v>
      </c>
      <c r="G101" s="218" t="s">
        <v>185</v>
      </c>
      <c r="H101" s="219">
        <v>210.69999999999999</v>
      </c>
      <c r="I101" s="220"/>
      <c r="J101" s="221">
        <f>ROUND(I101*H101,2)</f>
        <v>0</v>
      </c>
      <c r="K101" s="217" t="s">
        <v>186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0.26000000000000001</v>
      </c>
      <c r="T101" s="225">
        <f>S101*H101</f>
        <v>54.781999999999996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8629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8630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14" customFormat="1">
      <c r="A103" s="14"/>
      <c r="B103" s="245"/>
      <c r="C103" s="246"/>
      <c r="D103" s="235" t="s">
        <v>191</v>
      </c>
      <c r="E103" s="247" t="s">
        <v>19</v>
      </c>
      <c r="F103" s="248" t="s">
        <v>8631</v>
      </c>
      <c r="G103" s="246"/>
      <c r="H103" s="247" t="s">
        <v>19</v>
      </c>
      <c r="I103" s="249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191</v>
      </c>
      <c r="AU103" s="254" t="s">
        <v>82</v>
      </c>
      <c r="AV103" s="14" t="s">
        <v>80</v>
      </c>
      <c r="AW103" s="14" t="s">
        <v>33</v>
      </c>
      <c r="AX103" s="14" t="s">
        <v>72</v>
      </c>
      <c r="AY103" s="254" t="s">
        <v>180</v>
      </c>
    </row>
    <row r="104" s="13" customFormat="1">
      <c r="A104" s="13"/>
      <c r="B104" s="233"/>
      <c r="C104" s="234"/>
      <c r="D104" s="235" t="s">
        <v>191</v>
      </c>
      <c r="E104" s="236" t="s">
        <v>19</v>
      </c>
      <c r="F104" s="237" t="s">
        <v>8632</v>
      </c>
      <c r="G104" s="234"/>
      <c r="H104" s="238">
        <v>210.69999999999999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191</v>
      </c>
      <c r="AU104" s="244" t="s">
        <v>82</v>
      </c>
      <c r="AV104" s="13" t="s">
        <v>82</v>
      </c>
      <c r="AW104" s="13" t="s">
        <v>33</v>
      </c>
      <c r="AX104" s="13" t="s">
        <v>80</v>
      </c>
      <c r="AY104" s="244" t="s">
        <v>180</v>
      </c>
    </row>
    <row r="105" s="2" customFormat="1" ht="37.8" customHeight="1">
      <c r="A105" s="40"/>
      <c r="B105" s="41"/>
      <c r="C105" s="215" t="s">
        <v>100</v>
      </c>
      <c r="D105" s="215" t="s">
        <v>182</v>
      </c>
      <c r="E105" s="216" t="s">
        <v>8633</v>
      </c>
      <c r="F105" s="217" t="s">
        <v>8634</v>
      </c>
      <c r="G105" s="218" t="s">
        <v>185</v>
      </c>
      <c r="H105" s="219">
        <v>248.69999999999999</v>
      </c>
      <c r="I105" s="220"/>
      <c r="J105" s="221">
        <f>ROUND(I105*H105,2)</f>
        <v>0</v>
      </c>
      <c r="K105" s="217" t="s">
        <v>186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0.28999999999999998</v>
      </c>
      <c r="T105" s="225">
        <f>S105*H105</f>
        <v>72.12299999999999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8635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8636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14" customFormat="1">
      <c r="A107" s="14"/>
      <c r="B107" s="245"/>
      <c r="C107" s="246"/>
      <c r="D107" s="235" t="s">
        <v>191</v>
      </c>
      <c r="E107" s="247" t="s">
        <v>19</v>
      </c>
      <c r="F107" s="248" t="s">
        <v>8637</v>
      </c>
      <c r="G107" s="246"/>
      <c r="H107" s="247" t="s">
        <v>19</v>
      </c>
      <c r="I107" s="249"/>
      <c r="J107" s="246"/>
      <c r="K107" s="246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191</v>
      </c>
      <c r="AU107" s="254" t="s">
        <v>82</v>
      </c>
      <c r="AV107" s="14" t="s">
        <v>80</v>
      </c>
      <c r="AW107" s="14" t="s">
        <v>33</v>
      </c>
      <c r="AX107" s="14" t="s">
        <v>72</v>
      </c>
      <c r="AY107" s="254" t="s">
        <v>180</v>
      </c>
    </row>
    <row r="108" s="13" customFormat="1">
      <c r="A108" s="13"/>
      <c r="B108" s="233"/>
      <c r="C108" s="234"/>
      <c r="D108" s="235" t="s">
        <v>191</v>
      </c>
      <c r="E108" s="236" t="s">
        <v>19</v>
      </c>
      <c r="F108" s="237" t="s">
        <v>8638</v>
      </c>
      <c r="G108" s="234"/>
      <c r="H108" s="238">
        <v>218.69999999999999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191</v>
      </c>
      <c r="AU108" s="244" t="s">
        <v>82</v>
      </c>
      <c r="AV108" s="13" t="s">
        <v>82</v>
      </c>
      <c r="AW108" s="13" t="s">
        <v>33</v>
      </c>
      <c r="AX108" s="13" t="s">
        <v>72</v>
      </c>
      <c r="AY108" s="244" t="s">
        <v>180</v>
      </c>
    </row>
    <row r="109" s="14" customFormat="1">
      <c r="A109" s="14"/>
      <c r="B109" s="245"/>
      <c r="C109" s="246"/>
      <c r="D109" s="235" t="s">
        <v>191</v>
      </c>
      <c r="E109" s="247" t="s">
        <v>19</v>
      </c>
      <c r="F109" s="248" t="s">
        <v>8639</v>
      </c>
      <c r="G109" s="246"/>
      <c r="H109" s="247" t="s">
        <v>19</v>
      </c>
      <c r="I109" s="249"/>
      <c r="J109" s="246"/>
      <c r="K109" s="246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191</v>
      </c>
      <c r="AU109" s="254" t="s">
        <v>82</v>
      </c>
      <c r="AV109" s="14" t="s">
        <v>80</v>
      </c>
      <c r="AW109" s="14" t="s">
        <v>33</v>
      </c>
      <c r="AX109" s="14" t="s">
        <v>72</v>
      </c>
      <c r="AY109" s="254" t="s">
        <v>180</v>
      </c>
    </row>
    <row r="110" s="13" customFormat="1">
      <c r="A110" s="13"/>
      <c r="B110" s="233"/>
      <c r="C110" s="234"/>
      <c r="D110" s="235" t="s">
        <v>191</v>
      </c>
      <c r="E110" s="236" t="s">
        <v>19</v>
      </c>
      <c r="F110" s="237" t="s">
        <v>8640</v>
      </c>
      <c r="G110" s="234"/>
      <c r="H110" s="238">
        <v>30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191</v>
      </c>
      <c r="AU110" s="244" t="s">
        <v>82</v>
      </c>
      <c r="AV110" s="13" t="s">
        <v>82</v>
      </c>
      <c r="AW110" s="13" t="s">
        <v>33</v>
      </c>
      <c r="AX110" s="13" t="s">
        <v>72</v>
      </c>
      <c r="AY110" s="244" t="s">
        <v>180</v>
      </c>
    </row>
    <row r="111" s="15" customFormat="1">
      <c r="A111" s="15"/>
      <c r="B111" s="255"/>
      <c r="C111" s="256"/>
      <c r="D111" s="235" t="s">
        <v>191</v>
      </c>
      <c r="E111" s="257" t="s">
        <v>19</v>
      </c>
      <c r="F111" s="258" t="s">
        <v>327</v>
      </c>
      <c r="G111" s="256"/>
      <c r="H111" s="259">
        <v>248.69999999999999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191</v>
      </c>
      <c r="AU111" s="265" t="s">
        <v>82</v>
      </c>
      <c r="AV111" s="15" t="s">
        <v>187</v>
      </c>
      <c r="AW111" s="15" t="s">
        <v>33</v>
      </c>
      <c r="AX111" s="15" t="s">
        <v>80</v>
      </c>
      <c r="AY111" s="265" t="s">
        <v>180</v>
      </c>
    </row>
    <row r="112" s="2" customFormat="1" ht="37.8" customHeight="1">
      <c r="A112" s="40"/>
      <c r="B112" s="41"/>
      <c r="C112" s="215" t="s">
        <v>187</v>
      </c>
      <c r="D112" s="215" t="s">
        <v>182</v>
      </c>
      <c r="E112" s="216" t="s">
        <v>8641</v>
      </c>
      <c r="F112" s="217" t="s">
        <v>8642</v>
      </c>
      <c r="G112" s="218" t="s">
        <v>185</v>
      </c>
      <c r="H112" s="219">
        <v>62.600000000000001</v>
      </c>
      <c r="I112" s="220"/>
      <c r="J112" s="221">
        <f>ROUND(I112*H112,2)</f>
        <v>0</v>
      </c>
      <c r="K112" s="217" t="s">
        <v>186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0.44</v>
      </c>
      <c r="T112" s="225">
        <f>S112*H112</f>
        <v>27.544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8643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8644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14" customFormat="1">
      <c r="A114" s="14"/>
      <c r="B114" s="245"/>
      <c r="C114" s="246"/>
      <c r="D114" s="235" t="s">
        <v>191</v>
      </c>
      <c r="E114" s="247" t="s">
        <v>19</v>
      </c>
      <c r="F114" s="248" t="s">
        <v>8645</v>
      </c>
      <c r="G114" s="246"/>
      <c r="H114" s="247" t="s">
        <v>19</v>
      </c>
      <c r="I114" s="249"/>
      <c r="J114" s="246"/>
      <c r="K114" s="246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191</v>
      </c>
      <c r="AU114" s="254" t="s">
        <v>82</v>
      </c>
      <c r="AV114" s="14" t="s">
        <v>80</v>
      </c>
      <c r="AW114" s="14" t="s">
        <v>33</v>
      </c>
      <c r="AX114" s="14" t="s">
        <v>72</v>
      </c>
      <c r="AY114" s="254" t="s">
        <v>180</v>
      </c>
    </row>
    <row r="115" s="13" customFormat="1">
      <c r="A115" s="13"/>
      <c r="B115" s="233"/>
      <c r="C115" s="234"/>
      <c r="D115" s="235" t="s">
        <v>191</v>
      </c>
      <c r="E115" s="236" t="s">
        <v>19</v>
      </c>
      <c r="F115" s="237" t="s">
        <v>8646</v>
      </c>
      <c r="G115" s="234"/>
      <c r="H115" s="238">
        <v>62.600000000000001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191</v>
      </c>
      <c r="AU115" s="244" t="s">
        <v>82</v>
      </c>
      <c r="AV115" s="13" t="s">
        <v>82</v>
      </c>
      <c r="AW115" s="13" t="s">
        <v>33</v>
      </c>
      <c r="AX115" s="13" t="s">
        <v>80</v>
      </c>
      <c r="AY115" s="244" t="s">
        <v>180</v>
      </c>
    </row>
    <row r="116" s="2" customFormat="1" ht="37.8" customHeight="1">
      <c r="A116" s="40"/>
      <c r="B116" s="41"/>
      <c r="C116" s="215" t="s">
        <v>206</v>
      </c>
      <c r="D116" s="215" t="s">
        <v>182</v>
      </c>
      <c r="E116" s="216" t="s">
        <v>8647</v>
      </c>
      <c r="F116" s="217" t="s">
        <v>8648</v>
      </c>
      <c r="G116" s="218" t="s">
        <v>185</v>
      </c>
      <c r="H116" s="219">
        <v>62.600000000000001</v>
      </c>
      <c r="I116" s="220"/>
      <c r="J116" s="221">
        <f>ROUND(I116*H116,2)</f>
        <v>0</v>
      </c>
      <c r="K116" s="217" t="s">
        <v>186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0.316</v>
      </c>
      <c r="T116" s="225">
        <f>S116*H116</f>
        <v>19.781600000000001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8649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8650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14" customFormat="1">
      <c r="A118" s="14"/>
      <c r="B118" s="245"/>
      <c r="C118" s="246"/>
      <c r="D118" s="235" t="s">
        <v>191</v>
      </c>
      <c r="E118" s="247" t="s">
        <v>19</v>
      </c>
      <c r="F118" s="248" t="s">
        <v>8645</v>
      </c>
      <c r="G118" s="246"/>
      <c r="H118" s="247" t="s">
        <v>19</v>
      </c>
      <c r="I118" s="249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191</v>
      </c>
      <c r="AU118" s="254" t="s">
        <v>82</v>
      </c>
      <c r="AV118" s="14" t="s">
        <v>80</v>
      </c>
      <c r="AW118" s="14" t="s">
        <v>33</v>
      </c>
      <c r="AX118" s="14" t="s">
        <v>72</v>
      </c>
      <c r="AY118" s="254" t="s">
        <v>180</v>
      </c>
    </row>
    <row r="119" s="13" customFormat="1">
      <c r="A119" s="13"/>
      <c r="B119" s="233"/>
      <c r="C119" s="234"/>
      <c r="D119" s="235" t="s">
        <v>191</v>
      </c>
      <c r="E119" s="236" t="s">
        <v>19</v>
      </c>
      <c r="F119" s="237" t="s">
        <v>8646</v>
      </c>
      <c r="G119" s="234"/>
      <c r="H119" s="238">
        <v>62.600000000000001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191</v>
      </c>
      <c r="AU119" s="244" t="s">
        <v>82</v>
      </c>
      <c r="AV119" s="13" t="s">
        <v>82</v>
      </c>
      <c r="AW119" s="13" t="s">
        <v>33</v>
      </c>
      <c r="AX119" s="13" t="s">
        <v>80</v>
      </c>
      <c r="AY119" s="244" t="s">
        <v>180</v>
      </c>
    </row>
    <row r="120" s="2" customFormat="1" ht="24.15" customHeight="1">
      <c r="A120" s="40"/>
      <c r="B120" s="41"/>
      <c r="C120" s="215" t="s">
        <v>211</v>
      </c>
      <c r="D120" s="215" t="s">
        <v>182</v>
      </c>
      <c r="E120" s="216" t="s">
        <v>8651</v>
      </c>
      <c r="F120" s="217" t="s">
        <v>8652</v>
      </c>
      <c r="G120" s="218" t="s">
        <v>185</v>
      </c>
      <c r="H120" s="219">
        <v>67.5</v>
      </c>
      <c r="I120" s="220"/>
      <c r="J120" s="221">
        <f>ROUND(I120*H120,2)</f>
        <v>0</v>
      </c>
      <c r="K120" s="217" t="s">
        <v>186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0.00012</v>
      </c>
      <c r="R120" s="224">
        <f>Q120*H120</f>
        <v>0.0080999999999999996</v>
      </c>
      <c r="S120" s="224">
        <v>0.23000000000000001</v>
      </c>
      <c r="T120" s="225">
        <f>S120*H120</f>
        <v>15.525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8653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8654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13" customFormat="1">
      <c r="A122" s="13"/>
      <c r="B122" s="233"/>
      <c r="C122" s="234"/>
      <c r="D122" s="235" t="s">
        <v>191</v>
      </c>
      <c r="E122" s="236" t="s">
        <v>19</v>
      </c>
      <c r="F122" s="237" t="s">
        <v>8655</v>
      </c>
      <c r="G122" s="234"/>
      <c r="H122" s="238">
        <v>67.5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191</v>
      </c>
      <c r="AU122" s="244" t="s">
        <v>82</v>
      </c>
      <c r="AV122" s="13" t="s">
        <v>82</v>
      </c>
      <c r="AW122" s="13" t="s">
        <v>33</v>
      </c>
      <c r="AX122" s="13" t="s">
        <v>80</v>
      </c>
      <c r="AY122" s="244" t="s">
        <v>180</v>
      </c>
    </row>
    <row r="123" s="2" customFormat="1" ht="24.15" customHeight="1">
      <c r="A123" s="40"/>
      <c r="B123" s="41"/>
      <c r="C123" s="215" t="s">
        <v>217</v>
      </c>
      <c r="D123" s="215" t="s">
        <v>182</v>
      </c>
      <c r="E123" s="216" t="s">
        <v>8656</v>
      </c>
      <c r="F123" s="217" t="s">
        <v>8657</v>
      </c>
      <c r="G123" s="218" t="s">
        <v>185</v>
      </c>
      <c r="H123" s="219">
        <v>45</v>
      </c>
      <c r="I123" s="220"/>
      <c r="J123" s="221">
        <f>ROUND(I123*H123,2)</f>
        <v>0</v>
      </c>
      <c r="K123" s="217" t="s">
        <v>186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0.00022000000000000001</v>
      </c>
      <c r="R123" s="224">
        <f>Q123*H123</f>
        <v>0.0099000000000000008</v>
      </c>
      <c r="S123" s="224">
        <v>0.46000000000000002</v>
      </c>
      <c r="T123" s="225">
        <f>S123*H123</f>
        <v>20.699999999999999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187</v>
      </c>
      <c r="AT123" s="226" t="s">
        <v>182</v>
      </c>
      <c r="AU123" s="226" t="s">
        <v>82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187</v>
      </c>
      <c r="BM123" s="226" t="s">
        <v>8658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8659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82</v>
      </c>
    </row>
    <row r="125" s="13" customFormat="1">
      <c r="A125" s="13"/>
      <c r="B125" s="233"/>
      <c r="C125" s="234"/>
      <c r="D125" s="235" t="s">
        <v>191</v>
      </c>
      <c r="E125" s="236" t="s">
        <v>19</v>
      </c>
      <c r="F125" s="237" t="s">
        <v>8660</v>
      </c>
      <c r="G125" s="234"/>
      <c r="H125" s="238">
        <v>45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191</v>
      </c>
      <c r="AU125" s="244" t="s">
        <v>82</v>
      </c>
      <c r="AV125" s="13" t="s">
        <v>82</v>
      </c>
      <c r="AW125" s="13" t="s">
        <v>33</v>
      </c>
      <c r="AX125" s="13" t="s">
        <v>80</v>
      </c>
      <c r="AY125" s="244" t="s">
        <v>180</v>
      </c>
    </row>
    <row r="126" s="2" customFormat="1" ht="24.15" customHeight="1">
      <c r="A126" s="40"/>
      <c r="B126" s="41"/>
      <c r="C126" s="215" t="s">
        <v>224</v>
      </c>
      <c r="D126" s="215" t="s">
        <v>182</v>
      </c>
      <c r="E126" s="216" t="s">
        <v>225</v>
      </c>
      <c r="F126" s="217" t="s">
        <v>226</v>
      </c>
      <c r="G126" s="218" t="s">
        <v>227</v>
      </c>
      <c r="H126" s="219">
        <v>75</v>
      </c>
      <c r="I126" s="220"/>
      <c r="J126" s="221">
        <f>ROUND(I126*H126,2)</f>
        <v>0</v>
      </c>
      <c r="K126" s="217" t="s">
        <v>186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0.20499999999999999</v>
      </c>
      <c r="T126" s="225">
        <f>S126*H126</f>
        <v>15.374999999999998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82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8661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229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82</v>
      </c>
    </row>
    <row r="128" s="14" customFormat="1">
      <c r="A128" s="14"/>
      <c r="B128" s="245"/>
      <c r="C128" s="246"/>
      <c r="D128" s="235" t="s">
        <v>191</v>
      </c>
      <c r="E128" s="247" t="s">
        <v>19</v>
      </c>
      <c r="F128" s="248" t="s">
        <v>8662</v>
      </c>
      <c r="G128" s="246"/>
      <c r="H128" s="247" t="s">
        <v>19</v>
      </c>
      <c r="I128" s="249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191</v>
      </c>
      <c r="AU128" s="254" t="s">
        <v>82</v>
      </c>
      <c r="AV128" s="14" t="s">
        <v>80</v>
      </c>
      <c r="AW128" s="14" t="s">
        <v>33</v>
      </c>
      <c r="AX128" s="14" t="s">
        <v>72</v>
      </c>
      <c r="AY128" s="254" t="s">
        <v>180</v>
      </c>
    </row>
    <row r="129" s="13" customFormat="1">
      <c r="A129" s="13"/>
      <c r="B129" s="233"/>
      <c r="C129" s="234"/>
      <c r="D129" s="235" t="s">
        <v>191</v>
      </c>
      <c r="E129" s="236" t="s">
        <v>19</v>
      </c>
      <c r="F129" s="237" t="s">
        <v>1208</v>
      </c>
      <c r="G129" s="234"/>
      <c r="H129" s="238">
        <v>75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191</v>
      </c>
      <c r="AU129" s="244" t="s">
        <v>82</v>
      </c>
      <c r="AV129" s="13" t="s">
        <v>82</v>
      </c>
      <c r="AW129" s="13" t="s">
        <v>33</v>
      </c>
      <c r="AX129" s="13" t="s">
        <v>80</v>
      </c>
      <c r="AY129" s="244" t="s">
        <v>180</v>
      </c>
    </row>
    <row r="130" s="2" customFormat="1" ht="24.15" customHeight="1">
      <c r="A130" s="40"/>
      <c r="B130" s="41"/>
      <c r="C130" s="215" t="s">
        <v>231</v>
      </c>
      <c r="D130" s="215" t="s">
        <v>182</v>
      </c>
      <c r="E130" s="216" t="s">
        <v>8663</v>
      </c>
      <c r="F130" s="217" t="s">
        <v>8664</v>
      </c>
      <c r="G130" s="218" t="s">
        <v>227</v>
      </c>
      <c r="H130" s="219">
        <v>48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0.11500000000000001</v>
      </c>
      <c r="T130" s="225">
        <f>S130*H130</f>
        <v>5.5200000000000005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8665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8666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13" customFormat="1">
      <c r="A132" s="13"/>
      <c r="B132" s="233"/>
      <c r="C132" s="234"/>
      <c r="D132" s="235" t="s">
        <v>191</v>
      </c>
      <c r="E132" s="236" t="s">
        <v>19</v>
      </c>
      <c r="F132" s="237" t="s">
        <v>8667</v>
      </c>
      <c r="G132" s="234"/>
      <c r="H132" s="238">
        <v>48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191</v>
      </c>
      <c r="AU132" s="244" t="s">
        <v>82</v>
      </c>
      <c r="AV132" s="13" t="s">
        <v>82</v>
      </c>
      <c r="AW132" s="13" t="s">
        <v>33</v>
      </c>
      <c r="AX132" s="13" t="s">
        <v>80</v>
      </c>
      <c r="AY132" s="244" t="s">
        <v>180</v>
      </c>
    </row>
    <row r="133" s="2" customFormat="1" ht="16.5" customHeight="1">
      <c r="A133" s="40"/>
      <c r="B133" s="41"/>
      <c r="C133" s="215" t="s">
        <v>237</v>
      </c>
      <c r="D133" s="215" t="s">
        <v>182</v>
      </c>
      <c r="E133" s="216" t="s">
        <v>8668</v>
      </c>
      <c r="F133" s="217" t="s">
        <v>8669</v>
      </c>
      <c r="G133" s="218" t="s">
        <v>185</v>
      </c>
      <c r="H133" s="219">
        <v>12.300000000000001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8670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8671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 ht="21.75" customHeight="1">
      <c r="A135" s="40"/>
      <c r="B135" s="41"/>
      <c r="C135" s="215" t="s">
        <v>246</v>
      </c>
      <c r="D135" s="215" t="s">
        <v>182</v>
      </c>
      <c r="E135" s="216" t="s">
        <v>8672</v>
      </c>
      <c r="F135" s="217" t="s">
        <v>8673</v>
      </c>
      <c r="G135" s="218" t="s">
        <v>240</v>
      </c>
      <c r="H135" s="219">
        <v>64.364999999999995</v>
      </c>
      <c r="I135" s="220"/>
      <c r="J135" s="221">
        <f>ROUND(I135*H135,2)</f>
        <v>0</v>
      </c>
      <c r="K135" s="217" t="s">
        <v>186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82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8674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8675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82</v>
      </c>
    </row>
    <row r="137" s="14" customFormat="1">
      <c r="A137" s="14"/>
      <c r="B137" s="245"/>
      <c r="C137" s="246"/>
      <c r="D137" s="235" t="s">
        <v>191</v>
      </c>
      <c r="E137" s="247" t="s">
        <v>19</v>
      </c>
      <c r="F137" s="248" t="s">
        <v>8676</v>
      </c>
      <c r="G137" s="246"/>
      <c r="H137" s="247" t="s">
        <v>19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191</v>
      </c>
      <c r="AU137" s="254" t="s">
        <v>82</v>
      </c>
      <c r="AV137" s="14" t="s">
        <v>80</v>
      </c>
      <c r="AW137" s="14" t="s">
        <v>33</v>
      </c>
      <c r="AX137" s="14" t="s">
        <v>72</v>
      </c>
      <c r="AY137" s="254" t="s">
        <v>180</v>
      </c>
    </row>
    <row r="138" s="13" customFormat="1">
      <c r="A138" s="13"/>
      <c r="B138" s="233"/>
      <c r="C138" s="234"/>
      <c r="D138" s="235" t="s">
        <v>191</v>
      </c>
      <c r="E138" s="236" t="s">
        <v>19</v>
      </c>
      <c r="F138" s="237" t="s">
        <v>8677</v>
      </c>
      <c r="G138" s="234"/>
      <c r="H138" s="238">
        <v>21.870000000000001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191</v>
      </c>
      <c r="AU138" s="244" t="s">
        <v>82</v>
      </c>
      <c r="AV138" s="13" t="s">
        <v>82</v>
      </c>
      <c r="AW138" s="13" t="s">
        <v>33</v>
      </c>
      <c r="AX138" s="13" t="s">
        <v>72</v>
      </c>
      <c r="AY138" s="244" t="s">
        <v>180</v>
      </c>
    </row>
    <row r="139" s="14" customFormat="1">
      <c r="A139" s="14"/>
      <c r="B139" s="245"/>
      <c r="C139" s="246"/>
      <c r="D139" s="235" t="s">
        <v>191</v>
      </c>
      <c r="E139" s="247" t="s">
        <v>19</v>
      </c>
      <c r="F139" s="248" t="s">
        <v>8678</v>
      </c>
      <c r="G139" s="246"/>
      <c r="H139" s="247" t="s">
        <v>19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191</v>
      </c>
      <c r="AU139" s="254" t="s">
        <v>82</v>
      </c>
      <c r="AV139" s="14" t="s">
        <v>80</v>
      </c>
      <c r="AW139" s="14" t="s">
        <v>33</v>
      </c>
      <c r="AX139" s="14" t="s">
        <v>72</v>
      </c>
      <c r="AY139" s="254" t="s">
        <v>180</v>
      </c>
    </row>
    <row r="140" s="13" customFormat="1">
      <c r="A140" s="13"/>
      <c r="B140" s="233"/>
      <c r="C140" s="234"/>
      <c r="D140" s="235" t="s">
        <v>191</v>
      </c>
      <c r="E140" s="236" t="s">
        <v>19</v>
      </c>
      <c r="F140" s="237" t="s">
        <v>8679</v>
      </c>
      <c r="G140" s="234"/>
      <c r="H140" s="238">
        <v>41.265000000000001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191</v>
      </c>
      <c r="AU140" s="244" t="s">
        <v>82</v>
      </c>
      <c r="AV140" s="13" t="s">
        <v>82</v>
      </c>
      <c r="AW140" s="13" t="s">
        <v>33</v>
      </c>
      <c r="AX140" s="13" t="s">
        <v>72</v>
      </c>
      <c r="AY140" s="244" t="s">
        <v>180</v>
      </c>
    </row>
    <row r="141" s="14" customFormat="1">
      <c r="A141" s="14"/>
      <c r="B141" s="245"/>
      <c r="C141" s="246"/>
      <c r="D141" s="235" t="s">
        <v>191</v>
      </c>
      <c r="E141" s="247" t="s">
        <v>19</v>
      </c>
      <c r="F141" s="248" t="s">
        <v>8680</v>
      </c>
      <c r="G141" s="246"/>
      <c r="H141" s="247" t="s">
        <v>19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191</v>
      </c>
      <c r="AU141" s="254" t="s">
        <v>82</v>
      </c>
      <c r="AV141" s="14" t="s">
        <v>80</v>
      </c>
      <c r="AW141" s="14" t="s">
        <v>33</v>
      </c>
      <c r="AX141" s="14" t="s">
        <v>72</v>
      </c>
      <c r="AY141" s="254" t="s">
        <v>180</v>
      </c>
    </row>
    <row r="142" s="13" customFormat="1">
      <c r="A142" s="13"/>
      <c r="B142" s="233"/>
      <c r="C142" s="234"/>
      <c r="D142" s="235" t="s">
        <v>191</v>
      </c>
      <c r="E142" s="236" t="s">
        <v>19</v>
      </c>
      <c r="F142" s="237" t="s">
        <v>8681</v>
      </c>
      <c r="G142" s="234"/>
      <c r="H142" s="238">
        <v>1.23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191</v>
      </c>
      <c r="AU142" s="244" t="s">
        <v>82</v>
      </c>
      <c r="AV142" s="13" t="s">
        <v>82</v>
      </c>
      <c r="AW142" s="13" t="s">
        <v>33</v>
      </c>
      <c r="AX142" s="13" t="s">
        <v>72</v>
      </c>
      <c r="AY142" s="244" t="s">
        <v>180</v>
      </c>
    </row>
    <row r="143" s="15" customFormat="1">
      <c r="A143" s="15"/>
      <c r="B143" s="255"/>
      <c r="C143" s="256"/>
      <c r="D143" s="235" t="s">
        <v>191</v>
      </c>
      <c r="E143" s="257" t="s">
        <v>19</v>
      </c>
      <c r="F143" s="258" t="s">
        <v>327</v>
      </c>
      <c r="G143" s="256"/>
      <c r="H143" s="259">
        <v>64.365000000000009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191</v>
      </c>
      <c r="AU143" s="265" t="s">
        <v>82</v>
      </c>
      <c r="AV143" s="15" t="s">
        <v>187</v>
      </c>
      <c r="AW143" s="15" t="s">
        <v>33</v>
      </c>
      <c r="AX143" s="15" t="s">
        <v>80</v>
      </c>
      <c r="AY143" s="265" t="s">
        <v>180</v>
      </c>
    </row>
    <row r="144" s="2" customFormat="1" ht="24.15" customHeight="1">
      <c r="A144" s="40"/>
      <c r="B144" s="41"/>
      <c r="C144" s="215" t="s">
        <v>251</v>
      </c>
      <c r="D144" s="215" t="s">
        <v>182</v>
      </c>
      <c r="E144" s="216" t="s">
        <v>8031</v>
      </c>
      <c r="F144" s="217" t="s">
        <v>8032</v>
      </c>
      <c r="G144" s="218" t="s">
        <v>240</v>
      </c>
      <c r="H144" s="219">
        <v>19.440000000000001</v>
      </c>
      <c r="I144" s="220"/>
      <c r="J144" s="221">
        <f>ROUND(I144*H144,2)</f>
        <v>0</v>
      </c>
      <c r="K144" s="217" t="s">
        <v>186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8682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8034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14" customFormat="1">
      <c r="A146" s="14"/>
      <c r="B146" s="245"/>
      <c r="C146" s="246"/>
      <c r="D146" s="235" t="s">
        <v>191</v>
      </c>
      <c r="E146" s="247" t="s">
        <v>19</v>
      </c>
      <c r="F146" s="248" t="s">
        <v>8683</v>
      </c>
      <c r="G146" s="246"/>
      <c r="H146" s="247" t="s">
        <v>19</v>
      </c>
      <c r="I146" s="249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191</v>
      </c>
      <c r="AU146" s="254" t="s">
        <v>82</v>
      </c>
      <c r="AV146" s="14" t="s">
        <v>80</v>
      </c>
      <c r="AW146" s="14" t="s">
        <v>33</v>
      </c>
      <c r="AX146" s="14" t="s">
        <v>72</v>
      </c>
      <c r="AY146" s="254" t="s">
        <v>180</v>
      </c>
    </row>
    <row r="147" s="13" customFormat="1">
      <c r="A147" s="13"/>
      <c r="B147" s="233"/>
      <c r="C147" s="234"/>
      <c r="D147" s="235" t="s">
        <v>191</v>
      </c>
      <c r="E147" s="236" t="s">
        <v>19</v>
      </c>
      <c r="F147" s="237" t="s">
        <v>8684</v>
      </c>
      <c r="G147" s="234"/>
      <c r="H147" s="238">
        <v>19.440000000000001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191</v>
      </c>
      <c r="AU147" s="244" t="s">
        <v>82</v>
      </c>
      <c r="AV147" s="13" t="s">
        <v>82</v>
      </c>
      <c r="AW147" s="13" t="s">
        <v>33</v>
      </c>
      <c r="AX147" s="13" t="s">
        <v>80</v>
      </c>
      <c r="AY147" s="244" t="s">
        <v>180</v>
      </c>
    </row>
    <row r="148" s="2" customFormat="1" ht="37.8" customHeight="1">
      <c r="A148" s="40"/>
      <c r="B148" s="41"/>
      <c r="C148" s="215" t="s">
        <v>256</v>
      </c>
      <c r="D148" s="215" t="s">
        <v>182</v>
      </c>
      <c r="E148" s="216" t="s">
        <v>317</v>
      </c>
      <c r="F148" s="217" t="s">
        <v>318</v>
      </c>
      <c r="G148" s="218" t="s">
        <v>240</v>
      </c>
      <c r="H148" s="219">
        <v>87.489999999999995</v>
      </c>
      <c r="I148" s="220"/>
      <c r="J148" s="221">
        <f>ROUND(I148*H148,2)</f>
        <v>0</v>
      </c>
      <c r="K148" s="217" t="s">
        <v>186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8685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320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14" customFormat="1">
      <c r="A150" s="14"/>
      <c r="B150" s="245"/>
      <c r="C150" s="246"/>
      <c r="D150" s="235" t="s">
        <v>191</v>
      </c>
      <c r="E150" s="247" t="s">
        <v>19</v>
      </c>
      <c r="F150" s="248" t="s">
        <v>321</v>
      </c>
      <c r="G150" s="246"/>
      <c r="H150" s="247" t="s">
        <v>19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191</v>
      </c>
      <c r="AU150" s="254" t="s">
        <v>82</v>
      </c>
      <c r="AV150" s="14" t="s">
        <v>80</v>
      </c>
      <c r="AW150" s="14" t="s">
        <v>33</v>
      </c>
      <c r="AX150" s="14" t="s">
        <v>72</v>
      </c>
      <c r="AY150" s="254" t="s">
        <v>180</v>
      </c>
    </row>
    <row r="151" s="13" customFormat="1">
      <c r="A151" s="13"/>
      <c r="B151" s="233"/>
      <c r="C151" s="234"/>
      <c r="D151" s="235" t="s">
        <v>191</v>
      </c>
      <c r="E151" s="236" t="s">
        <v>19</v>
      </c>
      <c r="F151" s="237" t="s">
        <v>8686</v>
      </c>
      <c r="G151" s="234"/>
      <c r="H151" s="238">
        <v>3.6899999999999999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191</v>
      </c>
      <c r="AU151" s="244" t="s">
        <v>82</v>
      </c>
      <c r="AV151" s="13" t="s">
        <v>82</v>
      </c>
      <c r="AW151" s="13" t="s">
        <v>33</v>
      </c>
      <c r="AX151" s="13" t="s">
        <v>72</v>
      </c>
      <c r="AY151" s="244" t="s">
        <v>180</v>
      </c>
    </row>
    <row r="152" s="14" customFormat="1">
      <c r="A152" s="14"/>
      <c r="B152" s="245"/>
      <c r="C152" s="246"/>
      <c r="D152" s="235" t="s">
        <v>191</v>
      </c>
      <c r="E152" s="247" t="s">
        <v>19</v>
      </c>
      <c r="F152" s="248" t="s">
        <v>323</v>
      </c>
      <c r="G152" s="246"/>
      <c r="H152" s="247" t="s">
        <v>19</v>
      </c>
      <c r="I152" s="249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191</v>
      </c>
      <c r="AU152" s="254" t="s">
        <v>82</v>
      </c>
      <c r="AV152" s="14" t="s">
        <v>80</v>
      </c>
      <c r="AW152" s="14" t="s">
        <v>33</v>
      </c>
      <c r="AX152" s="14" t="s">
        <v>72</v>
      </c>
      <c r="AY152" s="254" t="s">
        <v>180</v>
      </c>
    </row>
    <row r="153" s="13" customFormat="1">
      <c r="A153" s="13"/>
      <c r="B153" s="233"/>
      <c r="C153" s="234"/>
      <c r="D153" s="235" t="s">
        <v>191</v>
      </c>
      <c r="E153" s="236" t="s">
        <v>19</v>
      </c>
      <c r="F153" s="237" t="s">
        <v>8687</v>
      </c>
      <c r="G153" s="234"/>
      <c r="H153" s="238">
        <v>83.799999999999997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191</v>
      </c>
      <c r="AU153" s="244" t="s">
        <v>82</v>
      </c>
      <c r="AV153" s="13" t="s">
        <v>82</v>
      </c>
      <c r="AW153" s="13" t="s">
        <v>33</v>
      </c>
      <c r="AX153" s="13" t="s">
        <v>72</v>
      </c>
      <c r="AY153" s="244" t="s">
        <v>180</v>
      </c>
    </row>
    <row r="154" s="15" customFormat="1">
      <c r="A154" s="15"/>
      <c r="B154" s="255"/>
      <c r="C154" s="256"/>
      <c r="D154" s="235" t="s">
        <v>191</v>
      </c>
      <c r="E154" s="257" t="s">
        <v>19</v>
      </c>
      <c r="F154" s="258" t="s">
        <v>327</v>
      </c>
      <c r="G154" s="256"/>
      <c r="H154" s="259">
        <v>87.489999999999995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191</v>
      </c>
      <c r="AU154" s="265" t="s">
        <v>82</v>
      </c>
      <c r="AV154" s="15" t="s">
        <v>187</v>
      </c>
      <c r="AW154" s="15" t="s">
        <v>33</v>
      </c>
      <c r="AX154" s="15" t="s">
        <v>80</v>
      </c>
      <c r="AY154" s="265" t="s">
        <v>180</v>
      </c>
    </row>
    <row r="155" s="2" customFormat="1" ht="37.8" customHeight="1">
      <c r="A155" s="40"/>
      <c r="B155" s="41"/>
      <c r="C155" s="215" t="s">
        <v>261</v>
      </c>
      <c r="D155" s="215" t="s">
        <v>182</v>
      </c>
      <c r="E155" s="216" t="s">
        <v>329</v>
      </c>
      <c r="F155" s="217" t="s">
        <v>330</v>
      </c>
      <c r="G155" s="218" t="s">
        <v>240</v>
      </c>
      <c r="H155" s="219">
        <v>1749.8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8688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332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14" customFormat="1">
      <c r="A157" s="14"/>
      <c r="B157" s="245"/>
      <c r="C157" s="246"/>
      <c r="D157" s="235" t="s">
        <v>191</v>
      </c>
      <c r="E157" s="247" t="s">
        <v>19</v>
      </c>
      <c r="F157" s="248" t="s">
        <v>333</v>
      </c>
      <c r="G157" s="246"/>
      <c r="H157" s="247" t="s">
        <v>19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191</v>
      </c>
      <c r="AU157" s="254" t="s">
        <v>82</v>
      </c>
      <c r="AV157" s="14" t="s">
        <v>80</v>
      </c>
      <c r="AW157" s="14" t="s">
        <v>33</v>
      </c>
      <c r="AX157" s="14" t="s">
        <v>72</v>
      </c>
      <c r="AY157" s="254" t="s">
        <v>180</v>
      </c>
    </row>
    <row r="158" s="13" customFormat="1">
      <c r="A158" s="13"/>
      <c r="B158" s="233"/>
      <c r="C158" s="234"/>
      <c r="D158" s="235" t="s">
        <v>191</v>
      </c>
      <c r="E158" s="236" t="s">
        <v>19</v>
      </c>
      <c r="F158" s="237" t="s">
        <v>8689</v>
      </c>
      <c r="G158" s="234"/>
      <c r="H158" s="238">
        <v>1749.8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191</v>
      </c>
      <c r="AU158" s="244" t="s">
        <v>82</v>
      </c>
      <c r="AV158" s="13" t="s">
        <v>82</v>
      </c>
      <c r="AW158" s="13" t="s">
        <v>33</v>
      </c>
      <c r="AX158" s="13" t="s">
        <v>80</v>
      </c>
      <c r="AY158" s="244" t="s">
        <v>180</v>
      </c>
    </row>
    <row r="159" s="2" customFormat="1" ht="16.5" customHeight="1">
      <c r="A159" s="40"/>
      <c r="B159" s="41"/>
      <c r="C159" s="215" t="s">
        <v>8</v>
      </c>
      <c r="D159" s="215" t="s">
        <v>182</v>
      </c>
      <c r="E159" s="216" t="s">
        <v>338</v>
      </c>
      <c r="F159" s="217" t="s">
        <v>339</v>
      </c>
      <c r="G159" s="218" t="s">
        <v>340</v>
      </c>
      <c r="H159" s="219">
        <v>174.97999999999999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187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187</v>
      </c>
      <c r="BM159" s="226" t="s">
        <v>8690</v>
      </c>
    </row>
    <row r="160" s="13" customFormat="1">
      <c r="A160" s="13"/>
      <c r="B160" s="233"/>
      <c r="C160" s="234"/>
      <c r="D160" s="235" t="s">
        <v>191</v>
      </c>
      <c r="E160" s="236" t="s">
        <v>19</v>
      </c>
      <c r="F160" s="237" t="s">
        <v>8691</v>
      </c>
      <c r="G160" s="234"/>
      <c r="H160" s="238">
        <v>174.97999999999999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191</v>
      </c>
      <c r="AU160" s="244" t="s">
        <v>82</v>
      </c>
      <c r="AV160" s="13" t="s">
        <v>82</v>
      </c>
      <c r="AW160" s="13" t="s">
        <v>33</v>
      </c>
      <c r="AX160" s="13" t="s">
        <v>80</v>
      </c>
      <c r="AY160" s="244" t="s">
        <v>180</v>
      </c>
    </row>
    <row r="161" s="2" customFormat="1" ht="21.75" customHeight="1">
      <c r="A161" s="40"/>
      <c r="B161" s="41"/>
      <c r="C161" s="215" t="s">
        <v>270</v>
      </c>
      <c r="D161" s="215" t="s">
        <v>182</v>
      </c>
      <c r="E161" s="216" t="s">
        <v>8692</v>
      </c>
      <c r="F161" s="217" t="s">
        <v>8693</v>
      </c>
      <c r="G161" s="218" t="s">
        <v>185</v>
      </c>
      <c r="H161" s="219">
        <v>660.5</v>
      </c>
      <c r="I161" s="220"/>
      <c r="J161" s="221">
        <f>ROUND(I161*H161,2)</f>
        <v>0</v>
      </c>
      <c r="K161" s="217" t="s">
        <v>186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187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187</v>
      </c>
      <c r="BM161" s="226" t="s">
        <v>8694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8695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14" customFormat="1">
      <c r="A163" s="14"/>
      <c r="B163" s="245"/>
      <c r="C163" s="246"/>
      <c r="D163" s="235" t="s">
        <v>191</v>
      </c>
      <c r="E163" s="247" t="s">
        <v>19</v>
      </c>
      <c r="F163" s="248" t="s">
        <v>8696</v>
      </c>
      <c r="G163" s="246"/>
      <c r="H163" s="247" t="s">
        <v>19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191</v>
      </c>
      <c r="AU163" s="254" t="s">
        <v>82</v>
      </c>
      <c r="AV163" s="14" t="s">
        <v>80</v>
      </c>
      <c r="AW163" s="14" t="s">
        <v>33</v>
      </c>
      <c r="AX163" s="14" t="s">
        <v>72</v>
      </c>
      <c r="AY163" s="254" t="s">
        <v>180</v>
      </c>
    </row>
    <row r="164" s="13" customFormat="1">
      <c r="A164" s="13"/>
      <c r="B164" s="233"/>
      <c r="C164" s="234"/>
      <c r="D164" s="235" t="s">
        <v>191</v>
      </c>
      <c r="E164" s="236" t="s">
        <v>19</v>
      </c>
      <c r="F164" s="237" t="s">
        <v>8697</v>
      </c>
      <c r="G164" s="234"/>
      <c r="H164" s="238">
        <v>630.5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191</v>
      </c>
      <c r="AU164" s="244" t="s">
        <v>82</v>
      </c>
      <c r="AV164" s="13" t="s">
        <v>82</v>
      </c>
      <c r="AW164" s="13" t="s">
        <v>33</v>
      </c>
      <c r="AX164" s="13" t="s">
        <v>72</v>
      </c>
      <c r="AY164" s="244" t="s">
        <v>180</v>
      </c>
    </row>
    <row r="165" s="14" customFormat="1">
      <c r="A165" s="14"/>
      <c r="B165" s="245"/>
      <c r="C165" s="246"/>
      <c r="D165" s="235" t="s">
        <v>191</v>
      </c>
      <c r="E165" s="247" t="s">
        <v>19</v>
      </c>
      <c r="F165" s="248" t="s">
        <v>8639</v>
      </c>
      <c r="G165" s="246"/>
      <c r="H165" s="247" t="s">
        <v>19</v>
      </c>
      <c r="I165" s="249"/>
      <c r="J165" s="246"/>
      <c r="K165" s="246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191</v>
      </c>
      <c r="AU165" s="254" t="s">
        <v>82</v>
      </c>
      <c r="AV165" s="14" t="s">
        <v>80</v>
      </c>
      <c r="AW165" s="14" t="s">
        <v>33</v>
      </c>
      <c r="AX165" s="14" t="s">
        <v>72</v>
      </c>
      <c r="AY165" s="254" t="s">
        <v>180</v>
      </c>
    </row>
    <row r="166" s="13" customFormat="1">
      <c r="A166" s="13"/>
      <c r="B166" s="233"/>
      <c r="C166" s="234"/>
      <c r="D166" s="235" t="s">
        <v>191</v>
      </c>
      <c r="E166" s="236" t="s">
        <v>19</v>
      </c>
      <c r="F166" s="237" t="s">
        <v>8640</v>
      </c>
      <c r="G166" s="234"/>
      <c r="H166" s="238">
        <v>30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191</v>
      </c>
      <c r="AU166" s="244" t="s">
        <v>82</v>
      </c>
      <c r="AV166" s="13" t="s">
        <v>82</v>
      </c>
      <c r="AW166" s="13" t="s">
        <v>33</v>
      </c>
      <c r="AX166" s="13" t="s">
        <v>72</v>
      </c>
      <c r="AY166" s="244" t="s">
        <v>180</v>
      </c>
    </row>
    <row r="167" s="15" customFormat="1">
      <c r="A167" s="15"/>
      <c r="B167" s="255"/>
      <c r="C167" s="256"/>
      <c r="D167" s="235" t="s">
        <v>191</v>
      </c>
      <c r="E167" s="257" t="s">
        <v>19</v>
      </c>
      <c r="F167" s="258" t="s">
        <v>327</v>
      </c>
      <c r="G167" s="256"/>
      <c r="H167" s="259">
        <v>660.5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191</v>
      </c>
      <c r="AU167" s="265" t="s">
        <v>82</v>
      </c>
      <c r="AV167" s="15" t="s">
        <v>187</v>
      </c>
      <c r="AW167" s="15" t="s">
        <v>33</v>
      </c>
      <c r="AX167" s="15" t="s">
        <v>80</v>
      </c>
      <c r="AY167" s="265" t="s">
        <v>180</v>
      </c>
    </row>
    <row r="168" s="12" customFormat="1" ht="22.8" customHeight="1">
      <c r="A168" s="12"/>
      <c r="B168" s="199"/>
      <c r="C168" s="200"/>
      <c r="D168" s="201" t="s">
        <v>71</v>
      </c>
      <c r="E168" s="213" t="s">
        <v>82</v>
      </c>
      <c r="F168" s="213" t="s">
        <v>821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SUM(P169:P178)</f>
        <v>0</v>
      </c>
      <c r="Q168" s="207"/>
      <c r="R168" s="208">
        <f>SUM(R169:R178)</f>
        <v>0.1342467</v>
      </c>
      <c r="S168" s="207"/>
      <c r="T168" s="209">
        <f>SUM(T169:T178)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80</v>
      </c>
      <c r="AT168" s="211" t="s">
        <v>71</v>
      </c>
      <c r="AU168" s="211" t="s">
        <v>80</v>
      </c>
      <c r="AY168" s="210" t="s">
        <v>180</v>
      </c>
      <c r="BK168" s="212">
        <f>SUM(BK169:BK178)</f>
        <v>0</v>
      </c>
    </row>
    <row r="169" s="2" customFormat="1" ht="24.15" customHeight="1">
      <c r="A169" s="40"/>
      <c r="B169" s="41"/>
      <c r="C169" s="215" t="s">
        <v>275</v>
      </c>
      <c r="D169" s="215" t="s">
        <v>182</v>
      </c>
      <c r="E169" s="216" t="s">
        <v>822</v>
      </c>
      <c r="F169" s="217" t="s">
        <v>823</v>
      </c>
      <c r="G169" s="218" t="s">
        <v>240</v>
      </c>
      <c r="H169" s="219">
        <v>19.440000000000001</v>
      </c>
      <c r="I169" s="220"/>
      <c r="J169" s="221">
        <f>ROUND(I169*H169,2)</f>
        <v>0</v>
      </c>
      <c r="K169" s="217" t="s">
        <v>186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187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8698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825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13" customFormat="1">
      <c r="A171" s="13"/>
      <c r="B171" s="233"/>
      <c r="C171" s="234"/>
      <c r="D171" s="235" t="s">
        <v>191</v>
      </c>
      <c r="E171" s="236" t="s">
        <v>19</v>
      </c>
      <c r="F171" s="237" t="s">
        <v>8684</v>
      </c>
      <c r="G171" s="234"/>
      <c r="H171" s="238">
        <v>19.440000000000001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191</v>
      </c>
      <c r="AU171" s="244" t="s">
        <v>82</v>
      </c>
      <c r="AV171" s="13" t="s">
        <v>82</v>
      </c>
      <c r="AW171" s="13" t="s">
        <v>33</v>
      </c>
      <c r="AX171" s="13" t="s">
        <v>80</v>
      </c>
      <c r="AY171" s="244" t="s">
        <v>180</v>
      </c>
    </row>
    <row r="172" s="2" customFormat="1" ht="24.15" customHeight="1">
      <c r="A172" s="40"/>
      <c r="B172" s="41"/>
      <c r="C172" s="215" t="s">
        <v>280</v>
      </c>
      <c r="D172" s="215" t="s">
        <v>182</v>
      </c>
      <c r="E172" s="216" t="s">
        <v>8699</v>
      </c>
      <c r="F172" s="217" t="s">
        <v>8700</v>
      </c>
      <c r="G172" s="218" t="s">
        <v>185</v>
      </c>
      <c r="H172" s="219">
        <v>162</v>
      </c>
      <c r="I172" s="220"/>
      <c r="J172" s="221">
        <f>ROUND(I172*H172,2)</f>
        <v>0</v>
      </c>
      <c r="K172" s="217" t="s">
        <v>186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0.00031</v>
      </c>
      <c r="R172" s="224">
        <f>Q172*H172</f>
        <v>0.050220000000000001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187</v>
      </c>
      <c r="AT172" s="226" t="s">
        <v>182</v>
      </c>
      <c r="AU172" s="226" t="s">
        <v>82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187</v>
      </c>
      <c r="BM172" s="226" t="s">
        <v>8701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8702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82</v>
      </c>
    </row>
    <row r="174" s="13" customFormat="1">
      <c r="A174" s="13"/>
      <c r="B174" s="233"/>
      <c r="C174" s="234"/>
      <c r="D174" s="235" t="s">
        <v>191</v>
      </c>
      <c r="E174" s="236" t="s">
        <v>19</v>
      </c>
      <c r="F174" s="237" t="s">
        <v>8703</v>
      </c>
      <c r="G174" s="234"/>
      <c r="H174" s="238">
        <v>162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191</v>
      </c>
      <c r="AU174" s="244" t="s">
        <v>82</v>
      </c>
      <c r="AV174" s="13" t="s">
        <v>82</v>
      </c>
      <c r="AW174" s="13" t="s">
        <v>33</v>
      </c>
      <c r="AX174" s="13" t="s">
        <v>80</v>
      </c>
      <c r="AY174" s="244" t="s">
        <v>180</v>
      </c>
    </row>
    <row r="175" s="2" customFormat="1" ht="16.5" customHeight="1">
      <c r="A175" s="40"/>
      <c r="B175" s="41"/>
      <c r="C175" s="281" t="s">
        <v>286</v>
      </c>
      <c r="D175" s="281" t="s">
        <v>702</v>
      </c>
      <c r="E175" s="282" t="s">
        <v>837</v>
      </c>
      <c r="F175" s="283" t="s">
        <v>838</v>
      </c>
      <c r="G175" s="284" t="s">
        <v>185</v>
      </c>
      <c r="H175" s="285">
        <v>191.88900000000001</v>
      </c>
      <c r="I175" s="286"/>
      <c r="J175" s="287">
        <f>ROUND(I175*H175,2)</f>
        <v>0</v>
      </c>
      <c r="K175" s="283" t="s">
        <v>186</v>
      </c>
      <c r="L175" s="288"/>
      <c r="M175" s="289" t="s">
        <v>19</v>
      </c>
      <c r="N175" s="290" t="s">
        <v>43</v>
      </c>
      <c r="O175" s="86"/>
      <c r="P175" s="224">
        <f>O175*H175</f>
        <v>0</v>
      </c>
      <c r="Q175" s="224">
        <v>0.00029999999999999997</v>
      </c>
      <c r="R175" s="224">
        <f>Q175*H175</f>
        <v>0.057566699999999998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224</v>
      </c>
      <c r="AT175" s="226" t="s">
        <v>702</v>
      </c>
      <c r="AU175" s="226" t="s">
        <v>82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187</v>
      </c>
      <c r="BM175" s="226" t="s">
        <v>8704</v>
      </c>
    </row>
    <row r="176" s="13" customFormat="1">
      <c r="A176" s="13"/>
      <c r="B176" s="233"/>
      <c r="C176" s="234"/>
      <c r="D176" s="235" t="s">
        <v>191</v>
      </c>
      <c r="E176" s="234"/>
      <c r="F176" s="237" t="s">
        <v>8705</v>
      </c>
      <c r="G176" s="234"/>
      <c r="H176" s="238">
        <v>191.88900000000001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191</v>
      </c>
      <c r="AU176" s="244" t="s">
        <v>82</v>
      </c>
      <c r="AV176" s="13" t="s">
        <v>82</v>
      </c>
      <c r="AW176" s="13" t="s">
        <v>4</v>
      </c>
      <c r="AX176" s="13" t="s">
        <v>80</v>
      </c>
      <c r="AY176" s="244" t="s">
        <v>180</v>
      </c>
    </row>
    <row r="177" s="2" customFormat="1" ht="16.5" customHeight="1">
      <c r="A177" s="40"/>
      <c r="B177" s="41"/>
      <c r="C177" s="215" t="s">
        <v>291</v>
      </c>
      <c r="D177" s="215" t="s">
        <v>182</v>
      </c>
      <c r="E177" s="216" t="s">
        <v>841</v>
      </c>
      <c r="F177" s="217" t="s">
        <v>842</v>
      </c>
      <c r="G177" s="218" t="s">
        <v>227</v>
      </c>
      <c r="H177" s="219">
        <v>54</v>
      </c>
      <c r="I177" s="220"/>
      <c r="J177" s="221">
        <f>ROUND(I177*H177,2)</f>
        <v>0</v>
      </c>
      <c r="K177" s="217" t="s">
        <v>186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0.00048999999999999998</v>
      </c>
      <c r="R177" s="224">
        <f>Q177*H177</f>
        <v>0.026459999999999997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8706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844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12" customFormat="1" ht="22.8" customHeight="1">
      <c r="A179" s="12"/>
      <c r="B179" s="199"/>
      <c r="C179" s="200"/>
      <c r="D179" s="201" t="s">
        <v>71</v>
      </c>
      <c r="E179" s="213" t="s">
        <v>206</v>
      </c>
      <c r="F179" s="213" t="s">
        <v>2147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SUM(P180:P249)</f>
        <v>0</v>
      </c>
      <c r="Q179" s="207"/>
      <c r="R179" s="208">
        <f>SUM(R180:R249)</f>
        <v>183.82432827999998</v>
      </c>
      <c r="S179" s="207"/>
      <c r="T179" s="209">
        <f>SUM(T180:T249)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80</v>
      </c>
      <c r="AT179" s="211" t="s">
        <v>71</v>
      </c>
      <c r="AU179" s="211" t="s">
        <v>80</v>
      </c>
      <c r="AY179" s="210" t="s">
        <v>180</v>
      </c>
      <c r="BK179" s="212">
        <f>SUM(BK180:BK249)</f>
        <v>0</v>
      </c>
    </row>
    <row r="180" s="2" customFormat="1" ht="21.75" customHeight="1">
      <c r="A180" s="40"/>
      <c r="B180" s="41"/>
      <c r="C180" s="215" t="s">
        <v>7</v>
      </c>
      <c r="D180" s="215" t="s">
        <v>182</v>
      </c>
      <c r="E180" s="216" t="s">
        <v>2149</v>
      </c>
      <c r="F180" s="217" t="s">
        <v>2150</v>
      </c>
      <c r="G180" s="218" t="s">
        <v>185</v>
      </c>
      <c r="H180" s="219">
        <v>1291</v>
      </c>
      <c r="I180" s="220"/>
      <c r="J180" s="221">
        <f>ROUND(I180*H180,2)</f>
        <v>0</v>
      </c>
      <c r="K180" s="217" t="s">
        <v>186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187</v>
      </c>
      <c r="AT180" s="226" t="s">
        <v>182</v>
      </c>
      <c r="AU180" s="226" t="s">
        <v>82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187</v>
      </c>
      <c r="BM180" s="226" t="s">
        <v>8707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2152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82</v>
      </c>
    </row>
    <row r="182" s="14" customFormat="1">
      <c r="A182" s="14"/>
      <c r="B182" s="245"/>
      <c r="C182" s="246"/>
      <c r="D182" s="235" t="s">
        <v>191</v>
      </c>
      <c r="E182" s="247" t="s">
        <v>19</v>
      </c>
      <c r="F182" s="248" t="s">
        <v>8708</v>
      </c>
      <c r="G182" s="246"/>
      <c r="H182" s="247" t="s">
        <v>19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191</v>
      </c>
      <c r="AU182" s="254" t="s">
        <v>82</v>
      </c>
      <c r="AV182" s="14" t="s">
        <v>80</v>
      </c>
      <c r="AW182" s="14" t="s">
        <v>33</v>
      </c>
      <c r="AX182" s="14" t="s">
        <v>72</v>
      </c>
      <c r="AY182" s="254" t="s">
        <v>180</v>
      </c>
    </row>
    <row r="183" s="13" customFormat="1">
      <c r="A183" s="13"/>
      <c r="B183" s="233"/>
      <c r="C183" s="234"/>
      <c r="D183" s="235" t="s">
        <v>191</v>
      </c>
      <c r="E183" s="236" t="s">
        <v>19</v>
      </c>
      <c r="F183" s="237" t="s">
        <v>8709</v>
      </c>
      <c r="G183" s="234"/>
      <c r="H183" s="238">
        <v>1261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191</v>
      </c>
      <c r="AU183" s="244" t="s">
        <v>82</v>
      </c>
      <c r="AV183" s="13" t="s">
        <v>82</v>
      </c>
      <c r="AW183" s="13" t="s">
        <v>33</v>
      </c>
      <c r="AX183" s="13" t="s">
        <v>72</v>
      </c>
      <c r="AY183" s="244" t="s">
        <v>180</v>
      </c>
    </row>
    <row r="184" s="14" customFormat="1">
      <c r="A184" s="14"/>
      <c r="B184" s="245"/>
      <c r="C184" s="246"/>
      <c r="D184" s="235" t="s">
        <v>191</v>
      </c>
      <c r="E184" s="247" t="s">
        <v>19</v>
      </c>
      <c r="F184" s="248" t="s">
        <v>8639</v>
      </c>
      <c r="G184" s="246"/>
      <c r="H184" s="247" t="s">
        <v>19</v>
      </c>
      <c r="I184" s="249"/>
      <c r="J184" s="246"/>
      <c r="K184" s="246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191</v>
      </c>
      <c r="AU184" s="254" t="s">
        <v>82</v>
      </c>
      <c r="AV184" s="14" t="s">
        <v>80</v>
      </c>
      <c r="AW184" s="14" t="s">
        <v>33</v>
      </c>
      <c r="AX184" s="14" t="s">
        <v>72</v>
      </c>
      <c r="AY184" s="254" t="s">
        <v>180</v>
      </c>
    </row>
    <row r="185" s="13" customFormat="1">
      <c r="A185" s="13"/>
      <c r="B185" s="233"/>
      <c r="C185" s="234"/>
      <c r="D185" s="235" t="s">
        <v>191</v>
      </c>
      <c r="E185" s="236" t="s">
        <v>19</v>
      </c>
      <c r="F185" s="237" t="s">
        <v>8640</v>
      </c>
      <c r="G185" s="234"/>
      <c r="H185" s="238">
        <v>30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191</v>
      </c>
      <c r="AU185" s="244" t="s">
        <v>82</v>
      </c>
      <c r="AV185" s="13" t="s">
        <v>82</v>
      </c>
      <c r="AW185" s="13" t="s">
        <v>33</v>
      </c>
      <c r="AX185" s="13" t="s">
        <v>72</v>
      </c>
      <c r="AY185" s="244" t="s">
        <v>180</v>
      </c>
    </row>
    <row r="186" s="15" customFormat="1">
      <c r="A186" s="15"/>
      <c r="B186" s="255"/>
      <c r="C186" s="256"/>
      <c r="D186" s="235" t="s">
        <v>191</v>
      </c>
      <c r="E186" s="257" t="s">
        <v>19</v>
      </c>
      <c r="F186" s="258" t="s">
        <v>327</v>
      </c>
      <c r="G186" s="256"/>
      <c r="H186" s="259">
        <v>1291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191</v>
      </c>
      <c r="AU186" s="265" t="s">
        <v>82</v>
      </c>
      <c r="AV186" s="15" t="s">
        <v>187</v>
      </c>
      <c r="AW186" s="15" t="s">
        <v>33</v>
      </c>
      <c r="AX186" s="15" t="s">
        <v>80</v>
      </c>
      <c r="AY186" s="265" t="s">
        <v>180</v>
      </c>
    </row>
    <row r="187" s="2" customFormat="1" ht="16.5" customHeight="1">
      <c r="A187" s="40"/>
      <c r="B187" s="41"/>
      <c r="C187" s="215" t="s">
        <v>300</v>
      </c>
      <c r="D187" s="215" t="s">
        <v>182</v>
      </c>
      <c r="E187" s="216" t="s">
        <v>8710</v>
      </c>
      <c r="F187" s="217" t="s">
        <v>8711</v>
      </c>
      <c r="G187" s="218" t="s">
        <v>185</v>
      </c>
      <c r="H187" s="219">
        <v>30</v>
      </c>
      <c r="I187" s="220"/>
      <c r="J187" s="221">
        <f>ROUND(I187*H187,2)</f>
        <v>0</v>
      </c>
      <c r="K187" s="217" t="s">
        <v>186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187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187</v>
      </c>
      <c r="BM187" s="226" t="s">
        <v>8712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8713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14" customFormat="1">
      <c r="A189" s="14"/>
      <c r="B189" s="245"/>
      <c r="C189" s="246"/>
      <c r="D189" s="235" t="s">
        <v>191</v>
      </c>
      <c r="E189" s="247" t="s">
        <v>19</v>
      </c>
      <c r="F189" s="248" t="s">
        <v>8639</v>
      </c>
      <c r="G189" s="246"/>
      <c r="H189" s="247" t="s">
        <v>19</v>
      </c>
      <c r="I189" s="249"/>
      <c r="J189" s="246"/>
      <c r="K189" s="246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191</v>
      </c>
      <c r="AU189" s="254" t="s">
        <v>82</v>
      </c>
      <c r="AV189" s="14" t="s">
        <v>80</v>
      </c>
      <c r="AW189" s="14" t="s">
        <v>33</v>
      </c>
      <c r="AX189" s="14" t="s">
        <v>72</v>
      </c>
      <c r="AY189" s="254" t="s">
        <v>180</v>
      </c>
    </row>
    <row r="190" s="13" customFormat="1">
      <c r="A190" s="13"/>
      <c r="B190" s="233"/>
      <c r="C190" s="234"/>
      <c r="D190" s="235" t="s">
        <v>191</v>
      </c>
      <c r="E190" s="236" t="s">
        <v>19</v>
      </c>
      <c r="F190" s="237" t="s">
        <v>8640</v>
      </c>
      <c r="G190" s="234"/>
      <c r="H190" s="238">
        <v>30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191</v>
      </c>
      <c r="AU190" s="244" t="s">
        <v>82</v>
      </c>
      <c r="AV190" s="13" t="s">
        <v>82</v>
      </c>
      <c r="AW190" s="13" t="s">
        <v>33</v>
      </c>
      <c r="AX190" s="13" t="s">
        <v>80</v>
      </c>
      <c r="AY190" s="244" t="s">
        <v>180</v>
      </c>
    </row>
    <row r="191" s="2" customFormat="1" ht="16.5" customHeight="1">
      <c r="A191" s="40"/>
      <c r="B191" s="41"/>
      <c r="C191" s="215" t="s">
        <v>305</v>
      </c>
      <c r="D191" s="215" t="s">
        <v>182</v>
      </c>
      <c r="E191" s="216" t="s">
        <v>8714</v>
      </c>
      <c r="F191" s="217" t="s">
        <v>8715</v>
      </c>
      <c r="G191" s="218" t="s">
        <v>185</v>
      </c>
      <c r="H191" s="219">
        <v>90</v>
      </c>
      <c r="I191" s="220"/>
      <c r="J191" s="221">
        <f>ROUND(I191*H191,2)</f>
        <v>0</v>
      </c>
      <c r="K191" s="217" t="s">
        <v>186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187</v>
      </c>
      <c r="AT191" s="226" t="s">
        <v>182</v>
      </c>
      <c r="AU191" s="226" t="s">
        <v>82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187</v>
      </c>
      <c r="BM191" s="226" t="s">
        <v>8716</v>
      </c>
    </row>
    <row r="192" s="2" customFormat="1">
      <c r="A192" s="40"/>
      <c r="B192" s="41"/>
      <c r="C192" s="42"/>
      <c r="D192" s="228" t="s">
        <v>189</v>
      </c>
      <c r="E192" s="42"/>
      <c r="F192" s="229" t="s">
        <v>8717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189</v>
      </c>
      <c r="AU192" s="19" t="s">
        <v>82</v>
      </c>
    </row>
    <row r="193" s="14" customFormat="1">
      <c r="A193" s="14"/>
      <c r="B193" s="245"/>
      <c r="C193" s="246"/>
      <c r="D193" s="235" t="s">
        <v>191</v>
      </c>
      <c r="E193" s="247" t="s">
        <v>19</v>
      </c>
      <c r="F193" s="248" t="s">
        <v>8639</v>
      </c>
      <c r="G193" s="246"/>
      <c r="H193" s="247" t="s">
        <v>19</v>
      </c>
      <c r="I193" s="249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191</v>
      </c>
      <c r="AU193" s="254" t="s">
        <v>82</v>
      </c>
      <c r="AV193" s="14" t="s">
        <v>80</v>
      </c>
      <c r="AW193" s="14" t="s">
        <v>33</v>
      </c>
      <c r="AX193" s="14" t="s">
        <v>72</v>
      </c>
      <c r="AY193" s="254" t="s">
        <v>180</v>
      </c>
    </row>
    <row r="194" s="13" customFormat="1">
      <c r="A194" s="13"/>
      <c r="B194" s="233"/>
      <c r="C194" s="234"/>
      <c r="D194" s="235" t="s">
        <v>191</v>
      </c>
      <c r="E194" s="236" t="s">
        <v>19</v>
      </c>
      <c r="F194" s="237" t="s">
        <v>8718</v>
      </c>
      <c r="G194" s="234"/>
      <c r="H194" s="238">
        <v>90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191</v>
      </c>
      <c r="AU194" s="244" t="s">
        <v>82</v>
      </c>
      <c r="AV194" s="13" t="s">
        <v>82</v>
      </c>
      <c r="AW194" s="13" t="s">
        <v>33</v>
      </c>
      <c r="AX194" s="13" t="s">
        <v>80</v>
      </c>
      <c r="AY194" s="244" t="s">
        <v>180</v>
      </c>
    </row>
    <row r="195" s="2" customFormat="1" ht="24.15" customHeight="1">
      <c r="A195" s="40"/>
      <c r="B195" s="41"/>
      <c r="C195" s="215" t="s">
        <v>310</v>
      </c>
      <c r="D195" s="215" t="s">
        <v>182</v>
      </c>
      <c r="E195" s="216" t="s">
        <v>8719</v>
      </c>
      <c r="F195" s="217" t="s">
        <v>8720</v>
      </c>
      <c r="G195" s="218" t="s">
        <v>185</v>
      </c>
      <c r="H195" s="219">
        <v>67.5</v>
      </c>
      <c r="I195" s="220"/>
      <c r="J195" s="221">
        <f>ROUND(I195*H195,2)</f>
        <v>0</v>
      </c>
      <c r="K195" s="217" t="s">
        <v>186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187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187</v>
      </c>
      <c r="BM195" s="226" t="s">
        <v>8721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8722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14" customFormat="1">
      <c r="A197" s="14"/>
      <c r="B197" s="245"/>
      <c r="C197" s="246"/>
      <c r="D197" s="235" t="s">
        <v>191</v>
      </c>
      <c r="E197" s="247" t="s">
        <v>19</v>
      </c>
      <c r="F197" s="248" t="s">
        <v>8639</v>
      </c>
      <c r="G197" s="246"/>
      <c r="H197" s="247" t="s">
        <v>19</v>
      </c>
      <c r="I197" s="249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191</v>
      </c>
      <c r="AU197" s="254" t="s">
        <v>82</v>
      </c>
      <c r="AV197" s="14" t="s">
        <v>80</v>
      </c>
      <c r="AW197" s="14" t="s">
        <v>33</v>
      </c>
      <c r="AX197" s="14" t="s">
        <v>72</v>
      </c>
      <c r="AY197" s="254" t="s">
        <v>180</v>
      </c>
    </row>
    <row r="198" s="13" customFormat="1">
      <c r="A198" s="13"/>
      <c r="B198" s="233"/>
      <c r="C198" s="234"/>
      <c r="D198" s="235" t="s">
        <v>191</v>
      </c>
      <c r="E198" s="236" t="s">
        <v>19</v>
      </c>
      <c r="F198" s="237" t="s">
        <v>8655</v>
      </c>
      <c r="G198" s="234"/>
      <c r="H198" s="238">
        <v>67.5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191</v>
      </c>
      <c r="AU198" s="244" t="s">
        <v>82</v>
      </c>
      <c r="AV198" s="13" t="s">
        <v>82</v>
      </c>
      <c r="AW198" s="13" t="s">
        <v>33</v>
      </c>
      <c r="AX198" s="13" t="s">
        <v>80</v>
      </c>
      <c r="AY198" s="244" t="s">
        <v>180</v>
      </c>
    </row>
    <row r="199" s="2" customFormat="1" ht="24.15" customHeight="1">
      <c r="A199" s="40"/>
      <c r="B199" s="41"/>
      <c r="C199" s="215" t="s">
        <v>316</v>
      </c>
      <c r="D199" s="215" t="s">
        <v>182</v>
      </c>
      <c r="E199" s="216" t="s">
        <v>8723</v>
      </c>
      <c r="F199" s="217" t="s">
        <v>8724</v>
      </c>
      <c r="G199" s="218" t="s">
        <v>185</v>
      </c>
      <c r="H199" s="219">
        <v>45</v>
      </c>
      <c r="I199" s="220"/>
      <c r="J199" s="221">
        <f>ROUND(I199*H199,2)</f>
        <v>0</v>
      </c>
      <c r="K199" s="217" t="s">
        <v>186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187</v>
      </c>
      <c r="AT199" s="226" t="s">
        <v>182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187</v>
      </c>
      <c r="BM199" s="226" t="s">
        <v>8725</v>
      </c>
    </row>
    <row r="200" s="2" customFormat="1">
      <c r="A200" s="40"/>
      <c r="B200" s="41"/>
      <c r="C200" s="42"/>
      <c r="D200" s="228" t="s">
        <v>189</v>
      </c>
      <c r="E200" s="42"/>
      <c r="F200" s="229" t="s">
        <v>8726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82</v>
      </c>
    </row>
    <row r="201" s="14" customFormat="1">
      <c r="A201" s="14"/>
      <c r="B201" s="245"/>
      <c r="C201" s="246"/>
      <c r="D201" s="235" t="s">
        <v>191</v>
      </c>
      <c r="E201" s="247" t="s">
        <v>19</v>
      </c>
      <c r="F201" s="248" t="s">
        <v>8639</v>
      </c>
      <c r="G201" s="246"/>
      <c r="H201" s="247" t="s">
        <v>19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191</v>
      </c>
      <c r="AU201" s="254" t="s">
        <v>82</v>
      </c>
      <c r="AV201" s="14" t="s">
        <v>80</v>
      </c>
      <c r="AW201" s="14" t="s">
        <v>33</v>
      </c>
      <c r="AX201" s="14" t="s">
        <v>72</v>
      </c>
      <c r="AY201" s="254" t="s">
        <v>180</v>
      </c>
    </row>
    <row r="202" s="13" customFormat="1">
      <c r="A202" s="13"/>
      <c r="B202" s="233"/>
      <c r="C202" s="234"/>
      <c r="D202" s="235" t="s">
        <v>191</v>
      </c>
      <c r="E202" s="236" t="s">
        <v>19</v>
      </c>
      <c r="F202" s="237" t="s">
        <v>8660</v>
      </c>
      <c r="G202" s="234"/>
      <c r="H202" s="238">
        <v>45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191</v>
      </c>
      <c r="AU202" s="244" t="s">
        <v>82</v>
      </c>
      <c r="AV202" s="13" t="s">
        <v>82</v>
      </c>
      <c r="AW202" s="13" t="s">
        <v>33</v>
      </c>
      <c r="AX202" s="13" t="s">
        <v>80</v>
      </c>
      <c r="AY202" s="244" t="s">
        <v>180</v>
      </c>
    </row>
    <row r="203" s="2" customFormat="1" ht="33" customHeight="1">
      <c r="A203" s="40"/>
      <c r="B203" s="41"/>
      <c r="C203" s="215" t="s">
        <v>328</v>
      </c>
      <c r="D203" s="215" t="s">
        <v>182</v>
      </c>
      <c r="E203" s="216" t="s">
        <v>8727</v>
      </c>
      <c r="F203" s="217" t="s">
        <v>8728</v>
      </c>
      <c r="G203" s="218" t="s">
        <v>185</v>
      </c>
      <c r="H203" s="219">
        <v>48.299999999999997</v>
      </c>
      <c r="I203" s="220"/>
      <c r="J203" s="221">
        <f>ROUND(I203*H203,2)</f>
        <v>0</v>
      </c>
      <c r="K203" s="217" t="s">
        <v>186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0.1837</v>
      </c>
      <c r="R203" s="224">
        <f>Q203*H203</f>
        <v>8.8727099999999997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187</v>
      </c>
      <c r="AT203" s="226" t="s">
        <v>182</v>
      </c>
      <c r="AU203" s="226" t="s">
        <v>82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187</v>
      </c>
      <c r="BM203" s="226" t="s">
        <v>8729</v>
      </c>
    </row>
    <row r="204" s="2" customFormat="1">
      <c r="A204" s="40"/>
      <c r="B204" s="41"/>
      <c r="C204" s="42"/>
      <c r="D204" s="228" t="s">
        <v>189</v>
      </c>
      <c r="E204" s="42"/>
      <c r="F204" s="229" t="s">
        <v>8730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189</v>
      </c>
      <c r="AU204" s="19" t="s">
        <v>82</v>
      </c>
    </row>
    <row r="205" s="14" customFormat="1">
      <c r="A205" s="14"/>
      <c r="B205" s="245"/>
      <c r="C205" s="246"/>
      <c r="D205" s="235" t="s">
        <v>191</v>
      </c>
      <c r="E205" s="247" t="s">
        <v>19</v>
      </c>
      <c r="F205" s="248" t="s">
        <v>8731</v>
      </c>
      <c r="G205" s="246"/>
      <c r="H205" s="247" t="s">
        <v>19</v>
      </c>
      <c r="I205" s="249"/>
      <c r="J205" s="246"/>
      <c r="K205" s="246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191</v>
      </c>
      <c r="AU205" s="254" t="s">
        <v>82</v>
      </c>
      <c r="AV205" s="14" t="s">
        <v>80</v>
      </c>
      <c r="AW205" s="14" t="s">
        <v>33</v>
      </c>
      <c r="AX205" s="14" t="s">
        <v>72</v>
      </c>
      <c r="AY205" s="254" t="s">
        <v>180</v>
      </c>
    </row>
    <row r="206" s="13" customFormat="1">
      <c r="A206" s="13"/>
      <c r="B206" s="233"/>
      <c r="C206" s="234"/>
      <c r="D206" s="235" t="s">
        <v>191</v>
      </c>
      <c r="E206" s="236" t="s">
        <v>19</v>
      </c>
      <c r="F206" s="237" t="s">
        <v>8732</v>
      </c>
      <c r="G206" s="234"/>
      <c r="H206" s="238">
        <v>34.799999999999997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191</v>
      </c>
      <c r="AU206" s="244" t="s">
        <v>82</v>
      </c>
      <c r="AV206" s="13" t="s">
        <v>82</v>
      </c>
      <c r="AW206" s="13" t="s">
        <v>33</v>
      </c>
      <c r="AX206" s="13" t="s">
        <v>72</v>
      </c>
      <c r="AY206" s="244" t="s">
        <v>180</v>
      </c>
    </row>
    <row r="207" s="14" customFormat="1">
      <c r="A207" s="14"/>
      <c r="B207" s="245"/>
      <c r="C207" s="246"/>
      <c r="D207" s="235" t="s">
        <v>191</v>
      </c>
      <c r="E207" s="247" t="s">
        <v>19</v>
      </c>
      <c r="F207" s="248" t="s">
        <v>8733</v>
      </c>
      <c r="G207" s="246"/>
      <c r="H207" s="247" t="s">
        <v>19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191</v>
      </c>
      <c r="AU207" s="254" t="s">
        <v>82</v>
      </c>
      <c r="AV207" s="14" t="s">
        <v>80</v>
      </c>
      <c r="AW207" s="14" t="s">
        <v>33</v>
      </c>
      <c r="AX207" s="14" t="s">
        <v>72</v>
      </c>
      <c r="AY207" s="254" t="s">
        <v>180</v>
      </c>
    </row>
    <row r="208" s="13" customFormat="1">
      <c r="A208" s="13"/>
      <c r="B208" s="233"/>
      <c r="C208" s="234"/>
      <c r="D208" s="235" t="s">
        <v>191</v>
      </c>
      <c r="E208" s="236" t="s">
        <v>19</v>
      </c>
      <c r="F208" s="237" t="s">
        <v>8734</v>
      </c>
      <c r="G208" s="234"/>
      <c r="H208" s="238">
        <v>13.5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191</v>
      </c>
      <c r="AU208" s="244" t="s">
        <v>82</v>
      </c>
      <c r="AV208" s="13" t="s">
        <v>82</v>
      </c>
      <c r="AW208" s="13" t="s">
        <v>33</v>
      </c>
      <c r="AX208" s="13" t="s">
        <v>72</v>
      </c>
      <c r="AY208" s="244" t="s">
        <v>180</v>
      </c>
    </row>
    <row r="209" s="15" customFormat="1">
      <c r="A209" s="15"/>
      <c r="B209" s="255"/>
      <c r="C209" s="256"/>
      <c r="D209" s="235" t="s">
        <v>191</v>
      </c>
      <c r="E209" s="257" t="s">
        <v>19</v>
      </c>
      <c r="F209" s="258" t="s">
        <v>327</v>
      </c>
      <c r="G209" s="256"/>
      <c r="H209" s="259">
        <v>48.299999999999997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191</v>
      </c>
      <c r="AU209" s="265" t="s">
        <v>82</v>
      </c>
      <c r="AV209" s="15" t="s">
        <v>187</v>
      </c>
      <c r="AW209" s="15" t="s">
        <v>33</v>
      </c>
      <c r="AX209" s="15" t="s">
        <v>80</v>
      </c>
      <c r="AY209" s="265" t="s">
        <v>180</v>
      </c>
    </row>
    <row r="210" s="2" customFormat="1" ht="16.5" customHeight="1">
      <c r="A210" s="40"/>
      <c r="B210" s="41"/>
      <c r="C210" s="281" t="s">
        <v>337</v>
      </c>
      <c r="D210" s="281" t="s">
        <v>702</v>
      </c>
      <c r="E210" s="282" t="s">
        <v>8735</v>
      </c>
      <c r="F210" s="283" t="s">
        <v>8736</v>
      </c>
      <c r="G210" s="284" t="s">
        <v>185</v>
      </c>
      <c r="H210" s="285">
        <v>49.265999999999998</v>
      </c>
      <c r="I210" s="286"/>
      <c r="J210" s="287">
        <f>ROUND(I210*H210,2)</f>
        <v>0</v>
      </c>
      <c r="K210" s="283" t="s">
        <v>186</v>
      </c>
      <c r="L210" s="288"/>
      <c r="M210" s="289" t="s">
        <v>19</v>
      </c>
      <c r="N210" s="290" t="s">
        <v>43</v>
      </c>
      <c r="O210" s="86"/>
      <c r="P210" s="224">
        <f>O210*H210</f>
        <v>0</v>
      </c>
      <c r="Q210" s="224">
        <v>0.11799999999999999</v>
      </c>
      <c r="R210" s="224">
        <f>Q210*H210</f>
        <v>5.8133879999999998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224</v>
      </c>
      <c r="AT210" s="226" t="s">
        <v>702</v>
      </c>
      <c r="AU210" s="226" t="s">
        <v>82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187</v>
      </c>
      <c r="BM210" s="226" t="s">
        <v>8737</v>
      </c>
    </row>
    <row r="211" s="13" customFormat="1">
      <c r="A211" s="13"/>
      <c r="B211" s="233"/>
      <c r="C211" s="234"/>
      <c r="D211" s="235" t="s">
        <v>191</v>
      </c>
      <c r="E211" s="234"/>
      <c r="F211" s="237" t="s">
        <v>8738</v>
      </c>
      <c r="G211" s="234"/>
      <c r="H211" s="238">
        <v>49.265999999999998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191</v>
      </c>
      <c r="AU211" s="244" t="s">
        <v>82</v>
      </c>
      <c r="AV211" s="13" t="s">
        <v>82</v>
      </c>
      <c r="AW211" s="13" t="s">
        <v>4</v>
      </c>
      <c r="AX211" s="13" t="s">
        <v>80</v>
      </c>
      <c r="AY211" s="244" t="s">
        <v>180</v>
      </c>
    </row>
    <row r="212" s="2" customFormat="1" ht="37.8" customHeight="1">
      <c r="A212" s="40"/>
      <c r="B212" s="41"/>
      <c r="C212" s="215" t="s">
        <v>343</v>
      </c>
      <c r="D212" s="215" t="s">
        <v>182</v>
      </c>
      <c r="E212" s="216" t="s">
        <v>8739</v>
      </c>
      <c r="F212" s="217" t="s">
        <v>8740</v>
      </c>
      <c r="G212" s="218" t="s">
        <v>185</v>
      </c>
      <c r="H212" s="219">
        <v>634.74400000000003</v>
      </c>
      <c r="I212" s="220"/>
      <c r="J212" s="221">
        <f>ROUND(I212*H212,2)</f>
        <v>0</v>
      </c>
      <c r="K212" s="217" t="s">
        <v>186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0.11162</v>
      </c>
      <c r="R212" s="224">
        <f>Q212*H212</f>
        <v>70.85012528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8741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8742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14" customFormat="1">
      <c r="A214" s="14"/>
      <c r="B214" s="245"/>
      <c r="C214" s="246"/>
      <c r="D214" s="235" t="s">
        <v>191</v>
      </c>
      <c r="E214" s="247" t="s">
        <v>19</v>
      </c>
      <c r="F214" s="248" t="s">
        <v>8743</v>
      </c>
      <c r="G214" s="246"/>
      <c r="H214" s="247" t="s">
        <v>19</v>
      </c>
      <c r="I214" s="249"/>
      <c r="J214" s="246"/>
      <c r="K214" s="246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191</v>
      </c>
      <c r="AU214" s="254" t="s">
        <v>82</v>
      </c>
      <c r="AV214" s="14" t="s">
        <v>80</v>
      </c>
      <c r="AW214" s="14" t="s">
        <v>33</v>
      </c>
      <c r="AX214" s="14" t="s">
        <v>72</v>
      </c>
      <c r="AY214" s="254" t="s">
        <v>180</v>
      </c>
    </row>
    <row r="215" s="14" customFormat="1">
      <c r="A215" s="14"/>
      <c r="B215" s="245"/>
      <c r="C215" s="246"/>
      <c r="D215" s="235" t="s">
        <v>191</v>
      </c>
      <c r="E215" s="247" t="s">
        <v>19</v>
      </c>
      <c r="F215" s="248" t="s">
        <v>8744</v>
      </c>
      <c r="G215" s="246"/>
      <c r="H215" s="247" t="s">
        <v>19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191</v>
      </c>
      <c r="AU215" s="254" t="s">
        <v>82</v>
      </c>
      <c r="AV215" s="14" t="s">
        <v>80</v>
      </c>
      <c r="AW215" s="14" t="s">
        <v>33</v>
      </c>
      <c r="AX215" s="14" t="s">
        <v>72</v>
      </c>
      <c r="AY215" s="254" t="s">
        <v>180</v>
      </c>
    </row>
    <row r="216" s="13" customFormat="1">
      <c r="A216" s="13"/>
      <c r="B216" s="233"/>
      <c r="C216" s="234"/>
      <c r="D216" s="235" t="s">
        <v>191</v>
      </c>
      <c r="E216" s="236" t="s">
        <v>19</v>
      </c>
      <c r="F216" s="237" t="s">
        <v>8745</v>
      </c>
      <c r="G216" s="234"/>
      <c r="H216" s="238">
        <v>55.299999999999997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191</v>
      </c>
      <c r="AU216" s="244" t="s">
        <v>82</v>
      </c>
      <c r="AV216" s="13" t="s">
        <v>82</v>
      </c>
      <c r="AW216" s="13" t="s">
        <v>33</v>
      </c>
      <c r="AX216" s="13" t="s">
        <v>72</v>
      </c>
      <c r="AY216" s="244" t="s">
        <v>180</v>
      </c>
    </row>
    <row r="217" s="14" customFormat="1">
      <c r="A217" s="14"/>
      <c r="B217" s="245"/>
      <c r="C217" s="246"/>
      <c r="D217" s="235" t="s">
        <v>191</v>
      </c>
      <c r="E217" s="247" t="s">
        <v>19</v>
      </c>
      <c r="F217" s="248" t="s">
        <v>8746</v>
      </c>
      <c r="G217" s="246"/>
      <c r="H217" s="247" t="s">
        <v>19</v>
      </c>
      <c r="I217" s="249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191</v>
      </c>
      <c r="AU217" s="254" t="s">
        <v>82</v>
      </c>
      <c r="AV217" s="14" t="s">
        <v>80</v>
      </c>
      <c r="AW217" s="14" t="s">
        <v>33</v>
      </c>
      <c r="AX217" s="14" t="s">
        <v>72</v>
      </c>
      <c r="AY217" s="254" t="s">
        <v>180</v>
      </c>
    </row>
    <row r="218" s="13" customFormat="1">
      <c r="A218" s="13"/>
      <c r="B218" s="233"/>
      <c r="C218" s="234"/>
      <c r="D218" s="235" t="s">
        <v>191</v>
      </c>
      <c r="E218" s="236" t="s">
        <v>19</v>
      </c>
      <c r="F218" s="237" t="s">
        <v>8747</v>
      </c>
      <c r="G218" s="234"/>
      <c r="H218" s="238">
        <v>265.30000000000001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191</v>
      </c>
      <c r="AU218" s="244" t="s">
        <v>82</v>
      </c>
      <c r="AV218" s="13" t="s">
        <v>82</v>
      </c>
      <c r="AW218" s="13" t="s">
        <v>33</v>
      </c>
      <c r="AX218" s="13" t="s">
        <v>72</v>
      </c>
      <c r="AY218" s="244" t="s">
        <v>180</v>
      </c>
    </row>
    <row r="219" s="14" customFormat="1">
      <c r="A219" s="14"/>
      <c r="B219" s="245"/>
      <c r="C219" s="246"/>
      <c r="D219" s="235" t="s">
        <v>191</v>
      </c>
      <c r="E219" s="247" t="s">
        <v>19</v>
      </c>
      <c r="F219" s="248" t="s">
        <v>8748</v>
      </c>
      <c r="G219" s="246"/>
      <c r="H219" s="247" t="s">
        <v>19</v>
      </c>
      <c r="I219" s="249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191</v>
      </c>
      <c r="AU219" s="254" t="s">
        <v>82</v>
      </c>
      <c r="AV219" s="14" t="s">
        <v>80</v>
      </c>
      <c r="AW219" s="14" t="s">
        <v>33</v>
      </c>
      <c r="AX219" s="14" t="s">
        <v>72</v>
      </c>
      <c r="AY219" s="254" t="s">
        <v>180</v>
      </c>
    </row>
    <row r="220" s="13" customFormat="1">
      <c r="A220" s="13"/>
      <c r="B220" s="233"/>
      <c r="C220" s="234"/>
      <c r="D220" s="235" t="s">
        <v>191</v>
      </c>
      <c r="E220" s="236" t="s">
        <v>19</v>
      </c>
      <c r="F220" s="237" t="s">
        <v>8749</v>
      </c>
      <c r="G220" s="234"/>
      <c r="H220" s="238">
        <v>188.59999999999999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191</v>
      </c>
      <c r="AU220" s="244" t="s">
        <v>82</v>
      </c>
      <c r="AV220" s="13" t="s">
        <v>82</v>
      </c>
      <c r="AW220" s="13" t="s">
        <v>33</v>
      </c>
      <c r="AX220" s="13" t="s">
        <v>72</v>
      </c>
      <c r="AY220" s="244" t="s">
        <v>180</v>
      </c>
    </row>
    <row r="221" s="16" customFormat="1">
      <c r="A221" s="16"/>
      <c r="B221" s="266"/>
      <c r="C221" s="267"/>
      <c r="D221" s="235" t="s">
        <v>191</v>
      </c>
      <c r="E221" s="268" t="s">
        <v>19</v>
      </c>
      <c r="F221" s="269" t="s">
        <v>436</v>
      </c>
      <c r="G221" s="267"/>
      <c r="H221" s="270">
        <v>509.20000000000005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6" t="s">
        <v>191</v>
      </c>
      <c r="AU221" s="276" t="s">
        <v>82</v>
      </c>
      <c r="AV221" s="16" t="s">
        <v>100</v>
      </c>
      <c r="AW221" s="16" t="s">
        <v>33</v>
      </c>
      <c r="AX221" s="16" t="s">
        <v>72</v>
      </c>
      <c r="AY221" s="276" t="s">
        <v>180</v>
      </c>
    </row>
    <row r="222" s="14" customFormat="1">
      <c r="A222" s="14"/>
      <c r="B222" s="245"/>
      <c r="C222" s="246"/>
      <c r="D222" s="235" t="s">
        <v>191</v>
      </c>
      <c r="E222" s="247" t="s">
        <v>19</v>
      </c>
      <c r="F222" s="248" t="s">
        <v>8750</v>
      </c>
      <c r="G222" s="246"/>
      <c r="H222" s="247" t="s">
        <v>19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191</v>
      </c>
      <c r="AU222" s="254" t="s">
        <v>82</v>
      </c>
      <c r="AV222" s="14" t="s">
        <v>80</v>
      </c>
      <c r="AW222" s="14" t="s">
        <v>33</v>
      </c>
      <c r="AX222" s="14" t="s">
        <v>72</v>
      </c>
      <c r="AY222" s="254" t="s">
        <v>180</v>
      </c>
    </row>
    <row r="223" s="13" customFormat="1">
      <c r="A223" s="13"/>
      <c r="B223" s="233"/>
      <c r="C223" s="234"/>
      <c r="D223" s="235" t="s">
        <v>191</v>
      </c>
      <c r="E223" s="236" t="s">
        <v>19</v>
      </c>
      <c r="F223" s="237" t="s">
        <v>8751</v>
      </c>
      <c r="G223" s="234"/>
      <c r="H223" s="238">
        <v>73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191</v>
      </c>
      <c r="AU223" s="244" t="s">
        <v>82</v>
      </c>
      <c r="AV223" s="13" t="s">
        <v>82</v>
      </c>
      <c r="AW223" s="13" t="s">
        <v>33</v>
      </c>
      <c r="AX223" s="13" t="s">
        <v>72</v>
      </c>
      <c r="AY223" s="244" t="s">
        <v>180</v>
      </c>
    </row>
    <row r="224" s="16" customFormat="1">
      <c r="A224" s="16"/>
      <c r="B224" s="266"/>
      <c r="C224" s="267"/>
      <c r="D224" s="235" t="s">
        <v>191</v>
      </c>
      <c r="E224" s="268" t="s">
        <v>19</v>
      </c>
      <c r="F224" s="269" t="s">
        <v>436</v>
      </c>
      <c r="G224" s="267"/>
      <c r="H224" s="270">
        <v>73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76" t="s">
        <v>191</v>
      </c>
      <c r="AU224" s="276" t="s">
        <v>82</v>
      </c>
      <c r="AV224" s="16" t="s">
        <v>100</v>
      </c>
      <c r="AW224" s="16" t="s">
        <v>33</v>
      </c>
      <c r="AX224" s="16" t="s">
        <v>72</v>
      </c>
      <c r="AY224" s="276" t="s">
        <v>180</v>
      </c>
    </row>
    <row r="225" s="14" customFormat="1">
      <c r="A225" s="14"/>
      <c r="B225" s="245"/>
      <c r="C225" s="246"/>
      <c r="D225" s="235" t="s">
        <v>191</v>
      </c>
      <c r="E225" s="247" t="s">
        <v>19</v>
      </c>
      <c r="F225" s="248" t="s">
        <v>8618</v>
      </c>
      <c r="G225" s="246"/>
      <c r="H225" s="247" t="s">
        <v>19</v>
      </c>
      <c r="I225" s="249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191</v>
      </c>
      <c r="AU225" s="254" t="s">
        <v>82</v>
      </c>
      <c r="AV225" s="14" t="s">
        <v>80</v>
      </c>
      <c r="AW225" s="14" t="s">
        <v>33</v>
      </c>
      <c r="AX225" s="14" t="s">
        <v>72</v>
      </c>
      <c r="AY225" s="254" t="s">
        <v>180</v>
      </c>
    </row>
    <row r="226" s="14" customFormat="1">
      <c r="A226" s="14"/>
      <c r="B226" s="245"/>
      <c r="C226" s="246"/>
      <c r="D226" s="235" t="s">
        <v>191</v>
      </c>
      <c r="E226" s="247" t="s">
        <v>19</v>
      </c>
      <c r="F226" s="248" t="s">
        <v>8752</v>
      </c>
      <c r="G226" s="246"/>
      <c r="H226" s="247" t="s">
        <v>19</v>
      </c>
      <c r="I226" s="249"/>
      <c r="J226" s="246"/>
      <c r="K226" s="246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191</v>
      </c>
      <c r="AU226" s="254" t="s">
        <v>82</v>
      </c>
      <c r="AV226" s="14" t="s">
        <v>80</v>
      </c>
      <c r="AW226" s="14" t="s">
        <v>33</v>
      </c>
      <c r="AX226" s="14" t="s">
        <v>72</v>
      </c>
      <c r="AY226" s="254" t="s">
        <v>180</v>
      </c>
    </row>
    <row r="227" s="13" customFormat="1">
      <c r="A227" s="13"/>
      <c r="B227" s="233"/>
      <c r="C227" s="234"/>
      <c r="D227" s="235" t="s">
        <v>191</v>
      </c>
      <c r="E227" s="236" t="s">
        <v>19</v>
      </c>
      <c r="F227" s="237" t="s">
        <v>8753</v>
      </c>
      <c r="G227" s="234"/>
      <c r="H227" s="238">
        <v>11.76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191</v>
      </c>
      <c r="AU227" s="244" t="s">
        <v>82</v>
      </c>
      <c r="AV227" s="13" t="s">
        <v>82</v>
      </c>
      <c r="AW227" s="13" t="s">
        <v>33</v>
      </c>
      <c r="AX227" s="13" t="s">
        <v>72</v>
      </c>
      <c r="AY227" s="244" t="s">
        <v>180</v>
      </c>
    </row>
    <row r="228" s="13" customFormat="1">
      <c r="A228" s="13"/>
      <c r="B228" s="233"/>
      <c r="C228" s="234"/>
      <c r="D228" s="235" t="s">
        <v>191</v>
      </c>
      <c r="E228" s="236" t="s">
        <v>19</v>
      </c>
      <c r="F228" s="237" t="s">
        <v>8754</v>
      </c>
      <c r="G228" s="234"/>
      <c r="H228" s="238">
        <v>4.8479999999999999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191</v>
      </c>
      <c r="AU228" s="244" t="s">
        <v>82</v>
      </c>
      <c r="AV228" s="13" t="s">
        <v>82</v>
      </c>
      <c r="AW228" s="13" t="s">
        <v>33</v>
      </c>
      <c r="AX228" s="13" t="s">
        <v>72</v>
      </c>
      <c r="AY228" s="244" t="s">
        <v>180</v>
      </c>
    </row>
    <row r="229" s="14" customFormat="1">
      <c r="A229" s="14"/>
      <c r="B229" s="245"/>
      <c r="C229" s="246"/>
      <c r="D229" s="235" t="s">
        <v>191</v>
      </c>
      <c r="E229" s="247" t="s">
        <v>19</v>
      </c>
      <c r="F229" s="248" t="s">
        <v>8755</v>
      </c>
      <c r="G229" s="246"/>
      <c r="H229" s="247" t="s">
        <v>19</v>
      </c>
      <c r="I229" s="249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191</v>
      </c>
      <c r="AU229" s="254" t="s">
        <v>82</v>
      </c>
      <c r="AV229" s="14" t="s">
        <v>80</v>
      </c>
      <c r="AW229" s="14" t="s">
        <v>33</v>
      </c>
      <c r="AX229" s="14" t="s">
        <v>72</v>
      </c>
      <c r="AY229" s="254" t="s">
        <v>180</v>
      </c>
    </row>
    <row r="230" s="13" customFormat="1">
      <c r="A230" s="13"/>
      <c r="B230" s="233"/>
      <c r="C230" s="234"/>
      <c r="D230" s="235" t="s">
        <v>191</v>
      </c>
      <c r="E230" s="236" t="s">
        <v>19</v>
      </c>
      <c r="F230" s="237" t="s">
        <v>8622</v>
      </c>
      <c r="G230" s="234"/>
      <c r="H230" s="238">
        <v>5.8399999999999999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191</v>
      </c>
      <c r="AU230" s="244" t="s">
        <v>82</v>
      </c>
      <c r="AV230" s="13" t="s">
        <v>82</v>
      </c>
      <c r="AW230" s="13" t="s">
        <v>33</v>
      </c>
      <c r="AX230" s="13" t="s">
        <v>72</v>
      </c>
      <c r="AY230" s="244" t="s">
        <v>180</v>
      </c>
    </row>
    <row r="231" s="13" customFormat="1">
      <c r="A231" s="13"/>
      <c r="B231" s="233"/>
      <c r="C231" s="234"/>
      <c r="D231" s="235" t="s">
        <v>191</v>
      </c>
      <c r="E231" s="236" t="s">
        <v>19</v>
      </c>
      <c r="F231" s="237" t="s">
        <v>8623</v>
      </c>
      <c r="G231" s="234"/>
      <c r="H231" s="238">
        <v>7.4400000000000004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191</v>
      </c>
      <c r="AU231" s="244" t="s">
        <v>82</v>
      </c>
      <c r="AV231" s="13" t="s">
        <v>82</v>
      </c>
      <c r="AW231" s="13" t="s">
        <v>33</v>
      </c>
      <c r="AX231" s="13" t="s">
        <v>72</v>
      </c>
      <c r="AY231" s="244" t="s">
        <v>180</v>
      </c>
    </row>
    <row r="232" s="14" customFormat="1">
      <c r="A232" s="14"/>
      <c r="B232" s="245"/>
      <c r="C232" s="246"/>
      <c r="D232" s="235" t="s">
        <v>191</v>
      </c>
      <c r="E232" s="247" t="s">
        <v>19</v>
      </c>
      <c r="F232" s="248" t="s">
        <v>8756</v>
      </c>
      <c r="G232" s="246"/>
      <c r="H232" s="247" t="s">
        <v>19</v>
      </c>
      <c r="I232" s="249"/>
      <c r="J232" s="246"/>
      <c r="K232" s="246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191</v>
      </c>
      <c r="AU232" s="254" t="s">
        <v>82</v>
      </c>
      <c r="AV232" s="14" t="s">
        <v>80</v>
      </c>
      <c r="AW232" s="14" t="s">
        <v>33</v>
      </c>
      <c r="AX232" s="14" t="s">
        <v>72</v>
      </c>
      <c r="AY232" s="254" t="s">
        <v>180</v>
      </c>
    </row>
    <row r="233" s="13" customFormat="1">
      <c r="A233" s="13"/>
      <c r="B233" s="233"/>
      <c r="C233" s="234"/>
      <c r="D233" s="235" t="s">
        <v>191</v>
      </c>
      <c r="E233" s="236" t="s">
        <v>19</v>
      </c>
      <c r="F233" s="237" t="s">
        <v>8757</v>
      </c>
      <c r="G233" s="234"/>
      <c r="H233" s="238">
        <v>2.016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191</v>
      </c>
      <c r="AU233" s="244" t="s">
        <v>82</v>
      </c>
      <c r="AV233" s="13" t="s">
        <v>82</v>
      </c>
      <c r="AW233" s="13" t="s">
        <v>33</v>
      </c>
      <c r="AX233" s="13" t="s">
        <v>72</v>
      </c>
      <c r="AY233" s="244" t="s">
        <v>180</v>
      </c>
    </row>
    <row r="234" s="14" customFormat="1">
      <c r="A234" s="14"/>
      <c r="B234" s="245"/>
      <c r="C234" s="246"/>
      <c r="D234" s="235" t="s">
        <v>191</v>
      </c>
      <c r="E234" s="247" t="s">
        <v>19</v>
      </c>
      <c r="F234" s="248" t="s">
        <v>8619</v>
      </c>
      <c r="G234" s="246"/>
      <c r="H234" s="247" t="s">
        <v>19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191</v>
      </c>
      <c r="AU234" s="254" t="s">
        <v>82</v>
      </c>
      <c r="AV234" s="14" t="s">
        <v>80</v>
      </c>
      <c r="AW234" s="14" t="s">
        <v>33</v>
      </c>
      <c r="AX234" s="14" t="s">
        <v>72</v>
      </c>
      <c r="AY234" s="254" t="s">
        <v>180</v>
      </c>
    </row>
    <row r="235" s="13" customFormat="1">
      <c r="A235" s="13"/>
      <c r="B235" s="233"/>
      <c r="C235" s="234"/>
      <c r="D235" s="235" t="s">
        <v>191</v>
      </c>
      <c r="E235" s="236" t="s">
        <v>19</v>
      </c>
      <c r="F235" s="237" t="s">
        <v>8620</v>
      </c>
      <c r="G235" s="234"/>
      <c r="H235" s="238">
        <v>8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191</v>
      </c>
      <c r="AU235" s="244" t="s">
        <v>82</v>
      </c>
      <c r="AV235" s="13" t="s">
        <v>82</v>
      </c>
      <c r="AW235" s="13" t="s">
        <v>33</v>
      </c>
      <c r="AX235" s="13" t="s">
        <v>72</v>
      </c>
      <c r="AY235" s="244" t="s">
        <v>180</v>
      </c>
    </row>
    <row r="236" s="16" customFormat="1">
      <c r="A236" s="16"/>
      <c r="B236" s="266"/>
      <c r="C236" s="267"/>
      <c r="D236" s="235" t="s">
        <v>191</v>
      </c>
      <c r="E236" s="268" t="s">
        <v>19</v>
      </c>
      <c r="F236" s="269" t="s">
        <v>436</v>
      </c>
      <c r="G236" s="267"/>
      <c r="H236" s="270">
        <v>39.904000000000003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6" t="s">
        <v>191</v>
      </c>
      <c r="AU236" s="276" t="s">
        <v>82</v>
      </c>
      <c r="AV236" s="16" t="s">
        <v>100</v>
      </c>
      <c r="AW236" s="16" t="s">
        <v>33</v>
      </c>
      <c r="AX236" s="16" t="s">
        <v>72</v>
      </c>
      <c r="AY236" s="276" t="s">
        <v>180</v>
      </c>
    </row>
    <row r="237" s="14" customFormat="1">
      <c r="A237" s="14"/>
      <c r="B237" s="245"/>
      <c r="C237" s="246"/>
      <c r="D237" s="235" t="s">
        <v>191</v>
      </c>
      <c r="E237" s="247" t="s">
        <v>19</v>
      </c>
      <c r="F237" s="248" t="s">
        <v>8758</v>
      </c>
      <c r="G237" s="246"/>
      <c r="H237" s="247" t="s">
        <v>19</v>
      </c>
      <c r="I237" s="249"/>
      <c r="J237" s="246"/>
      <c r="K237" s="246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191</v>
      </c>
      <c r="AU237" s="254" t="s">
        <v>82</v>
      </c>
      <c r="AV237" s="14" t="s">
        <v>80</v>
      </c>
      <c r="AW237" s="14" t="s">
        <v>33</v>
      </c>
      <c r="AX237" s="14" t="s">
        <v>72</v>
      </c>
      <c r="AY237" s="254" t="s">
        <v>180</v>
      </c>
    </row>
    <row r="238" s="13" customFormat="1">
      <c r="A238" s="13"/>
      <c r="B238" s="233"/>
      <c r="C238" s="234"/>
      <c r="D238" s="235" t="s">
        <v>191</v>
      </c>
      <c r="E238" s="236" t="s">
        <v>19</v>
      </c>
      <c r="F238" s="237" t="s">
        <v>8625</v>
      </c>
      <c r="G238" s="234"/>
      <c r="H238" s="238">
        <v>5.5199999999999996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191</v>
      </c>
      <c r="AU238" s="244" t="s">
        <v>82</v>
      </c>
      <c r="AV238" s="13" t="s">
        <v>82</v>
      </c>
      <c r="AW238" s="13" t="s">
        <v>33</v>
      </c>
      <c r="AX238" s="13" t="s">
        <v>72</v>
      </c>
      <c r="AY238" s="244" t="s">
        <v>180</v>
      </c>
    </row>
    <row r="239" s="13" customFormat="1">
      <c r="A239" s="13"/>
      <c r="B239" s="233"/>
      <c r="C239" s="234"/>
      <c r="D239" s="235" t="s">
        <v>191</v>
      </c>
      <c r="E239" s="236" t="s">
        <v>19</v>
      </c>
      <c r="F239" s="237" t="s">
        <v>8626</v>
      </c>
      <c r="G239" s="234"/>
      <c r="H239" s="238">
        <v>7.1200000000000001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191</v>
      </c>
      <c r="AU239" s="244" t="s">
        <v>82</v>
      </c>
      <c r="AV239" s="13" t="s">
        <v>82</v>
      </c>
      <c r="AW239" s="13" t="s">
        <v>33</v>
      </c>
      <c r="AX239" s="13" t="s">
        <v>72</v>
      </c>
      <c r="AY239" s="244" t="s">
        <v>180</v>
      </c>
    </row>
    <row r="240" s="16" customFormat="1">
      <c r="A240" s="16"/>
      <c r="B240" s="266"/>
      <c r="C240" s="267"/>
      <c r="D240" s="235" t="s">
        <v>191</v>
      </c>
      <c r="E240" s="268" t="s">
        <v>19</v>
      </c>
      <c r="F240" s="269" t="s">
        <v>436</v>
      </c>
      <c r="G240" s="267"/>
      <c r="H240" s="270">
        <v>12.640000000000001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6" t="s">
        <v>191</v>
      </c>
      <c r="AU240" s="276" t="s">
        <v>82</v>
      </c>
      <c r="AV240" s="16" t="s">
        <v>100</v>
      </c>
      <c r="AW240" s="16" t="s">
        <v>33</v>
      </c>
      <c r="AX240" s="16" t="s">
        <v>72</v>
      </c>
      <c r="AY240" s="276" t="s">
        <v>180</v>
      </c>
    </row>
    <row r="241" s="15" customFormat="1">
      <c r="A241" s="15"/>
      <c r="B241" s="255"/>
      <c r="C241" s="256"/>
      <c r="D241" s="235" t="s">
        <v>191</v>
      </c>
      <c r="E241" s="257" t="s">
        <v>19</v>
      </c>
      <c r="F241" s="258" t="s">
        <v>327</v>
      </c>
      <c r="G241" s="256"/>
      <c r="H241" s="259">
        <v>634.74400000000003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191</v>
      </c>
      <c r="AU241" s="265" t="s">
        <v>82</v>
      </c>
      <c r="AV241" s="15" t="s">
        <v>187</v>
      </c>
      <c r="AW241" s="15" t="s">
        <v>33</v>
      </c>
      <c r="AX241" s="15" t="s">
        <v>80</v>
      </c>
      <c r="AY241" s="265" t="s">
        <v>180</v>
      </c>
    </row>
    <row r="242" s="2" customFormat="1" ht="16.5" customHeight="1">
      <c r="A242" s="40"/>
      <c r="B242" s="41"/>
      <c r="C242" s="281" t="s">
        <v>356</v>
      </c>
      <c r="D242" s="281" t="s">
        <v>702</v>
      </c>
      <c r="E242" s="282" t="s">
        <v>8759</v>
      </c>
      <c r="F242" s="283" t="s">
        <v>8760</v>
      </c>
      <c r="G242" s="284" t="s">
        <v>185</v>
      </c>
      <c r="H242" s="285">
        <v>532.32899999999995</v>
      </c>
      <c r="I242" s="286"/>
      <c r="J242" s="287">
        <f>ROUND(I242*H242,2)</f>
        <v>0</v>
      </c>
      <c r="K242" s="283" t="s">
        <v>186</v>
      </c>
      <c r="L242" s="288"/>
      <c r="M242" s="289" t="s">
        <v>19</v>
      </c>
      <c r="N242" s="290" t="s">
        <v>43</v>
      </c>
      <c r="O242" s="86"/>
      <c r="P242" s="224">
        <f>O242*H242</f>
        <v>0</v>
      </c>
      <c r="Q242" s="224">
        <v>0.14999999999999999</v>
      </c>
      <c r="R242" s="224">
        <f>Q242*H242</f>
        <v>79.849349999999987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224</v>
      </c>
      <c r="AT242" s="226" t="s">
        <v>702</v>
      </c>
      <c r="AU242" s="226" t="s">
        <v>82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187</v>
      </c>
      <c r="BM242" s="226" t="s">
        <v>8761</v>
      </c>
    </row>
    <row r="243" s="13" customFormat="1">
      <c r="A243" s="13"/>
      <c r="B243" s="233"/>
      <c r="C243" s="234"/>
      <c r="D243" s="235" t="s">
        <v>191</v>
      </c>
      <c r="E243" s="236" t="s">
        <v>19</v>
      </c>
      <c r="F243" s="237" t="s">
        <v>8762</v>
      </c>
      <c r="G243" s="234"/>
      <c r="H243" s="238">
        <v>527.05799999999999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191</v>
      </c>
      <c r="AU243" s="244" t="s">
        <v>82</v>
      </c>
      <c r="AV243" s="13" t="s">
        <v>82</v>
      </c>
      <c r="AW243" s="13" t="s">
        <v>33</v>
      </c>
      <c r="AX243" s="13" t="s">
        <v>80</v>
      </c>
      <c r="AY243" s="244" t="s">
        <v>180</v>
      </c>
    </row>
    <row r="244" s="13" customFormat="1">
      <c r="A244" s="13"/>
      <c r="B244" s="233"/>
      <c r="C244" s="234"/>
      <c r="D244" s="235" t="s">
        <v>191</v>
      </c>
      <c r="E244" s="234"/>
      <c r="F244" s="237" t="s">
        <v>8763</v>
      </c>
      <c r="G244" s="234"/>
      <c r="H244" s="238">
        <v>532.32899999999995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191</v>
      </c>
      <c r="AU244" s="244" t="s">
        <v>82</v>
      </c>
      <c r="AV244" s="13" t="s">
        <v>82</v>
      </c>
      <c r="AW244" s="13" t="s">
        <v>4</v>
      </c>
      <c r="AX244" s="13" t="s">
        <v>80</v>
      </c>
      <c r="AY244" s="244" t="s">
        <v>180</v>
      </c>
    </row>
    <row r="245" s="2" customFormat="1" ht="16.5" customHeight="1">
      <c r="A245" s="40"/>
      <c r="B245" s="41"/>
      <c r="C245" s="281" t="s">
        <v>361</v>
      </c>
      <c r="D245" s="281" t="s">
        <v>702</v>
      </c>
      <c r="E245" s="282" t="s">
        <v>8764</v>
      </c>
      <c r="F245" s="283" t="s">
        <v>8765</v>
      </c>
      <c r="G245" s="284" t="s">
        <v>185</v>
      </c>
      <c r="H245" s="285">
        <v>73.730000000000004</v>
      </c>
      <c r="I245" s="286"/>
      <c r="J245" s="287">
        <f>ROUND(I245*H245,2)</f>
        <v>0</v>
      </c>
      <c r="K245" s="283" t="s">
        <v>186</v>
      </c>
      <c r="L245" s="288"/>
      <c r="M245" s="289" t="s">
        <v>19</v>
      </c>
      <c r="N245" s="290" t="s">
        <v>43</v>
      </c>
      <c r="O245" s="86"/>
      <c r="P245" s="224">
        <f>O245*H245</f>
        <v>0</v>
      </c>
      <c r="Q245" s="224">
        <v>0.17599999999999999</v>
      </c>
      <c r="R245" s="224">
        <f>Q245*H245</f>
        <v>12.976480000000001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224</v>
      </c>
      <c r="AT245" s="226" t="s">
        <v>702</v>
      </c>
      <c r="AU245" s="226" t="s">
        <v>82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187</v>
      </c>
      <c r="BM245" s="226" t="s">
        <v>8766</v>
      </c>
    </row>
    <row r="246" s="13" customFormat="1">
      <c r="A246" s="13"/>
      <c r="B246" s="233"/>
      <c r="C246" s="234"/>
      <c r="D246" s="235" t="s">
        <v>191</v>
      </c>
      <c r="E246" s="234"/>
      <c r="F246" s="237" t="s">
        <v>8767</v>
      </c>
      <c r="G246" s="234"/>
      <c r="H246" s="238">
        <v>73.730000000000004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191</v>
      </c>
      <c r="AU246" s="244" t="s">
        <v>82</v>
      </c>
      <c r="AV246" s="13" t="s">
        <v>82</v>
      </c>
      <c r="AW246" s="13" t="s">
        <v>4</v>
      </c>
      <c r="AX246" s="13" t="s">
        <v>80</v>
      </c>
      <c r="AY246" s="244" t="s">
        <v>180</v>
      </c>
    </row>
    <row r="247" s="2" customFormat="1" ht="16.5" customHeight="1">
      <c r="A247" s="40"/>
      <c r="B247" s="41"/>
      <c r="C247" s="281" t="s">
        <v>365</v>
      </c>
      <c r="D247" s="281" t="s">
        <v>702</v>
      </c>
      <c r="E247" s="282" t="s">
        <v>8768</v>
      </c>
      <c r="F247" s="283" t="s">
        <v>8769</v>
      </c>
      <c r="G247" s="284" t="s">
        <v>185</v>
      </c>
      <c r="H247" s="285">
        <v>31.213000000000001</v>
      </c>
      <c r="I247" s="286"/>
      <c r="J247" s="287">
        <f>ROUND(I247*H247,2)</f>
        <v>0</v>
      </c>
      <c r="K247" s="283" t="s">
        <v>186</v>
      </c>
      <c r="L247" s="288"/>
      <c r="M247" s="289" t="s">
        <v>19</v>
      </c>
      <c r="N247" s="290" t="s">
        <v>43</v>
      </c>
      <c r="O247" s="86"/>
      <c r="P247" s="224">
        <f>O247*H247</f>
        <v>0</v>
      </c>
      <c r="Q247" s="224">
        <v>0.17499999999999999</v>
      </c>
      <c r="R247" s="224">
        <f>Q247*H247</f>
        <v>5.462275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224</v>
      </c>
      <c r="AT247" s="226" t="s">
        <v>702</v>
      </c>
      <c r="AU247" s="226" t="s">
        <v>82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187</v>
      </c>
      <c r="BM247" s="226" t="s">
        <v>8770</v>
      </c>
    </row>
    <row r="248" s="14" customFormat="1">
      <c r="A248" s="14"/>
      <c r="B248" s="245"/>
      <c r="C248" s="246"/>
      <c r="D248" s="235" t="s">
        <v>191</v>
      </c>
      <c r="E248" s="247" t="s">
        <v>19</v>
      </c>
      <c r="F248" s="248" t="s">
        <v>8771</v>
      </c>
      <c r="G248" s="246"/>
      <c r="H248" s="247" t="s">
        <v>19</v>
      </c>
      <c r="I248" s="249"/>
      <c r="J248" s="246"/>
      <c r="K248" s="246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191</v>
      </c>
      <c r="AU248" s="254" t="s">
        <v>82</v>
      </c>
      <c r="AV248" s="14" t="s">
        <v>80</v>
      </c>
      <c r="AW248" s="14" t="s">
        <v>33</v>
      </c>
      <c r="AX248" s="14" t="s">
        <v>72</v>
      </c>
      <c r="AY248" s="254" t="s">
        <v>180</v>
      </c>
    </row>
    <row r="249" s="13" customFormat="1">
      <c r="A249" s="13"/>
      <c r="B249" s="233"/>
      <c r="C249" s="234"/>
      <c r="D249" s="235" t="s">
        <v>191</v>
      </c>
      <c r="E249" s="236" t="s">
        <v>19</v>
      </c>
      <c r="F249" s="237" t="s">
        <v>8772</v>
      </c>
      <c r="G249" s="234"/>
      <c r="H249" s="238">
        <v>31.213000000000001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191</v>
      </c>
      <c r="AU249" s="244" t="s">
        <v>82</v>
      </c>
      <c r="AV249" s="13" t="s">
        <v>82</v>
      </c>
      <c r="AW249" s="13" t="s">
        <v>33</v>
      </c>
      <c r="AX249" s="13" t="s">
        <v>80</v>
      </c>
      <c r="AY249" s="244" t="s">
        <v>180</v>
      </c>
    </row>
    <row r="250" s="12" customFormat="1" ht="22.8" customHeight="1">
      <c r="A250" s="12"/>
      <c r="B250" s="199"/>
      <c r="C250" s="200"/>
      <c r="D250" s="201" t="s">
        <v>71</v>
      </c>
      <c r="E250" s="213" t="s">
        <v>231</v>
      </c>
      <c r="F250" s="213" t="s">
        <v>355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SUM(P251:P375)</f>
        <v>0</v>
      </c>
      <c r="Q250" s="207"/>
      <c r="R250" s="208">
        <f>SUM(R251:R375)</f>
        <v>64.864746000000011</v>
      </c>
      <c r="S250" s="207"/>
      <c r="T250" s="209">
        <f>SUM(T251:T375)</f>
        <v>4.5640000000000001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80</v>
      </c>
      <c r="AT250" s="211" t="s">
        <v>71</v>
      </c>
      <c r="AU250" s="211" t="s">
        <v>80</v>
      </c>
      <c r="AY250" s="210" t="s">
        <v>180</v>
      </c>
      <c r="BK250" s="212">
        <f>SUM(BK251:BK375)</f>
        <v>0</v>
      </c>
    </row>
    <row r="251" s="2" customFormat="1" ht="16.5" customHeight="1">
      <c r="A251" s="40"/>
      <c r="B251" s="41"/>
      <c r="C251" s="215" t="s">
        <v>369</v>
      </c>
      <c r="D251" s="215" t="s">
        <v>182</v>
      </c>
      <c r="E251" s="216" t="s">
        <v>357</v>
      </c>
      <c r="F251" s="217" t="s">
        <v>8773</v>
      </c>
      <c r="G251" s="218" t="s">
        <v>359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187</v>
      </c>
      <c r="AT251" s="226" t="s">
        <v>182</v>
      </c>
      <c r="AU251" s="226" t="s">
        <v>82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187</v>
      </c>
      <c r="BM251" s="226" t="s">
        <v>8774</v>
      </c>
    </row>
    <row r="252" s="2" customFormat="1" ht="16.5" customHeight="1">
      <c r="A252" s="40"/>
      <c r="B252" s="41"/>
      <c r="C252" s="215" t="s">
        <v>373</v>
      </c>
      <c r="D252" s="215" t="s">
        <v>182</v>
      </c>
      <c r="E252" s="216" t="s">
        <v>362</v>
      </c>
      <c r="F252" s="217" t="s">
        <v>8775</v>
      </c>
      <c r="G252" s="218" t="s">
        <v>359</v>
      </c>
      <c r="H252" s="219">
        <v>10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187</v>
      </c>
      <c r="AT252" s="226" t="s">
        <v>182</v>
      </c>
      <c r="AU252" s="226" t="s">
        <v>82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187</v>
      </c>
      <c r="BM252" s="226" t="s">
        <v>8776</v>
      </c>
    </row>
    <row r="253" s="14" customFormat="1">
      <c r="A253" s="14"/>
      <c r="B253" s="245"/>
      <c r="C253" s="246"/>
      <c r="D253" s="235" t="s">
        <v>191</v>
      </c>
      <c r="E253" s="247" t="s">
        <v>19</v>
      </c>
      <c r="F253" s="248" t="s">
        <v>8777</v>
      </c>
      <c r="G253" s="246"/>
      <c r="H253" s="247" t="s">
        <v>19</v>
      </c>
      <c r="I253" s="249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191</v>
      </c>
      <c r="AU253" s="254" t="s">
        <v>82</v>
      </c>
      <c r="AV253" s="14" t="s">
        <v>80</v>
      </c>
      <c r="AW253" s="14" t="s">
        <v>33</v>
      </c>
      <c r="AX253" s="14" t="s">
        <v>72</v>
      </c>
      <c r="AY253" s="254" t="s">
        <v>180</v>
      </c>
    </row>
    <row r="254" s="14" customFormat="1">
      <c r="A254" s="14"/>
      <c r="B254" s="245"/>
      <c r="C254" s="246"/>
      <c r="D254" s="235" t="s">
        <v>191</v>
      </c>
      <c r="E254" s="247" t="s">
        <v>19</v>
      </c>
      <c r="F254" s="248" t="s">
        <v>8778</v>
      </c>
      <c r="G254" s="246"/>
      <c r="H254" s="247" t="s">
        <v>19</v>
      </c>
      <c r="I254" s="249"/>
      <c r="J254" s="246"/>
      <c r="K254" s="246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191</v>
      </c>
      <c r="AU254" s="254" t="s">
        <v>82</v>
      </c>
      <c r="AV254" s="14" t="s">
        <v>80</v>
      </c>
      <c r="AW254" s="14" t="s">
        <v>33</v>
      </c>
      <c r="AX254" s="14" t="s">
        <v>72</v>
      </c>
      <c r="AY254" s="254" t="s">
        <v>180</v>
      </c>
    </row>
    <row r="255" s="13" customFormat="1">
      <c r="A255" s="13"/>
      <c r="B255" s="233"/>
      <c r="C255" s="234"/>
      <c r="D255" s="235" t="s">
        <v>191</v>
      </c>
      <c r="E255" s="236" t="s">
        <v>19</v>
      </c>
      <c r="F255" s="237" t="s">
        <v>237</v>
      </c>
      <c r="G255" s="234"/>
      <c r="H255" s="238">
        <v>10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191</v>
      </c>
      <c r="AU255" s="244" t="s">
        <v>82</v>
      </c>
      <c r="AV255" s="13" t="s">
        <v>82</v>
      </c>
      <c r="AW255" s="13" t="s">
        <v>33</v>
      </c>
      <c r="AX255" s="13" t="s">
        <v>80</v>
      </c>
      <c r="AY255" s="244" t="s">
        <v>180</v>
      </c>
    </row>
    <row r="256" s="2" customFormat="1" ht="16.5" customHeight="1">
      <c r="A256" s="40"/>
      <c r="B256" s="41"/>
      <c r="C256" s="215" t="s">
        <v>377</v>
      </c>
      <c r="D256" s="215" t="s">
        <v>182</v>
      </c>
      <c r="E256" s="216" t="s">
        <v>8779</v>
      </c>
      <c r="F256" s="217" t="s">
        <v>8780</v>
      </c>
      <c r="G256" s="218" t="s">
        <v>195</v>
      </c>
      <c r="H256" s="219">
        <v>6</v>
      </c>
      <c r="I256" s="220"/>
      <c r="J256" s="221">
        <f>ROUND(I256*H256,2)</f>
        <v>0</v>
      </c>
      <c r="K256" s="217" t="s">
        <v>186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0.00069999999999999999</v>
      </c>
      <c r="R256" s="224">
        <f>Q256*H256</f>
        <v>0.0041999999999999997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187</v>
      </c>
      <c r="AT256" s="226" t="s">
        <v>182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187</v>
      </c>
      <c r="BM256" s="226" t="s">
        <v>8781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8782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2" customFormat="1" ht="16.5" customHeight="1">
      <c r="A258" s="40"/>
      <c r="B258" s="41"/>
      <c r="C258" s="281" t="s">
        <v>382</v>
      </c>
      <c r="D258" s="281" t="s">
        <v>702</v>
      </c>
      <c r="E258" s="282" t="s">
        <v>8783</v>
      </c>
      <c r="F258" s="283" t="s">
        <v>8784</v>
      </c>
      <c r="G258" s="284" t="s">
        <v>195</v>
      </c>
      <c r="H258" s="285">
        <v>4</v>
      </c>
      <c r="I258" s="286"/>
      <c r="J258" s="287">
        <f>ROUND(I258*H258,2)</f>
        <v>0</v>
      </c>
      <c r="K258" s="283" t="s">
        <v>186</v>
      </c>
      <c r="L258" s="288"/>
      <c r="M258" s="289" t="s">
        <v>19</v>
      </c>
      <c r="N258" s="290" t="s">
        <v>43</v>
      </c>
      <c r="O258" s="86"/>
      <c r="P258" s="224">
        <f>O258*H258</f>
        <v>0</v>
      </c>
      <c r="Q258" s="224">
        <v>0.0012999999999999999</v>
      </c>
      <c r="R258" s="224">
        <f>Q258*H258</f>
        <v>0.0051999999999999998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224</v>
      </c>
      <c r="AT258" s="226" t="s">
        <v>702</v>
      </c>
      <c r="AU258" s="226" t="s">
        <v>82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187</v>
      </c>
      <c r="BM258" s="226" t="s">
        <v>8785</v>
      </c>
    </row>
    <row r="259" s="14" customFormat="1">
      <c r="A259" s="14"/>
      <c r="B259" s="245"/>
      <c r="C259" s="246"/>
      <c r="D259" s="235" t="s">
        <v>191</v>
      </c>
      <c r="E259" s="247" t="s">
        <v>19</v>
      </c>
      <c r="F259" s="248" t="s">
        <v>8786</v>
      </c>
      <c r="G259" s="246"/>
      <c r="H259" s="247" t="s">
        <v>19</v>
      </c>
      <c r="I259" s="249"/>
      <c r="J259" s="246"/>
      <c r="K259" s="246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191</v>
      </c>
      <c r="AU259" s="254" t="s">
        <v>82</v>
      </c>
      <c r="AV259" s="14" t="s">
        <v>80</v>
      </c>
      <c r="AW259" s="14" t="s">
        <v>33</v>
      </c>
      <c r="AX259" s="14" t="s">
        <v>72</v>
      </c>
      <c r="AY259" s="254" t="s">
        <v>180</v>
      </c>
    </row>
    <row r="260" s="13" customFormat="1">
      <c r="A260" s="13"/>
      <c r="B260" s="233"/>
      <c r="C260" s="234"/>
      <c r="D260" s="235" t="s">
        <v>191</v>
      </c>
      <c r="E260" s="236" t="s">
        <v>19</v>
      </c>
      <c r="F260" s="237" t="s">
        <v>82</v>
      </c>
      <c r="G260" s="234"/>
      <c r="H260" s="238">
        <v>2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191</v>
      </c>
      <c r="AU260" s="244" t="s">
        <v>82</v>
      </c>
      <c r="AV260" s="13" t="s">
        <v>82</v>
      </c>
      <c r="AW260" s="13" t="s">
        <v>33</v>
      </c>
      <c r="AX260" s="13" t="s">
        <v>72</v>
      </c>
      <c r="AY260" s="244" t="s">
        <v>180</v>
      </c>
    </row>
    <row r="261" s="14" customFormat="1">
      <c r="A261" s="14"/>
      <c r="B261" s="245"/>
      <c r="C261" s="246"/>
      <c r="D261" s="235" t="s">
        <v>191</v>
      </c>
      <c r="E261" s="247" t="s">
        <v>19</v>
      </c>
      <c r="F261" s="248" t="s">
        <v>8787</v>
      </c>
      <c r="G261" s="246"/>
      <c r="H261" s="247" t="s">
        <v>19</v>
      </c>
      <c r="I261" s="249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191</v>
      </c>
      <c r="AU261" s="254" t="s">
        <v>82</v>
      </c>
      <c r="AV261" s="14" t="s">
        <v>80</v>
      </c>
      <c r="AW261" s="14" t="s">
        <v>33</v>
      </c>
      <c r="AX261" s="14" t="s">
        <v>72</v>
      </c>
      <c r="AY261" s="254" t="s">
        <v>180</v>
      </c>
    </row>
    <row r="262" s="13" customFormat="1">
      <c r="A262" s="13"/>
      <c r="B262" s="233"/>
      <c r="C262" s="234"/>
      <c r="D262" s="235" t="s">
        <v>191</v>
      </c>
      <c r="E262" s="236" t="s">
        <v>19</v>
      </c>
      <c r="F262" s="237" t="s">
        <v>80</v>
      </c>
      <c r="G262" s="234"/>
      <c r="H262" s="238">
        <v>1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191</v>
      </c>
      <c r="AU262" s="244" t="s">
        <v>82</v>
      </c>
      <c r="AV262" s="13" t="s">
        <v>82</v>
      </c>
      <c r="AW262" s="13" t="s">
        <v>33</v>
      </c>
      <c r="AX262" s="13" t="s">
        <v>72</v>
      </c>
      <c r="AY262" s="244" t="s">
        <v>180</v>
      </c>
    </row>
    <row r="263" s="14" customFormat="1">
      <c r="A263" s="14"/>
      <c r="B263" s="245"/>
      <c r="C263" s="246"/>
      <c r="D263" s="235" t="s">
        <v>191</v>
      </c>
      <c r="E263" s="247" t="s">
        <v>19</v>
      </c>
      <c r="F263" s="248" t="s">
        <v>8788</v>
      </c>
      <c r="G263" s="246"/>
      <c r="H263" s="247" t="s">
        <v>19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191</v>
      </c>
      <c r="AU263" s="254" t="s">
        <v>82</v>
      </c>
      <c r="AV263" s="14" t="s">
        <v>80</v>
      </c>
      <c r="AW263" s="14" t="s">
        <v>33</v>
      </c>
      <c r="AX263" s="14" t="s">
        <v>72</v>
      </c>
      <c r="AY263" s="254" t="s">
        <v>180</v>
      </c>
    </row>
    <row r="264" s="13" customFormat="1">
      <c r="A264" s="13"/>
      <c r="B264" s="233"/>
      <c r="C264" s="234"/>
      <c r="D264" s="235" t="s">
        <v>191</v>
      </c>
      <c r="E264" s="236" t="s">
        <v>19</v>
      </c>
      <c r="F264" s="237" t="s">
        <v>80</v>
      </c>
      <c r="G264" s="234"/>
      <c r="H264" s="238">
        <v>1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191</v>
      </c>
      <c r="AU264" s="244" t="s">
        <v>82</v>
      </c>
      <c r="AV264" s="13" t="s">
        <v>82</v>
      </c>
      <c r="AW264" s="13" t="s">
        <v>33</v>
      </c>
      <c r="AX264" s="13" t="s">
        <v>72</v>
      </c>
      <c r="AY264" s="244" t="s">
        <v>180</v>
      </c>
    </row>
    <row r="265" s="15" customFormat="1">
      <c r="A265" s="15"/>
      <c r="B265" s="255"/>
      <c r="C265" s="256"/>
      <c r="D265" s="235" t="s">
        <v>191</v>
      </c>
      <c r="E265" s="257" t="s">
        <v>19</v>
      </c>
      <c r="F265" s="258" t="s">
        <v>327</v>
      </c>
      <c r="G265" s="256"/>
      <c r="H265" s="259">
        <v>4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191</v>
      </c>
      <c r="AU265" s="265" t="s">
        <v>82</v>
      </c>
      <c r="AV265" s="15" t="s">
        <v>187</v>
      </c>
      <c r="AW265" s="15" t="s">
        <v>33</v>
      </c>
      <c r="AX265" s="15" t="s">
        <v>80</v>
      </c>
      <c r="AY265" s="265" t="s">
        <v>180</v>
      </c>
    </row>
    <row r="266" s="2" customFormat="1" ht="16.5" customHeight="1">
      <c r="A266" s="40"/>
      <c r="B266" s="41"/>
      <c r="C266" s="281" t="s">
        <v>387</v>
      </c>
      <c r="D266" s="281" t="s">
        <v>702</v>
      </c>
      <c r="E266" s="282" t="s">
        <v>8789</v>
      </c>
      <c r="F266" s="283" t="s">
        <v>8790</v>
      </c>
      <c r="G266" s="284" t="s">
        <v>195</v>
      </c>
      <c r="H266" s="285">
        <v>1</v>
      </c>
      <c r="I266" s="286"/>
      <c r="J266" s="287">
        <f>ROUND(I266*H266,2)</f>
        <v>0</v>
      </c>
      <c r="K266" s="283" t="s">
        <v>186</v>
      </c>
      <c r="L266" s="288"/>
      <c r="M266" s="289" t="s">
        <v>19</v>
      </c>
      <c r="N266" s="290" t="s">
        <v>43</v>
      </c>
      <c r="O266" s="86"/>
      <c r="P266" s="224">
        <f>O266*H266</f>
        <v>0</v>
      </c>
      <c r="Q266" s="224">
        <v>0.0040000000000000001</v>
      </c>
      <c r="R266" s="224">
        <f>Q266*H266</f>
        <v>0.0040000000000000001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224</v>
      </c>
      <c r="AT266" s="226" t="s">
        <v>702</v>
      </c>
      <c r="AU266" s="226" t="s">
        <v>82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187</v>
      </c>
      <c r="BM266" s="226" t="s">
        <v>8791</v>
      </c>
    </row>
    <row r="267" s="14" customFormat="1">
      <c r="A267" s="14"/>
      <c r="B267" s="245"/>
      <c r="C267" s="246"/>
      <c r="D267" s="235" t="s">
        <v>191</v>
      </c>
      <c r="E267" s="247" t="s">
        <v>19</v>
      </c>
      <c r="F267" s="248" t="s">
        <v>8792</v>
      </c>
      <c r="G267" s="246"/>
      <c r="H267" s="247" t="s">
        <v>19</v>
      </c>
      <c r="I267" s="249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191</v>
      </c>
      <c r="AU267" s="254" t="s">
        <v>82</v>
      </c>
      <c r="AV267" s="14" t="s">
        <v>80</v>
      </c>
      <c r="AW267" s="14" t="s">
        <v>33</v>
      </c>
      <c r="AX267" s="14" t="s">
        <v>72</v>
      </c>
      <c r="AY267" s="254" t="s">
        <v>180</v>
      </c>
    </row>
    <row r="268" s="13" customFormat="1">
      <c r="A268" s="13"/>
      <c r="B268" s="233"/>
      <c r="C268" s="234"/>
      <c r="D268" s="235" t="s">
        <v>191</v>
      </c>
      <c r="E268" s="236" t="s">
        <v>19</v>
      </c>
      <c r="F268" s="237" t="s">
        <v>80</v>
      </c>
      <c r="G268" s="234"/>
      <c r="H268" s="238">
        <v>1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191</v>
      </c>
      <c r="AU268" s="244" t="s">
        <v>82</v>
      </c>
      <c r="AV268" s="13" t="s">
        <v>82</v>
      </c>
      <c r="AW268" s="13" t="s">
        <v>33</v>
      </c>
      <c r="AX268" s="13" t="s">
        <v>80</v>
      </c>
      <c r="AY268" s="244" t="s">
        <v>180</v>
      </c>
    </row>
    <row r="269" s="2" customFormat="1" ht="16.5" customHeight="1">
      <c r="A269" s="40"/>
      <c r="B269" s="41"/>
      <c r="C269" s="281" t="s">
        <v>394</v>
      </c>
      <c r="D269" s="281" t="s">
        <v>702</v>
      </c>
      <c r="E269" s="282" t="s">
        <v>8793</v>
      </c>
      <c r="F269" s="283" t="s">
        <v>8794</v>
      </c>
      <c r="G269" s="284" t="s">
        <v>195</v>
      </c>
      <c r="H269" s="285">
        <v>1</v>
      </c>
      <c r="I269" s="286"/>
      <c r="J269" s="287">
        <f>ROUND(I269*H269,2)</f>
        <v>0</v>
      </c>
      <c r="K269" s="283" t="s">
        <v>186</v>
      </c>
      <c r="L269" s="288"/>
      <c r="M269" s="289" t="s">
        <v>19</v>
      </c>
      <c r="N269" s="290" t="s">
        <v>43</v>
      </c>
      <c r="O269" s="86"/>
      <c r="P269" s="224">
        <f>O269*H269</f>
        <v>0</v>
      </c>
      <c r="Q269" s="224">
        <v>0.0035000000000000001</v>
      </c>
      <c r="R269" s="224">
        <f>Q269*H269</f>
        <v>0.0035000000000000001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224</v>
      </c>
      <c r="AT269" s="226" t="s">
        <v>702</v>
      </c>
      <c r="AU269" s="226" t="s">
        <v>82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187</v>
      </c>
      <c r="BM269" s="226" t="s">
        <v>8795</v>
      </c>
    </row>
    <row r="270" s="14" customFormat="1">
      <c r="A270" s="14"/>
      <c r="B270" s="245"/>
      <c r="C270" s="246"/>
      <c r="D270" s="235" t="s">
        <v>191</v>
      </c>
      <c r="E270" s="247" t="s">
        <v>19</v>
      </c>
      <c r="F270" s="248" t="s">
        <v>8796</v>
      </c>
      <c r="G270" s="246"/>
      <c r="H270" s="247" t="s">
        <v>19</v>
      </c>
      <c r="I270" s="249"/>
      <c r="J270" s="246"/>
      <c r="K270" s="246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191</v>
      </c>
      <c r="AU270" s="254" t="s">
        <v>82</v>
      </c>
      <c r="AV270" s="14" t="s">
        <v>80</v>
      </c>
      <c r="AW270" s="14" t="s">
        <v>33</v>
      </c>
      <c r="AX270" s="14" t="s">
        <v>72</v>
      </c>
      <c r="AY270" s="254" t="s">
        <v>180</v>
      </c>
    </row>
    <row r="271" s="13" customFormat="1">
      <c r="A271" s="13"/>
      <c r="B271" s="233"/>
      <c r="C271" s="234"/>
      <c r="D271" s="235" t="s">
        <v>191</v>
      </c>
      <c r="E271" s="236" t="s">
        <v>19</v>
      </c>
      <c r="F271" s="237" t="s">
        <v>80</v>
      </c>
      <c r="G271" s="234"/>
      <c r="H271" s="238">
        <v>1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191</v>
      </c>
      <c r="AU271" s="244" t="s">
        <v>82</v>
      </c>
      <c r="AV271" s="13" t="s">
        <v>82</v>
      </c>
      <c r="AW271" s="13" t="s">
        <v>33</v>
      </c>
      <c r="AX271" s="13" t="s">
        <v>80</v>
      </c>
      <c r="AY271" s="244" t="s">
        <v>180</v>
      </c>
    </row>
    <row r="272" s="2" customFormat="1" ht="16.5" customHeight="1">
      <c r="A272" s="40"/>
      <c r="B272" s="41"/>
      <c r="C272" s="215" t="s">
        <v>400</v>
      </c>
      <c r="D272" s="215" t="s">
        <v>182</v>
      </c>
      <c r="E272" s="216" t="s">
        <v>8797</v>
      </c>
      <c r="F272" s="217" t="s">
        <v>8798</v>
      </c>
      <c r="G272" s="218" t="s">
        <v>195</v>
      </c>
      <c r="H272" s="219">
        <v>1</v>
      </c>
      <c r="I272" s="220"/>
      <c r="J272" s="221">
        <f>ROUND(I272*H272,2)</f>
        <v>0</v>
      </c>
      <c r="K272" s="217" t="s">
        <v>186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0.11241</v>
      </c>
      <c r="R272" s="224">
        <f>Q272*H272</f>
        <v>0.11241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187</v>
      </c>
      <c r="AT272" s="226" t="s">
        <v>182</v>
      </c>
      <c r="AU272" s="226" t="s">
        <v>82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187</v>
      </c>
      <c r="BM272" s="226" t="s">
        <v>8799</v>
      </c>
    </row>
    <row r="273" s="2" customFormat="1">
      <c r="A273" s="40"/>
      <c r="B273" s="41"/>
      <c r="C273" s="42"/>
      <c r="D273" s="228" t="s">
        <v>189</v>
      </c>
      <c r="E273" s="42"/>
      <c r="F273" s="229" t="s">
        <v>8800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189</v>
      </c>
      <c r="AU273" s="19" t="s">
        <v>82</v>
      </c>
    </row>
    <row r="274" s="2" customFormat="1" ht="16.5" customHeight="1">
      <c r="A274" s="40"/>
      <c r="B274" s="41"/>
      <c r="C274" s="281" t="s">
        <v>405</v>
      </c>
      <c r="D274" s="281" t="s">
        <v>702</v>
      </c>
      <c r="E274" s="282" t="s">
        <v>8801</v>
      </c>
      <c r="F274" s="283" t="s">
        <v>8802</v>
      </c>
      <c r="G274" s="284" t="s">
        <v>195</v>
      </c>
      <c r="H274" s="285">
        <v>1</v>
      </c>
      <c r="I274" s="286"/>
      <c r="J274" s="287">
        <f>ROUND(I274*H274,2)</f>
        <v>0</v>
      </c>
      <c r="K274" s="283" t="s">
        <v>186</v>
      </c>
      <c r="L274" s="288"/>
      <c r="M274" s="289" t="s">
        <v>19</v>
      </c>
      <c r="N274" s="290" t="s">
        <v>43</v>
      </c>
      <c r="O274" s="86"/>
      <c r="P274" s="224">
        <f>O274*H274</f>
        <v>0</v>
      </c>
      <c r="Q274" s="224">
        <v>0.0061000000000000004</v>
      </c>
      <c r="R274" s="224">
        <f>Q274*H274</f>
        <v>0.0061000000000000004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224</v>
      </c>
      <c r="AT274" s="226" t="s">
        <v>702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187</v>
      </c>
      <c r="BM274" s="226" t="s">
        <v>8803</v>
      </c>
    </row>
    <row r="275" s="2" customFormat="1" ht="16.5" customHeight="1">
      <c r="A275" s="40"/>
      <c r="B275" s="41"/>
      <c r="C275" s="281" t="s">
        <v>412</v>
      </c>
      <c r="D275" s="281" t="s">
        <v>702</v>
      </c>
      <c r="E275" s="282" t="s">
        <v>8804</v>
      </c>
      <c r="F275" s="283" t="s">
        <v>8805</v>
      </c>
      <c r="G275" s="284" t="s">
        <v>195</v>
      </c>
      <c r="H275" s="285">
        <v>1</v>
      </c>
      <c r="I275" s="286"/>
      <c r="J275" s="287">
        <f>ROUND(I275*H275,2)</f>
        <v>0</v>
      </c>
      <c r="K275" s="283" t="s">
        <v>186</v>
      </c>
      <c r="L275" s="288"/>
      <c r="M275" s="289" t="s">
        <v>19</v>
      </c>
      <c r="N275" s="290" t="s">
        <v>43</v>
      </c>
      <c r="O275" s="86"/>
      <c r="P275" s="224">
        <f>O275*H275</f>
        <v>0</v>
      </c>
      <c r="Q275" s="224">
        <v>0.00035</v>
      </c>
      <c r="R275" s="224">
        <f>Q275*H275</f>
        <v>0.00035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224</v>
      </c>
      <c r="AT275" s="226" t="s">
        <v>702</v>
      </c>
      <c r="AU275" s="226" t="s">
        <v>82</v>
      </c>
      <c r="AY275" s="19" t="s">
        <v>180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187</v>
      </c>
      <c r="BM275" s="226" t="s">
        <v>8806</v>
      </c>
    </row>
    <row r="276" s="2" customFormat="1" ht="16.5" customHeight="1">
      <c r="A276" s="40"/>
      <c r="B276" s="41"/>
      <c r="C276" s="281" t="s">
        <v>423</v>
      </c>
      <c r="D276" s="281" t="s">
        <v>702</v>
      </c>
      <c r="E276" s="282" t="s">
        <v>8807</v>
      </c>
      <c r="F276" s="283" t="s">
        <v>8808</v>
      </c>
      <c r="G276" s="284" t="s">
        <v>195</v>
      </c>
      <c r="H276" s="285">
        <v>1</v>
      </c>
      <c r="I276" s="286"/>
      <c r="J276" s="287">
        <f>ROUND(I276*H276,2)</f>
        <v>0</v>
      </c>
      <c r="K276" s="283" t="s">
        <v>186</v>
      </c>
      <c r="L276" s="288"/>
      <c r="M276" s="289" t="s">
        <v>19</v>
      </c>
      <c r="N276" s="290" t="s">
        <v>43</v>
      </c>
      <c r="O276" s="86"/>
      <c r="P276" s="224">
        <f>O276*H276</f>
        <v>0</v>
      </c>
      <c r="Q276" s="224">
        <v>0.00010000000000000001</v>
      </c>
      <c r="R276" s="224">
        <f>Q276*H276</f>
        <v>0.00010000000000000001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224</v>
      </c>
      <c r="AT276" s="226" t="s">
        <v>702</v>
      </c>
      <c r="AU276" s="226" t="s">
        <v>82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187</v>
      </c>
      <c r="BM276" s="226" t="s">
        <v>8809</v>
      </c>
    </row>
    <row r="277" s="2" customFormat="1" ht="16.5" customHeight="1">
      <c r="A277" s="40"/>
      <c r="B277" s="41"/>
      <c r="C277" s="281" t="s">
        <v>439</v>
      </c>
      <c r="D277" s="281" t="s">
        <v>702</v>
      </c>
      <c r="E277" s="282" t="s">
        <v>8810</v>
      </c>
      <c r="F277" s="283" t="s">
        <v>8811</v>
      </c>
      <c r="G277" s="284" t="s">
        <v>195</v>
      </c>
      <c r="H277" s="285">
        <v>1</v>
      </c>
      <c r="I277" s="286"/>
      <c r="J277" s="287">
        <f>ROUND(I277*H277,2)</f>
        <v>0</v>
      </c>
      <c r="K277" s="283" t="s">
        <v>186</v>
      </c>
      <c r="L277" s="288"/>
      <c r="M277" s="289" t="s">
        <v>19</v>
      </c>
      <c r="N277" s="290" t="s">
        <v>43</v>
      </c>
      <c r="O277" s="86"/>
      <c r="P277" s="224">
        <f>O277*H277</f>
        <v>0</v>
      </c>
      <c r="Q277" s="224">
        <v>0.0030000000000000001</v>
      </c>
      <c r="R277" s="224">
        <f>Q277*H277</f>
        <v>0.0030000000000000001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224</v>
      </c>
      <c r="AT277" s="226" t="s">
        <v>702</v>
      </c>
      <c r="AU277" s="226" t="s">
        <v>82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187</v>
      </c>
      <c r="BM277" s="226" t="s">
        <v>8812</v>
      </c>
    </row>
    <row r="278" s="2" customFormat="1" ht="16.5" customHeight="1">
      <c r="A278" s="40"/>
      <c r="B278" s="41"/>
      <c r="C278" s="215" t="s">
        <v>462</v>
      </c>
      <c r="D278" s="215" t="s">
        <v>182</v>
      </c>
      <c r="E278" s="216" t="s">
        <v>8813</v>
      </c>
      <c r="F278" s="217" t="s">
        <v>8814</v>
      </c>
      <c r="G278" s="218" t="s">
        <v>195</v>
      </c>
      <c r="H278" s="219">
        <v>5</v>
      </c>
      <c r="I278" s="220"/>
      <c r="J278" s="221">
        <f>ROUND(I278*H278,2)</f>
        <v>0</v>
      </c>
      <c r="K278" s="217" t="s">
        <v>186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0.00025000000000000001</v>
      </c>
      <c r="R278" s="224">
        <f>Q278*H278</f>
        <v>0.00125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187</v>
      </c>
      <c r="AT278" s="226" t="s">
        <v>182</v>
      </c>
      <c r="AU278" s="226" t="s">
        <v>82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187</v>
      </c>
      <c r="BM278" s="226" t="s">
        <v>8815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8816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82</v>
      </c>
    </row>
    <row r="280" s="2" customFormat="1" ht="16.5" customHeight="1">
      <c r="A280" s="40"/>
      <c r="B280" s="41"/>
      <c r="C280" s="281" t="s">
        <v>469</v>
      </c>
      <c r="D280" s="281" t="s">
        <v>702</v>
      </c>
      <c r="E280" s="282" t="s">
        <v>8817</v>
      </c>
      <c r="F280" s="283" t="s">
        <v>8818</v>
      </c>
      <c r="G280" s="284" t="s">
        <v>195</v>
      </c>
      <c r="H280" s="285">
        <v>5</v>
      </c>
      <c r="I280" s="286"/>
      <c r="J280" s="287">
        <f>ROUND(I280*H280,2)</f>
        <v>0</v>
      </c>
      <c r="K280" s="283" t="s">
        <v>186</v>
      </c>
      <c r="L280" s="288"/>
      <c r="M280" s="289" t="s">
        <v>19</v>
      </c>
      <c r="N280" s="290" t="s">
        <v>43</v>
      </c>
      <c r="O280" s="86"/>
      <c r="P280" s="224">
        <f>O280*H280</f>
        <v>0</v>
      </c>
      <c r="Q280" s="224">
        <v>0.0050000000000000001</v>
      </c>
      <c r="R280" s="224">
        <f>Q280*H280</f>
        <v>0.025000000000000001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224</v>
      </c>
      <c r="AT280" s="226" t="s">
        <v>702</v>
      </c>
      <c r="AU280" s="226" t="s">
        <v>82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187</v>
      </c>
      <c r="BM280" s="226" t="s">
        <v>8819</v>
      </c>
    </row>
    <row r="281" s="2" customFormat="1" ht="16.5" customHeight="1">
      <c r="A281" s="40"/>
      <c r="B281" s="41"/>
      <c r="C281" s="215" t="s">
        <v>474</v>
      </c>
      <c r="D281" s="215" t="s">
        <v>182</v>
      </c>
      <c r="E281" s="216" t="s">
        <v>8820</v>
      </c>
      <c r="F281" s="217" t="s">
        <v>8821</v>
      </c>
      <c r="G281" s="218" t="s">
        <v>227</v>
      </c>
      <c r="H281" s="219">
        <v>7.5</v>
      </c>
      <c r="I281" s="220"/>
      <c r="J281" s="221">
        <f>ROUND(I281*H281,2)</f>
        <v>0</v>
      </c>
      <c r="K281" s="217" t="s">
        <v>186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0.00012999999999999999</v>
      </c>
      <c r="R281" s="224">
        <f>Q281*H281</f>
        <v>0.00097499999999999996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187</v>
      </c>
      <c r="AT281" s="226" t="s">
        <v>182</v>
      </c>
      <c r="AU281" s="226" t="s">
        <v>82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187</v>
      </c>
      <c r="BM281" s="226" t="s">
        <v>8822</v>
      </c>
    </row>
    <row r="282" s="2" customFormat="1">
      <c r="A282" s="40"/>
      <c r="B282" s="41"/>
      <c r="C282" s="42"/>
      <c r="D282" s="228" t="s">
        <v>189</v>
      </c>
      <c r="E282" s="42"/>
      <c r="F282" s="229" t="s">
        <v>8823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189</v>
      </c>
      <c r="AU282" s="19" t="s">
        <v>82</v>
      </c>
    </row>
    <row r="283" s="13" customFormat="1">
      <c r="A283" s="13"/>
      <c r="B283" s="233"/>
      <c r="C283" s="234"/>
      <c r="D283" s="235" t="s">
        <v>191</v>
      </c>
      <c r="E283" s="236" t="s">
        <v>19</v>
      </c>
      <c r="F283" s="237" t="s">
        <v>8824</v>
      </c>
      <c r="G283" s="234"/>
      <c r="H283" s="238">
        <v>7.5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191</v>
      </c>
      <c r="AU283" s="244" t="s">
        <v>82</v>
      </c>
      <c r="AV283" s="13" t="s">
        <v>82</v>
      </c>
      <c r="AW283" s="13" t="s">
        <v>33</v>
      </c>
      <c r="AX283" s="13" t="s">
        <v>80</v>
      </c>
      <c r="AY283" s="244" t="s">
        <v>180</v>
      </c>
    </row>
    <row r="284" s="2" customFormat="1" ht="16.5" customHeight="1">
      <c r="A284" s="40"/>
      <c r="B284" s="41"/>
      <c r="C284" s="215" t="s">
        <v>479</v>
      </c>
      <c r="D284" s="215" t="s">
        <v>182</v>
      </c>
      <c r="E284" s="216" t="s">
        <v>8825</v>
      </c>
      <c r="F284" s="217" t="s">
        <v>8826</v>
      </c>
      <c r="G284" s="218" t="s">
        <v>185</v>
      </c>
      <c r="H284" s="219">
        <v>29</v>
      </c>
      <c r="I284" s="220"/>
      <c r="J284" s="221">
        <f>ROUND(I284*H284,2)</f>
        <v>0</v>
      </c>
      <c r="K284" s="217" t="s">
        <v>186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0.0014499999999999999</v>
      </c>
      <c r="R284" s="224">
        <f>Q284*H284</f>
        <v>0.042049999999999997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187</v>
      </c>
      <c r="AT284" s="226" t="s">
        <v>182</v>
      </c>
      <c r="AU284" s="226" t="s">
        <v>82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187</v>
      </c>
      <c r="BM284" s="226" t="s">
        <v>8827</v>
      </c>
    </row>
    <row r="285" s="2" customFormat="1">
      <c r="A285" s="40"/>
      <c r="B285" s="41"/>
      <c r="C285" s="42"/>
      <c r="D285" s="228" t="s">
        <v>189</v>
      </c>
      <c r="E285" s="42"/>
      <c r="F285" s="229" t="s">
        <v>8828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189</v>
      </c>
      <c r="AU285" s="19" t="s">
        <v>82</v>
      </c>
    </row>
    <row r="286" s="14" customFormat="1">
      <c r="A286" s="14"/>
      <c r="B286" s="245"/>
      <c r="C286" s="246"/>
      <c r="D286" s="235" t="s">
        <v>191</v>
      </c>
      <c r="E286" s="247" t="s">
        <v>19</v>
      </c>
      <c r="F286" s="248" t="s">
        <v>8829</v>
      </c>
      <c r="G286" s="246"/>
      <c r="H286" s="247" t="s">
        <v>19</v>
      </c>
      <c r="I286" s="249"/>
      <c r="J286" s="246"/>
      <c r="K286" s="246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191</v>
      </c>
      <c r="AU286" s="254" t="s">
        <v>82</v>
      </c>
      <c r="AV286" s="14" t="s">
        <v>80</v>
      </c>
      <c r="AW286" s="14" t="s">
        <v>33</v>
      </c>
      <c r="AX286" s="14" t="s">
        <v>72</v>
      </c>
      <c r="AY286" s="254" t="s">
        <v>180</v>
      </c>
    </row>
    <row r="287" s="13" customFormat="1">
      <c r="A287" s="13"/>
      <c r="B287" s="233"/>
      <c r="C287" s="234"/>
      <c r="D287" s="235" t="s">
        <v>191</v>
      </c>
      <c r="E287" s="236" t="s">
        <v>19</v>
      </c>
      <c r="F287" s="237" t="s">
        <v>80</v>
      </c>
      <c r="G287" s="234"/>
      <c r="H287" s="238">
        <v>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191</v>
      </c>
      <c r="AU287" s="244" t="s">
        <v>82</v>
      </c>
      <c r="AV287" s="13" t="s">
        <v>82</v>
      </c>
      <c r="AW287" s="13" t="s">
        <v>33</v>
      </c>
      <c r="AX287" s="13" t="s">
        <v>72</v>
      </c>
      <c r="AY287" s="244" t="s">
        <v>180</v>
      </c>
    </row>
    <row r="288" s="14" customFormat="1">
      <c r="A288" s="14"/>
      <c r="B288" s="245"/>
      <c r="C288" s="246"/>
      <c r="D288" s="235" t="s">
        <v>191</v>
      </c>
      <c r="E288" s="247" t="s">
        <v>19</v>
      </c>
      <c r="F288" s="248" t="s">
        <v>8830</v>
      </c>
      <c r="G288" s="246"/>
      <c r="H288" s="247" t="s">
        <v>19</v>
      </c>
      <c r="I288" s="249"/>
      <c r="J288" s="246"/>
      <c r="K288" s="246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191</v>
      </c>
      <c r="AU288" s="254" t="s">
        <v>82</v>
      </c>
      <c r="AV288" s="14" t="s">
        <v>80</v>
      </c>
      <c r="AW288" s="14" t="s">
        <v>33</v>
      </c>
      <c r="AX288" s="14" t="s">
        <v>72</v>
      </c>
      <c r="AY288" s="254" t="s">
        <v>180</v>
      </c>
    </row>
    <row r="289" s="13" customFormat="1">
      <c r="A289" s="13"/>
      <c r="B289" s="233"/>
      <c r="C289" s="234"/>
      <c r="D289" s="235" t="s">
        <v>191</v>
      </c>
      <c r="E289" s="236" t="s">
        <v>19</v>
      </c>
      <c r="F289" s="237" t="s">
        <v>8831</v>
      </c>
      <c r="G289" s="234"/>
      <c r="H289" s="238">
        <v>28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191</v>
      </c>
      <c r="AU289" s="244" t="s">
        <v>82</v>
      </c>
      <c r="AV289" s="13" t="s">
        <v>82</v>
      </c>
      <c r="AW289" s="13" t="s">
        <v>33</v>
      </c>
      <c r="AX289" s="13" t="s">
        <v>72</v>
      </c>
      <c r="AY289" s="244" t="s">
        <v>180</v>
      </c>
    </row>
    <row r="290" s="15" customFormat="1">
      <c r="A290" s="15"/>
      <c r="B290" s="255"/>
      <c r="C290" s="256"/>
      <c r="D290" s="235" t="s">
        <v>191</v>
      </c>
      <c r="E290" s="257" t="s">
        <v>19</v>
      </c>
      <c r="F290" s="258" t="s">
        <v>327</v>
      </c>
      <c r="G290" s="256"/>
      <c r="H290" s="259">
        <v>29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191</v>
      </c>
      <c r="AU290" s="265" t="s">
        <v>82</v>
      </c>
      <c r="AV290" s="15" t="s">
        <v>187</v>
      </c>
      <c r="AW290" s="15" t="s">
        <v>33</v>
      </c>
      <c r="AX290" s="15" t="s">
        <v>80</v>
      </c>
      <c r="AY290" s="265" t="s">
        <v>180</v>
      </c>
    </row>
    <row r="291" s="2" customFormat="1" ht="33" customHeight="1">
      <c r="A291" s="40"/>
      <c r="B291" s="41"/>
      <c r="C291" s="215" t="s">
        <v>503</v>
      </c>
      <c r="D291" s="215" t="s">
        <v>182</v>
      </c>
      <c r="E291" s="216" t="s">
        <v>8832</v>
      </c>
      <c r="F291" s="217" t="s">
        <v>8833</v>
      </c>
      <c r="G291" s="218" t="s">
        <v>227</v>
      </c>
      <c r="H291" s="219">
        <v>24</v>
      </c>
      <c r="I291" s="220"/>
      <c r="J291" s="221">
        <f>ROUND(I291*H291,2)</f>
        <v>0</v>
      </c>
      <c r="K291" s="217" t="s">
        <v>186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0.071900000000000006</v>
      </c>
      <c r="R291" s="224">
        <f>Q291*H291</f>
        <v>1.7256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187</v>
      </c>
      <c r="AT291" s="226" t="s">
        <v>182</v>
      </c>
      <c r="AU291" s="226" t="s">
        <v>82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187</v>
      </c>
      <c r="BM291" s="226" t="s">
        <v>8834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8835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82</v>
      </c>
    </row>
    <row r="293" s="14" customFormat="1">
      <c r="A293" s="14"/>
      <c r="B293" s="245"/>
      <c r="C293" s="246"/>
      <c r="D293" s="235" t="s">
        <v>191</v>
      </c>
      <c r="E293" s="247" t="s">
        <v>19</v>
      </c>
      <c r="F293" s="248" t="s">
        <v>8836</v>
      </c>
      <c r="G293" s="246"/>
      <c r="H293" s="247" t="s">
        <v>19</v>
      </c>
      <c r="I293" s="249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191</v>
      </c>
      <c r="AU293" s="254" t="s">
        <v>82</v>
      </c>
      <c r="AV293" s="14" t="s">
        <v>80</v>
      </c>
      <c r="AW293" s="14" t="s">
        <v>33</v>
      </c>
      <c r="AX293" s="14" t="s">
        <v>72</v>
      </c>
      <c r="AY293" s="254" t="s">
        <v>180</v>
      </c>
    </row>
    <row r="294" s="13" customFormat="1">
      <c r="A294" s="13"/>
      <c r="B294" s="233"/>
      <c r="C294" s="234"/>
      <c r="D294" s="235" t="s">
        <v>191</v>
      </c>
      <c r="E294" s="236" t="s">
        <v>19</v>
      </c>
      <c r="F294" s="237" t="s">
        <v>310</v>
      </c>
      <c r="G294" s="234"/>
      <c r="H294" s="238">
        <v>24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191</v>
      </c>
      <c r="AU294" s="244" t="s">
        <v>82</v>
      </c>
      <c r="AV294" s="13" t="s">
        <v>82</v>
      </c>
      <c r="AW294" s="13" t="s">
        <v>33</v>
      </c>
      <c r="AX294" s="13" t="s">
        <v>80</v>
      </c>
      <c r="AY294" s="244" t="s">
        <v>180</v>
      </c>
    </row>
    <row r="295" s="2" customFormat="1" ht="37.8" customHeight="1">
      <c r="A295" s="40"/>
      <c r="B295" s="41"/>
      <c r="C295" s="215" t="s">
        <v>512</v>
      </c>
      <c r="D295" s="215" t="s">
        <v>182</v>
      </c>
      <c r="E295" s="216" t="s">
        <v>8837</v>
      </c>
      <c r="F295" s="217" t="s">
        <v>8838</v>
      </c>
      <c r="G295" s="218" t="s">
        <v>227</v>
      </c>
      <c r="H295" s="219">
        <v>144</v>
      </c>
      <c r="I295" s="220"/>
      <c r="J295" s="221">
        <f>ROUND(I295*H295,2)</f>
        <v>0</v>
      </c>
      <c r="K295" s="217" t="s">
        <v>186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0.089779999999999999</v>
      </c>
      <c r="R295" s="224">
        <f>Q295*H295</f>
        <v>12.928319999999999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187</v>
      </c>
      <c r="AT295" s="226" t="s">
        <v>182</v>
      </c>
      <c r="AU295" s="226" t="s">
        <v>82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187</v>
      </c>
      <c r="BM295" s="226" t="s">
        <v>8839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8840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82</v>
      </c>
    </row>
    <row r="297" s="14" customFormat="1">
      <c r="A297" s="14"/>
      <c r="B297" s="245"/>
      <c r="C297" s="246"/>
      <c r="D297" s="235" t="s">
        <v>191</v>
      </c>
      <c r="E297" s="247" t="s">
        <v>19</v>
      </c>
      <c r="F297" s="248" t="s">
        <v>8841</v>
      </c>
      <c r="G297" s="246"/>
      <c r="H297" s="247" t="s">
        <v>19</v>
      </c>
      <c r="I297" s="249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191</v>
      </c>
      <c r="AU297" s="254" t="s">
        <v>82</v>
      </c>
      <c r="AV297" s="14" t="s">
        <v>80</v>
      </c>
      <c r="AW297" s="14" t="s">
        <v>33</v>
      </c>
      <c r="AX297" s="14" t="s">
        <v>72</v>
      </c>
      <c r="AY297" s="254" t="s">
        <v>180</v>
      </c>
    </row>
    <row r="298" s="13" customFormat="1">
      <c r="A298" s="13"/>
      <c r="B298" s="233"/>
      <c r="C298" s="234"/>
      <c r="D298" s="235" t="s">
        <v>191</v>
      </c>
      <c r="E298" s="236" t="s">
        <v>19</v>
      </c>
      <c r="F298" s="237" t="s">
        <v>4650</v>
      </c>
      <c r="G298" s="234"/>
      <c r="H298" s="238">
        <v>120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191</v>
      </c>
      <c r="AU298" s="244" t="s">
        <v>82</v>
      </c>
      <c r="AV298" s="13" t="s">
        <v>82</v>
      </c>
      <c r="AW298" s="13" t="s">
        <v>33</v>
      </c>
      <c r="AX298" s="13" t="s">
        <v>72</v>
      </c>
      <c r="AY298" s="244" t="s">
        <v>180</v>
      </c>
    </row>
    <row r="299" s="14" customFormat="1">
      <c r="A299" s="14"/>
      <c r="B299" s="245"/>
      <c r="C299" s="246"/>
      <c r="D299" s="235" t="s">
        <v>191</v>
      </c>
      <c r="E299" s="247" t="s">
        <v>19</v>
      </c>
      <c r="F299" s="248" t="s">
        <v>8842</v>
      </c>
      <c r="G299" s="246"/>
      <c r="H299" s="247" t="s">
        <v>19</v>
      </c>
      <c r="I299" s="249"/>
      <c r="J299" s="246"/>
      <c r="K299" s="246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191</v>
      </c>
      <c r="AU299" s="254" t="s">
        <v>82</v>
      </c>
      <c r="AV299" s="14" t="s">
        <v>80</v>
      </c>
      <c r="AW299" s="14" t="s">
        <v>33</v>
      </c>
      <c r="AX299" s="14" t="s">
        <v>72</v>
      </c>
      <c r="AY299" s="254" t="s">
        <v>180</v>
      </c>
    </row>
    <row r="300" s="13" customFormat="1">
      <c r="A300" s="13"/>
      <c r="B300" s="233"/>
      <c r="C300" s="234"/>
      <c r="D300" s="235" t="s">
        <v>191</v>
      </c>
      <c r="E300" s="236" t="s">
        <v>19</v>
      </c>
      <c r="F300" s="237" t="s">
        <v>310</v>
      </c>
      <c r="G300" s="234"/>
      <c r="H300" s="238">
        <v>24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191</v>
      </c>
      <c r="AU300" s="244" t="s">
        <v>82</v>
      </c>
      <c r="AV300" s="13" t="s">
        <v>82</v>
      </c>
      <c r="AW300" s="13" t="s">
        <v>33</v>
      </c>
      <c r="AX300" s="13" t="s">
        <v>72</v>
      </c>
      <c r="AY300" s="244" t="s">
        <v>180</v>
      </c>
    </row>
    <row r="301" s="15" customFormat="1">
      <c r="A301" s="15"/>
      <c r="B301" s="255"/>
      <c r="C301" s="256"/>
      <c r="D301" s="235" t="s">
        <v>191</v>
      </c>
      <c r="E301" s="257" t="s">
        <v>19</v>
      </c>
      <c r="F301" s="258" t="s">
        <v>327</v>
      </c>
      <c r="G301" s="256"/>
      <c r="H301" s="259">
        <v>144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191</v>
      </c>
      <c r="AU301" s="265" t="s">
        <v>82</v>
      </c>
      <c r="AV301" s="15" t="s">
        <v>187</v>
      </c>
      <c r="AW301" s="15" t="s">
        <v>33</v>
      </c>
      <c r="AX301" s="15" t="s">
        <v>80</v>
      </c>
      <c r="AY301" s="265" t="s">
        <v>180</v>
      </c>
    </row>
    <row r="302" s="2" customFormat="1" ht="16.5" customHeight="1">
      <c r="A302" s="40"/>
      <c r="B302" s="41"/>
      <c r="C302" s="281" t="s">
        <v>516</v>
      </c>
      <c r="D302" s="281" t="s">
        <v>702</v>
      </c>
      <c r="E302" s="282" t="s">
        <v>8843</v>
      </c>
      <c r="F302" s="283" t="s">
        <v>8844</v>
      </c>
      <c r="G302" s="284" t="s">
        <v>185</v>
      </c>
      <c r="H302" s="285">
        <v>12.119999999999999</v>
      </c>
      <c r="I302" s="286"/>
      <c r="J302" s="287">
        <f>ROUND(I302*H302,2)</f>
        <v>0</v>
      </c>
      <c r="K302" s="283" t="s">
        <v>186</v>
      </c>
      <c r="L302" s="288"/>
      <c r="M302" s="289" t="s">
        <v>19</v>
      </c>
      <c r="N302" s="290" t="s">
        <v>43</v>
      </c>
      <c r="O302" s="86"/>
      <c r="P302" s="224">
        <f>O302*H302</f>
        <v>0</v>
      </c>
      <c r="Q302" s="224">
        <v>0.22800000000000001</v>
      </c>
      <c r="R302" s="224">
        <f>Q302*H302</f>
        <v>2.76336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224</v>
      </c>
      <c r="AT302" s="226" t="s">
        <v>702</v>
      </c>
      <c r="AU302" s="226" t="s">
        <v>82</v>
      </c>
      <c r="AY302" s="19" t="s">
        <v>180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187</v>
      </c>
      <c r="BM302" s="226" t="s">
        <v>8845</v>
      </c>
    </row>
    <row r="303" s="13" customFormat="1">
      <c r="A303" s="13"/>
      <c r="B303" s="233"/>
      <c r="C303" s="234"/>
      <c r="D303" s="235" t="s">
        <v>191</v>
      </c>
      <c r="E303" s="236" t="s">
        <v>19</v>
      </c>
      <c r="F303" s="237" t="s">
        <v>8846</v>
      </c>
      <c r="G303" s="234"/>
      <c r="H303" s="238">
        <v>12.119999999999999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191</v>
      </c>
      <c r="AU303" s="244" t="s">
        <v>82</v>
      </c>
      <c r="AV303" s="13" t="s">
        <v>82</v>
      </c>
      <c r="AW303" s="13" t="s">
        <v>33</v>
      </c>
      <c r="AX303" s="13" t="s">
        <v>80</v>
      </c>
      <c r="AY303" s="244" t="s">
        <v>180</v>
      </c>
    </row>
    <row r="304" s="2" customFormat="1" ht="24.15" customHeight="1">
      <c r="A304" s="40"/>
      <c r="B304" s="41"/>
      <c r="C304" s="215" t="s">
        <v>522</v>
      </c>
      <c r="D304" s="215" t="s">
        <v>182</v>
      </c>
      <c r="E304" s="216" t="s">
        <v>8847</v>
      </c>
      <c r="F304" s="217" t="s">
        <v>8848</v>
      </c>
      <c r="G304" s="218" t="s">
        <v>227</v>
      </c>
      <c r="H304" s="219">
        <v>107.26000000000001</v>
      </c>
      <c r="I304" s="220"/>
      <c r="J304" s="221">
        <f>ROUND(I304*H304,2)</f>
        <v>0</v>
      </c>
      <c r="K304" s="217" t="s">
        <v>186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0.15540000000000001</v>
      </c>
      <c r="R304" s="224">
        <f>Q304*H304</f>
        <v>16.668204000000003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187</v>
      </c>
      <c r="AT304" s="226" t="s">
        <v>182</v>
      </c>
      <c r="AU304" s="226" t="s">
        <v>82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187</v>
      </c>
      <c r="BM304" s="226" t="s">
        <v>8849</v>
      </c>
    </row>
    <row r="305" s="2" customFormat="1">
      <c r="A305" s="40"/>
      <c r="B305" s="41"/>
      <c r="C305" s="42"/>
      <c r="D305" s="228" t="s">
        <v>189</v>
      </c>
      <c r="E305" s="42"/>
      <c r="F305" s="229" t="s">
        <v>8850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189</v>
      </c>
      <c r="AU305" s="19" t="s">
        <v>82</v>
      </c>
    </row>
    <row r="306" s="14" customFormat="1">
      <c r="A306" s="14"/>
      <c r="B306" s="245"/>
      <c r="C306" s="246"/>
      <c r="D306" s="235" t="s">
        <v>191</v>
      </c>
      <c r="E306" s="247" t="s">
        <v>19</v>
      </c>
      <c r="F306" s="248" t="s">
        <v>8851</v>
      </c>
      <c r="G306" s="246"/>
      <c r="H306" s="247" t="s">
        <v>19</v>
      </c>
      <c r="I306" s="249"/>
      <c r="J306" s="246"/>
      <c r="K306" s="246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191</v>
      </c>
      <c r="AU306" s="254" t="s">
        <v>82</v>
      </c>
      <c r="AV306" s="14" t="s">
        <v>80</v>
      </c>
      <c r="AW306" s="14" t="s">
        <v>33</v>
      </c>
      <c r="AX306" s="14" t="s">
        <v>72</v>
      </c>
      <c r="AY306" s="254" t="s">
        <v>180</v>
      </c>
    </row>
    <row r="307" s="13" customFormat="1">
      <c r="A307" s="13"/>
      <c r="B307" s="233"/>
      <c r="C307" s="234"/>
      <c r="D307" s="235" t="s">
        <v>191</v>
      </c>
      <c r="E307" s="236" t="s">
        <v>19</v>
      </c>
      <c r="F307" s="237" t="s">
        <v>8852</v>
      </c>
      <c r="G307" s="234"/>
      <c r="H307" s="238">
        <v>6.7599999999999998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191</v>
      </c>
      <c r="AU307" s="244" t="s">
        <v>82</v>
      </c>
      <c r="AV307" s="13" t="s">
        <v>82</v>
      </c>
      <c r="AW307" s="13" t="s">
        <v>33</v>
      </c>
      <c r="AX307" s="13" t="s">
        <v>72</v>
      </c>
      <c r="AY307" s="244" t="s">
        <v>180</v>
      </c>
    </row>
    <row r="308" s="14" customFormat="1">
      <c r="A308" s="14"/>
      <c r="B308" s="245"/>
      <c r="C308" s="246"/>
      <c r="D308" s="235" t="s">
        <v>191</v>
      </c>
      <c r="E308" s="247" t="s">
        <v>19</v>
      </c>
      <c r="F308" s="248" t="s">
        <v>8853</v>
      </c>
      <c r="G308" s="246"/>
      <c r="H308" s="247" t="s">
        <v>19</v>
      </c>
      <c r="I308" s="249"/>
      <c r="J308" s="246"/>
      <c r="K308" s="246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191</v>
      </c>
      <c r="AU308" s="254" t="s">
        <v>82</v>
      </c>
      <c r="AV308" s="14" t="s">
        <v>80</v>
      </c>
      <c r="AW308" s="14" t="s">
        <v>33</v>
      </c>
      <c r="AX308" s="14" t="s">
        <v>72</v>
      </c>
      <c r="AY308" s="254" t="s">
        <v>180</v>
      </c>
    </row>
    <row r="309" s="13" customFormat="1">
      <c r="A309" s="13"/>
      <c r="B309" s="233"/>
      <c r="C309" s="234"/>
      <c r="D309" s="235" t="s">
        <v>191</v>
      </c>
      <c r="E309" s="236" t="s">
        <v>19</v>
      </c>
      <c r="F309" s="237" t="s">
        <v>8854</v>
      </c>
      <c r="G309" s="234"/>
      <c r="H309" s="238">
        <v>21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191</v>
      </c>
      <c r="AU309" s="244" t="s">
        <v>82</v>
      </c>
      <c r="AV309" s="13" t="s">
        <v>82</v>
      </c>
      <c r="AW309" s="13" t="s">
        <v>33</v>
      </c>
      <c r="AX309" s="13" t="s">
        <v>72</v>
      </c>
      <c r="AY309" s="244" t="s">
        <v>180</v>
      </c>
    </row>
    <row r="310" s="14" customFormat="1">
      <c r="A310" s="14"/>
      <c r="B310" s="245"/>
      <c r="C310" s="246"/>
      <c r="D310" s="235" t="s">
        <v>191</v>
      </c>
      <c r="E310" s="247" t="s">
        <v>19</v>
      </c>
      <c r="F310" s="248" t="s">
        <v>8744</v>
      </c>
      <c r="G310" s="246"/>
      <c r="H310" s="247" t="s">
        <v>19</v>
      </c>
      <c r="I310" s="249"/>
      <c r="J310" s="246"/>
      <c r="K310" s="246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191</v>
      </c>
      <c r="AU310" s="254" t="s">
        <v>82</v>
      </c>
      <c r="AV310" s="14" t="s">
        <v>80</v>
      </c>
      <c r="AW310" s="14" t="s">
        <v>33</v>
      </c>
      <c r="AX310" s="14" t="s">
        <v>72</v>
      </c>
      <c r="AY310" s="254" t="s">
        <v>180</v>
      </c>
    </row>
    <row r="311" s="13" customFormat="1">
      <c r="A311" s="13"/>
      <c r="B311" s="233"/>
      <c r="C311" s="234"/>
      <c r="D311" s="235" t="s">
        <v>191</v>
      </c>
      <c r="E311" s="236" t="s">
        <v>19</v>
      </c>
      <c r="F311" s="237" t="s">
        <v>8855</v>
      </c>
      <c r="G311" s="234"/>
      <c r="H311" s="238">
        <v>31.5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191</v>
      </c>
      <c r="AU311" s="244" t="s">
        <v>82</v>
      </c>
      <c r="AV311" s="13" t="s">
        <v>82</v>
      </c>
      <c r="AW311" s="13" t="s">
        <v>33</v>
      </c>
      <c r="AX311" s="13" t="s">
        <v>72</v>
      </c>
      <c r="AY311" s="244" t="s">
        <v>180</v>
      </c>
    </row>
    <row r="312" s="14" customFormat="1">
      <c r="A312" s="14"/>
      <c r="B312" s="245"/>
      <c r="C312" s="246"/>
      <c r="D312" s="235" t="s">
        <v>191</v>
      </c>
      <c r="E312" s="247" t="s">
        <v>19</v>
      </c>
      <c r="F312" s="248" t="s">
        <v>8856</v>
      </c>
      <c r="G312" s="246"/>
      <c r="H312" s="247" t="s">
        <v>19</v>
      </c>
      <c r="I312" s="249"/>
      <c r="J312" s="246"/>
      <c r="K312" s="246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191</v>
      </c>
      <c r="AU312" s="254" t="s">
        <v>82</v>
      </c>
      <c r="AV312" s="14" t="s">
        <v>80</v>
      </c>
      <c r="AW312" s="14" t="s">
        <v>33</v>
      </c>
      <c r="AX312" s="14" t="s">
        <v>72</v>
      </c>
      <c r="AY312" s="254" t="s">
        <v>180</v>
      </c>
    </row>
    <row r="313" s="13" customFormat="1">
      <c r="A313" s="13"/>
      <c r="B313" s="233"/>
      <c r="C313" s="234"/>
      <c r="D313" s="235" t="s">
        <v>191</v>
      </c>
      <c r="E313" s="236" t="s">
        <v>19</v>
      </c>
      <c r="F313" s="237" t="s">
        <v>512</v>
      </c>
      <c r="G313" s="234"/>
      <c r="H313" s="238">
        <v>48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191</v>
      </c>
      <c r="AU313" s="244" t="s">
        <v>82</v>
      </c>
      <c r="AV313" s="13" t="s">
        <v>82</v>
      </c>
      <c r="AW313" s="13" t="s">
        <v>33</v>
      </c>
      <c r="AX313" s="13" t="s">
        <v>72</v>
      </c>
      <c r="AY313" s="244" t="s">
        <v>180</v>
      </c>
    </row>
    <row r="314" s="15" customFormat="1">
      <c r="A314" s="15"/>
      <c r="B314" s="255"/>
      <c r="C314" s="256"/>
      <c r="D314" s="235" t="s">
        <v>191</v>
      </c>
      <c r="E314" s="257" t="s">
        <v>19</v>
      </c>
      <c r="F314" s="258" t="s">
        <v>327</v>
      </c>
      <c r="G314" s="256"/>
      <c r="H314" s="259">
        <v>107.25999999999999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5" t="s">
        <v>191</v>
      </c>
      <c r="AU314" s="265" t="s">
        <v>82</v>
      </c>
      <c r="AV314" s="15" t="s">
        <v>187</v>
      </c>
      <c r="AW314" s="15" t="s">
        <v>33</v>
      </c>
      <c r="AX314" s="15" t="s">
        <v>80</v>
      </c>
      <c r="AY314" s="265" t="s">
        <v>180</v>
      </c>
    </row>
    <row r="315" s="2" customFormat="1" ht="16.5" customHeight="1">
      <c r="A315" s="40"/>
      <c r="B315" s="41"/>
      <c r="C315" s="281" t="s">
        <v>528</v>
      </c>
      <c r="D315" s="281" t="s">
        <v>702</v>
      </c>
      <c r="E315" s="282" t="s">
        <v>8857</v>
      </c>
      <c r="F315" s="283" t="s">
        <v>8858</v>
      </c>
      <c r="G315" s="284" t="s">
        <v>227</v>
      </c>
      <c r="H315" s="285">
        <v>111.593</v>
      </c>
      <c r="I315" s="286"/>
      <c r="J315" s="287">
        <f>ROUND(I315*H315,2)</f>
        <v>0</v>
      </c>
      <c r="K315" s="283" t="s">
        <v>186</v>
      </c>
      <c r="L315" s="288"/>
      <c r="M315" s="289" t="s">
        <v>19</v>
      </c>
      <c r="N315" s="290" t="s">
        <v>43</v>
      </c>
      <c r="O315" s="86"/>
      <c r="P315" s="224">
        <f>O315*H315</f>
        <v>0</v>
      </c>
      <c r="Q315" s="224">
        <v>0.080000000000000002</v>
      </c>
      <c r="R315" s="224">
        <f>Q315*H315</f>
        <v>8.9274400000000007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224</v>
      </c>
      <c r="AT315" s="226" t="s">
        <v>702</v>
      </c>
      <c r="AU315" s="226" t="s">
        <v>82</v>
      </c>
      <c r="AY315" s="19" t="s">
        <v>180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187</v>
      </c>
      <c r="BM315" s="226" t="s">
        <v>8859</v>
      </c>
    </row>
    <row r="316" s="13" customFormat="1">
      <c r="A316" s="13"/>
      <c r="B316" s="233"/>
      <c r="C316" s="234"/>
      <c r="D316" s="235" t="s">
        <v>191</v>
      </c>
      <c r="E316" s="236" t="s">
        <v>19</v>
      </c>
      <c r="F316" s="237" t="s">
        <v>8860</v>
      </c>
      <c r="G316" s="234"/>
      <c r="H316" s="238">
        <v>109.405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191</v>
      </c>
      <c r="AU316" s="244" t="s">
        <v>82</v>
      </c>
      <c r="AV316" s="13" t="s">
        <v>82</v>
      </c>
      <c r="AW316" s="13" t="s">
        <v>33</v>
      </c>
      <c r="AX316" s="13" t="s">
        <v>80</v>
      </c>
      <c r="AY316" s="244" t="s">
        <v>180</v>
      </c>
    </row>
    <row r="317" s="13" customFormat="1">
      <c r="A317" s="13"/>
      <c r="B317" s="233"/>
      <c r="C317" s="234"/>
      <c r="D317" s="235" t="s">
        <v>191</v>
      </c>
      <c r="E317" s="234"/>
      <c r="F317" s="237" t="s">
        <v>8861</v>
      </c>
      <c r="G317" s="234"/>
      <c r="H317" s="238">
        <v>111.593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191</v>
      </c>
      <c r="AU317" s="244" t="s">
        <v>82</v>
      </c>
      <c r="AV317" s="13" t="s">
        <v>82</v>
      </c>
      <c r="AW317" s="13" t="s">
        <v>4</v>
      </c>
      <c r="AX317" s="13" t="s">
        <v>80</v>
      </c>
      <c r="AY317" s="244" t="s">
        <v>180</v>
      </c>
    </row>
    <row r="318" s="2" customFormat="1" ht="16.5" customHeight="1">
      <c r="A318" s="40"/>
      <c r="B318" s="41"/>
      <c r="C318" s="281" t="s">
        <v>1003</v>
      </c>
      <c r="D318" s="281" t="s">
        <v>702</v>
      </c>
      <c r="E318" s="282" t="s">
        <v>8862</v>
      </c>
      <c r="F318" s="283" t="s">
        <v>8863</v>
      </c>
      <c r="G318" s="284" t="s">
        <v>227</v>
      </c>
      <c r="H318" s="285">
        <v>43.859999999999999</v>
      </c>
      <c r="I318" s="286"/>
      <c r="J318" s="287">
        <f>ROUND(I318*H318,2)</f>
        <v>0</v>
      </c>
      <c r="K318" s="283" t="s">
        <v>186</v>
      </c>
      <c r="L318" s="288"/>
      <c r="M318" s="289" t="s">
        <v>19</v>
      </c>
      <c r="N318" s="290" t="s">
        <v>43</v>
      </c>
      <c r="O318" s="86"/>
      <c r="P318" s="224">
        <f>O318*H318</f>
        <v>0</v>
      </c>
      <c r="Q318" s="224">
        <v>0.048300000000000003</v>
      </c>
      <c r="R318" s="224">
        <f>Q318*H318</f>
        <v>2.1184380000000003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224</v>
      </c>
      <c r="AT318" s="226" t="s">
        <v>702</v>
      </c>
      <c r="AU318" s="226" t="s">
        <v>82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187</v>
      </c>
      <c r="BM318" s="226" t="s">
        <v>8864</v>
      </c>
    </row>
    <row r="319" s="14" customFormat="1">
      <c r="A319" s="14"/>
      <c r="B319" s="245"/>
      <c r="C319" s="246"/>
      <c r="D319" s="235" t="s">
        <v>191</v>
      </c>
      <c r="E319" s="247" t="s">
        <v>19</v>
      </c>
      <c r="F319" s="248" t="s">
        <v>8865</v>
      </c>
      <c r="G319" s="246"/>
      <c r="H319" s="247" t="s">
        <v>19</v>
      </c>
      <c r="I319" s="249"/>
      <c r="J319" s="246"/>
      <c r="K319" s="246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191</v>
      </c>
      <c r="AU319" s="254" t="s">
        <v>82</v>
      </c>
      <c r="AV319" s="14" t="s">
        <v>80</v>
      </c>
      <c r="AW319" s="14" t="s">
        <v>33</v>
      </c>
      <c r="AX319" s="14" t="s">
        <v>72</v>
      </c>
      <c r="AY319" s="254" t="s">
        <v>180</v>
      </c>
    </row>
    <row r="320" s="13" customFormat="1">
      <c r="A320" s="13"/>
      <c r="B320" s="233"/>
      <c r="C320" s="234"/>
      <c r="D320" s="235" t="s">
        <v>191</v>
      </c>
      <c r="E320" s="236" t="s">
        <v>19</v>
      </c>
      <c r="F320" s="237" t="s">
        <v>8866</v>
      </c>
      <c r="G320" s="234"/>
      <c r="H320" s="238">
        <v>6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191</v>
      </c>
      <c r="AU320" s="244" t="s">
        <v>82</v>
      </c>
      <c r="AV320" s="13" t="s">
        <v>82</v>
      </c>
      <c r="AW320" s="13" t="s">
        <v>33</v>
      </c>
      <c r="AX320" s="13" t="s">
        <v>72</v>
      </c>
      <c r="AY320" s="244" t="s">
        <v>180</v>
      </c>
    </row>
    <row r="321" s="14" customFormat="1">
      <c r="A321" s="14"/>
      <c r="B321" s="245"/>
      <c r="C321" s="246"/>
      <c r="D321" s="235" t="s">
        <v>191</v>
      </c>
      <c r="E321" s="247" t="s">
        <v>19</v>
      </c>
      <c r="F321" s="248" t="s">
        <v>8744</v>
      </c>
      <c r="G321" s="246"/>
      <c r="H321" s="247" t="s">
        <v>19</v>
      </c>
      <c r="I321" s="249"/>
      <c r="J321" s="246"/>
      <c r="K321" s="246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191</v>
      </c>
      <c r="AU321" s="254" t="s">
        <v>82</v>
      </c>
      <c r="AV321" s="14" t="s">
        <v>80</v>
      </c>
      <c r="AW321" s="14" t="s">
        <v>33</v>
      </c>
      <c r="AX321" s="14" t="s">
        <v>72</v>
      </c>
      <c r="AY321" s="254" t="s">
        <v>180</v>
      </c>
    </row>
    <row r="322" s="13" customFormat="1">
      <c r="A322" s="13"/>
      <c r="B322" s="233"/>
      <c r="C322" s="234"/>
      <c r="D322" s="235" t="s">
        <v>191</v>
      </c>
      <c r="E322" s="236" t="s">
        <v>19</v>
      </c>
      <c r="F322" s="237" t="s">
        <v>356</v>
      </c>
      <c r="G322" s="234"/>
      <c r="H322" s="238">
        <v>29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191</v>
      </c>
      <c r="AU322" s="244" t="s">
        <v>82</v>
      </c>
      <c r="AV322" s="13" t="s">
        <v>82</v>
      </c>
      <c r="AW322" s="13" t="s">
        <v>33</v>
      </c>
      <c r="AX322" s="13" t="s">
        <v>72</v>
      </c>
      <c r="AY322" s="244" t="s">
        <v>180</v>
      </c>
    </row>
    <row r="323" s="14" customFormat="1">
      <c r="A323" s="14"/>
      <c r="B323" s="245"/>
      <c r="C323" s="246"/>
      <c r="D323" s="235" t="s">
        <v>191</v>
      </c>
      <c r="E323" s="247" t="s">
        <v>19</v>
      </c>
      <c r="F323" s="248" t="s">
        <v>8830</v>
      </c>
      <c r="G323" s="246"/>
      <c r="H323" s="247" t="s">
        <v>19</v>
      </c>
      <c r="I323" s="249"/>
      <c r="J323" s="246"/>
      <c r="K323" s="246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191</v>
      </c>
      <c r="AU323" s="254" t="s">
        <v>82</v>
      </c>
      <c r="AV323" s="14" t="s">
        <v>80</v>
      </c>
      <c r="AW323" s="14" t="s">
        <v>33</v>
      </c>
      <c r="AX323" s="14" t="s">
        <v>72</v>
      </c>
      <c r="AY323" s="254" t="s">
        <v>180</v>
      </c>
    </row>
    <row r="324" s="13" customFormat="1">
      <c r="A324" s="13"/>
      <c r="B324" s="233"/>
      <c r="C324" s="234"/>
      <c r="D324" s="235" t="s">
        <v>191</v>
      </c>
      <c r="E324" s="236" t="s">
        <v>19</v>
      </c>
      <c r="F324" s="237" t="s">
        <v>8867</v>
      </c>
      <c r="G324" s="234"/>
      <c r="H324" s="238">
        <v>8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191</v>
      </c>
      <c r="AU324" s="244" t="s">
        <v>82</v>
      </c>
      <c r="AV324" s="13" t="s">
        <v>82</v>
      </c>
      <c r="AW324" s="13" t="s">
        <v>33</v>
      </c>
      <c r="AX324" s="13" t="s">
        <v>72</v>
      </c>
      <c r="AY324" s="244" t="s">
        <v>180</v>
      </c>
    </row>
    <row r="325" s="15" customFormat="1">
      <c r="A325" s="15"/>
      <c r="B325" s="255"/>
      <c r="C325" s="256"/>
      <c r="D325" s="235" t="s">
        <v>191</v>
      </c>
      <c r="E325" s="257" t="s">
        <v>19</v>
      </c>
      <c r="F325" s="258" t="s">
        <v>327</v>
      </c>
      <c r="G325" s="256"/>
      <c r="H325" s="259">
        <v>43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191</v>
      </c>
      <c r="AU325" s="265" t="s">
        <v>82</v>
      </c>
      <c r="AV325" s="15" t="s">
        <v>187</v>
      </c>
      <c r="AW325" s="15" t="s">
        <v>33</v>
      </c>
      <c r="AX325" s="15" t="s">
        <v>80</v>
      </c>
      <c r="AY325" s="265" t="s">
        <v>180</v>
      </c>
    </row>
    <row r="326" s="13" customFormat="1">
      <c r="A326" s="13"/>
      <c r="B326" s="233"/>
      <c r="C326" s="234"/>
      <c r="D326" s="235" t="s">
        <v>191</v>
      </c>
      <c r="E326" s="234"/>
      <c r="F326" s="237" t="s">
        <v>8868</v>
      </c>
      <c r="G326" s="234"/>
      <c r="H326" s="238">
        <v>43.859999999999999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191</v>
      </c>
      <c r="AU326" s="244" t="s">
        <v>82</v>
      </c>
      <c r="AV326" s="13" t="s">
        <v>82</v>
      </c>
      <c r="AW326" s="13" t="s">
        <v>4</v>
      </c>
      <c r="AX326" s="13" t="s">
        <v>80</v>
      </c>
      <c r="AY326" s="244" t="s">
        <v>180</v>
      </c>
    </row>
    <row r="327" s="2" customFormat="1" ht="16.5" customHeight="1">
      <c r="A327" s="40"/>
      <c r="B327" s="41"/>
      <c r="C327" s="281" t="s">
        <v>541</v>
      </c>
      <c r="D327" s="281" t="s">
        <v>702</v>
      </c>
      <c r="E327" s="282" t="s">
        <v>8869</v>
      </c>
      <c r="F327" s="283" t="s">
        <v>8870</v>
      </c>
      <c r="G327" s="284" t="s">
        <v>227</v>
      </c>
      <c r="H327" s="285">
        <v>1.02</v>
      </c>
      <c r="I327" s="286"/>
      <c r="J327" s="287">
        <f>ROUND(I327*H327,2)</f>
        <v>0</v>
      </c>
      <c r="K327" s="283" t="s">
        <v>186</v>
      </c>
      <c r="L327" s="288"/>
      <c r="M327" s="289" t="s">
        <v>19</v>
      </c>
      <c r="N327" s="290" t="s">
        <v>43</v>
      </c>
      <c r="O327" s="86"/>
      <c r="P327" s="224">
        <f>O327*H327</f>
        <v>0</v>
      </c>
      <c r="Q327" s="224">
        <v>0.048399999999999999</v>
      </c>
      <c r="R327" s="224">
        <f>Q327*H327</f>
        <v>0.049368000000000002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224</v>
      </c>
      <c r="AT327" s="226" t="s">
        <v>702</v>
      </c>
      <c r="AU327" s="226" t="s">
        <v>82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187</v>
      </c>
      <c r="BM327" s="226" t="s">
        <v>8871</v>
      </c>
    </row>
    <row r="328" s="14" customFormat="1">
      <c r="A328" s="14"/>
      <c r="B328" s="245"/>
      <c r="C328" s="246"/>
      <c r="D328" s="235" t="s">
        <v>191</v>
      </c>
      <c r="E328" s="247" t="s">
        <v>19</v>
      </c>
      <c r="F328" s="248" t="s">
        <v>8865</v>
      </c>
      <c r="G328" s="246"/>
      <c r="H328" s="247" t="s">
        <v>19</v>
      </c>
      <c r="I328" s="249"/>
      <c r="J328" s="246"/>
      <c r="K328" s="246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191</v>
      </c>
      <c r="AU328" s="254" t="s">
        <v>82</v>
      </c>
      <c r="AV328" s="14" t="s">
        <v>80</v>
      </c>
      <c r="AW328" s="14" t="s">
        <v>33</v>
      </c>
      <c r="AX328" s="14" t="s">
        <v>72</v>
      </c>
      <c r="AY328" s="254" t="s">
        <v>180</v>
      </c>
    </row>
    <row r="329" s="13" customFormat="1">
      <c r="A329" s="13"/>
      <c r="B329" s="233"/>
      <c r="C329" s="234"/>
      <c r="D329" s="235" t="s">
        <v>191</v>
      </c>
      <c r="E329" s="236" t="s">
        <v>19</v>
      </c>
      <c r="F329" s="237" t="s">
        <v>8453</v>
      </c>
      <c r="G329" s="234"/>
      <c r="H329" s="238">
        <v>1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191</v>
      </c>
      <c r="AU329" s="244" t="s">
        <v>82</v>
      </c>
      <c r="AV329" s="13" t="s">
        <v>82</v>
      </c>
      <c r="AW329" s="13" t="s">
        <v>33</v>
      </c>
      <c r="AX329" s="13" t="s">
        <v>80</v>
      </c>
      <c r="AY329" s="244" t="s">
        <v>180</v>
      </c>
    </row>
    <row r="330" s="13" customFormat="1">
      <c r="A330" s="13"/>
      <c r="B330" s="233"/>
      <c r="C330" s="234"/>
      <c r="D330" s="235" t="s">
        <v>191</v>
      </c>
      <c r="E330" s="234"/>
      <c r="F330" s="237" t="s">
        <v>8872</v>
      </c>
      <c r="G330" s="234"/>
      <c r="H330" s="238">
        <v>1.02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191</v>
      </c>
      <c r="AU330" s="244" t="s">
        <v>82</v>
      </c>
      <c r="AV330" s="13" t="s">
        <v>82</v>
      </c>
      <c r="AW330" s="13" t="s">
        <v>4</v>
      </c>
      <c r="AX330" s="13" t="s">
        <v>80</v>
      </c>
      <c r="AY330" s="244" t="s">
        <v>180</v>
      </c>
    </row>
    <row r="331" s="2" customFormat="1" ht="16.5" customHeight="1">
      <c r="A331" s="40"/>
      <c r="B331" s="41"/>
      <c r="C331" s="281" t="s">
        <v>533</v>
      </c>
      <c r="D331" s="281" t="s">
        <v>702</v>
      </c>
      <c r="E331" s="282" t="s">
        <v>8873</v>
      </c>
      <c r="F331" s="283" t="s">
        <v>8874</v>
      </c>
      <c r="G331" s="284" t="s">
        <v>227</v>
      </c>
      <c r="H331" s="285">
        <v>10.199999999999999</v>
      </c>
      <c r="I331" s="286"/>
      <c r="J331" s="287">
        <f>ROUND(I331*H331,2)</f>
        <v>0</v>
      </c>
      <c r="K331" s="283" t="s">
        <v>186</v>
      </c>
      <c r="L331" s="288"/>
      <c r="M331" s="289" t="s">
        <v>19</v>
      </c>
      <c r="N331" s="290" t="s">
        <v>43</v>
      </c>
      <c r="O331" s="86"/>
      <c r="P331" s="224">
        <f>O331*H331</f>
        <v>0</v>
      </c>
      <c r="Q331" s="224">
        <v>0.065670000000000006</v>
      </c>
      <c r="R331" s="224">
        <f>Q331*H331</f>
        <v>0.66983400000000004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224</v>
      </c>
      <c r="AT331" s="226" t="s">
        <v>702</v>
      </c>
      <c r="AU331" s="226" t="s">
        <v>82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187</v>
      </c>
      <c r="BM331" s="226" t="s">
        <v>8875</v>
      </c>
    </row>
    <row r="332" s="14" customFormat="1">
      <c r="A332" s="14"/>
      <c r="B332" s="245"/>
      <c r="C332" s="246"/>
      <c r="D332" s="235" t="s">
        <v>191</v>
      </c>
      <c r="E332" s="247" t="s">
        <v>19</v>
      </c>
      <c r="F332" s="248" t="s">
        <v>8876</v>
      </c>
      <c r="G332" s="246"/>
      <c r="H332" s="247" t="s">
        <v>19</v>
      </c>
      <c r="I332" s="249"/>
      <c r="J332" s="246"/>
      <c r="K332" s="246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191</v>
      </c>
      <c r="AU332" s="254" t="s">
        <v>82</v>
      </c>
      <c r="AV332" s="14" t="s">
        <v>80</v>
      </c>
      <c r="AW332" s="14" t="s">
        <v>33</v>
      </c>
      <c r="AX332" s="14" t="s">
        <v>72</v>
      </c>
      <c r="AY332" s="254" t="s">
        <v>180</v>
      </c>
    </row>
    <row r="333" s="13" customFormat="1">
      <c r="A333" s="13"/>
      <c r="B333" s="233"/>
      <c r="C333" s="234"/>
      <c r="D333" s="235" t="s">
        <v>191</v>
      </c>
      <c r="E333" s="236" t="s">
        <v>19</v>
      </c>
      <c r="F333" s="237" t="s">
        <v>8877</v>
      </c>
      <c r="G333" s="234"/>
      <c r="H333" s="238">
        <v>4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191</v>
      </c>
      <c r="AU333" s="244" t="s">
        <v>82</v>
      </c>
      <c r="AV333" s="13" t="s">
        <v>82</v>
      </c>
      <c r="AW333" s="13" t="s">
        <v>33</v>
      </c>
      <c r="AX333" s="13" t="s">
        <v>72</v>
      </c>
      <c r="AY333" s="244" t="s">
        <v>180</v>
      </c>
    </row>
    <row r="334" s="14" customFormat="1">
      <c r="A334" s="14"/>
      <c r="B334" s="245"/>
      <c r="C334" s="246"/>
      <c r="D334" s="235" t="s">
        <v>191</v>
      </c>
      <c r="E334" s="247" t="s">
        <v>19</v>
      </c>
      <c r="F334" s="248" t="s">
        <v>8744</v>
      </c>
      <c r="G334" s="246"/>
      <c r="H334" s="247" t="s">
        <v>19</v>
      </c>
      <c r="I334" s="249"/>
      <c r="J334" s="246"/>
      <c r="K334" s="246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191</v>
      </c>
      <c r="AU334" s="254" t="s">
        <v>82</v>
      </c>
      <c r="AV334" s="14" t="s">
        <v>80</v>
      </c>
      <c r="AW334" s="14" t="s">
        <v>33</v>
      </c>
      <c r="AX334" s="14" t="s">
        <v>72</v>
      </c>
      <c r="AY334" s="254" t="s">
        <v>180</v>
      </c>
    </row>
    <row r="335" s="13" customFormat="1">
      <c r="A335" s="13"/>
      <c r="B335" s="233"/>
      <c r="C335" s="234"/>
      <c r="D335" s="235" t="s">
        <v>191</v>
      </c>
      <c r="E335" s="236" t="s">
        <v>19</v>
      </c>
      <c r="F335" s="237" t="s">
        <v>82</v>
      </c>
      <c r="G335" s="234"/>
      <c r="H335" s="238">
        <v>2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191</v>
      </c>
      <c r="AU335" s="244" t="s">
        <v>82</v>
      </c>
      <c r="AV335" s="13" t="s">
        <v>82</v>
      </c>
      <c r="AW335" s="13" t="s">
        <v>33</v>
      </c>
      <c r="AX335" s="13" t="s">
        <v>72</v>
      </c>
      <c r="AY335" s="244" t="s">
        <v>180</v>
      </c>
    </row>
    <row r="336" s="14" customFormat="1">
      <c r="A336" s="14"/>
      <c r="B336" s="245"/>
      <c r="C336" s="246"/>
      <c r="D336" s="235" t="s">
        <v>191</v>
      </c>
      <c r="E336" s="247" t="s">
        <v>19</v>
      </c>
      <c r="F336" s="248" t="s">
        <v>8830</v>
      </c>
      <c r="G336" s="246"/>
      <c r="H336" s="247" t="s">
        <v>19</v>
      </c>
      <c r="I336" s="249"/>
      <c r="J336" s="246"/>
      <c r="K336" s="246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191</v>
      </c>
      <c r="AU336" s="254" t="s">
        <v>82</v>
      </c>
      <c r="AV336" s="14" t="s">
        <v>80</v>
      </c>
      <c r="AW336" s="14" t="s">
        <v>33</v>
      </c>
      <c r="AX336" s="14" t="s">
        <v>72</v>
      </c>
      <c r="AY336" s="254" t="s">
        <v>180</v>
      </c>
    </row>
    <row r="337" s="13" customFormat="1">
      <c r="A337" s="13"/>
      <c r="B337" s="233"/>
      <c r="C337" s="234"/>
      <c r="D337" s="235" t="s">
        <v>191</v>
      </c>
      <c r="E337" s="236" t="s">
        <v>19</v>
      </c>
      <c r="F337" s="237" t="s">
        <v>8877</v>
      </c>
      <c r="G337" s="234"/>
      <c r="H337" s="238">
        <v>4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191</v>
      </c>
      <c r="AU337" s="244" t="s">
        <v>82</v>
      </c>
      <c r="AV337" s="13" t="s">
        <v>82</v>
      </c>
      <c r="AW337" s="13" t="s">
        <v>33</v>
      </c>
      <c r="AX337" s="13" t="s">
        <v>72</v>
      </c>
      <c r="AY337" s="244" t="s">
        <v>180</v>
      </c>
    </row>
    <row r="338" s="15" customFormat="1">
      <c r="A338" s="15"/>
      <c r="B338" s="255"/>
      <c r="C338" s="256"/>
      <c r="D338" s="235" t="s">
        <v>191</v>
      </c>
      <c r="E338" s="257" t="s">
        <v>19</v>
      </c>
      <c r="F338" s="258" t="s">
        <v>327</v>
      </c>
      <c r="G338" s="256"/>
      <c r="H338" s="259">
        <v>10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191</v>
      </c>
      <c r="AU338" s="265" t="s">
        <v>82</v>
      </c>
      <c r="AV338" s="15" t="s">
        <v>187</v>
      </c>
      <c r="AW338" s="15" t="s">
        <v>33</v>
      </c>
      <c r="AX338" s="15" t="s">
        <v>80</v>
      </c>
      <c r="AY338" s="265" t="s">
        <v>180</v>
      </c>
    </row>
    <row r="339" s="13" customFormat="1">
      <c r="A339" s="13"/>
      <c r="B339" s="233"/>
      <c r="C339" s="234"/>
      <c r="D339" s="235" t="s">
        <v>191</v>
      </c>
      <c r="E339" s="234"/>
      <c r="F339" s="237" t="s">
        <v>8878</v>
      </c>
      <c r="G339" s="234"/>
      <c r="H339" s="238">
        <v>10.199999999999999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191</v>
      </c>
      <c r="AU339" s="244" t="s">
        <v>82</v>
      </c>
      <c r="AV339" s="13" t="s">
        <v>82</v>
      </c>
      <c r="AW339" s="13" t="s">
        <v>4</v>
      </c>
      <c r="AX339" s="13" t="s">
        <v>80</v>
      </c>
      <c r="AY339" s="244" t="s">
        <v>180</v>
      </c>
    </row>
    <row r="340" s="2" customFormat="1" ht="24.15" customHeight="1">
      <c r="A340" s="40"/>
      <c r="B340" s="41"/>
      <c r="C340" s="215" t="s">
        <v>1037</v>
      </c>
      <c r="D340" s="215" t="s">
        <v>182</v>
      </c>
      <c r="E340" s="216" t="s">
        <v>8879</v>
      </c>
      <c r="F340" s="217" t="s">
        <v>8880</v>
      </c>
      <c r="G340" s="218" t="s">
        <v>227</v>
      </c>
      <c r="H340" s="219">
        <v>53</v>
      </c>
      <c r="I340" s="220"/>
      <c r="J340" s="221">
        <f>ROUND(I340*H340,2)</f>
        <v>0</v>
      </c>
      <c r="K340" s="217" t="s">
        <v>186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0.34612999999999999</v>
      </c>
      <c r="R340" s="224">
        <f>Q340*H340</f>
        <v>18.344889999999999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187</v>
      </c>
      <c r="AT340" s="226" t="s">
        <v>182</v>
      </c>
      <c r="AU340" s="226" t="s">
        <v>82</v>
      </c>
      <c r="AY340" s="19" t="s">
        <v>180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187</v>
      </c>
      <c r="BM340" s="226" t="s">
        <v>8881</v>
      </c>
    </row>
    <row r="341" s="2" customFormat="1">
      <c r="A341" s="40"/>
      <c r="B341" s="41"/>
      <c r="C341" s="42"/>
      <c r="D341" s="228" t="s">
        <v>189</v>
      </c>
      <c r="E341" s="42"/>
      <c r="F341" s="229" t="s">
        <v>8882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189</v>
      </c>
      <c r="AU341" s="19" t="s">
        <v>82</v>
      </c>
    </row>
    <row r="342" s="14" customFormat="1">
      <c r="A342" s="14"/>
      <c r="B342" s="245"/>
      <c r="C342" s="246"/>
      <c r="D342" s="235" t="s">
        <v>191</v>
      </c>
      <c r="E342" s="247" t="s">
        <v>19</v>
      </c>
      <c r="F342" s="248" t="s">
        <v>8865</v>
      </c>
      <c r="G342" s="246"/>
      <c r="H342" s="247" t="s">
        <v>19</v>
      </c>
      <c r="I342" s="249"/>
      <c r="J342" s="246"/>
      <c r="K342" s="246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191</v>
      </c>
      <c r="AU342" s="254" t="s">
        <v>82</v>
      </c>
      <c r="AV342" s="14" t="s">
        <v>80</v>
      </c>
      <c r="AW342" s="14" t="s">
        <v>33</v>
      </c>
      <c r="AX342" s="14" t="s">
        <v>72</v>
      </c>
      <c r="AY342" s="254" t="s">
        <v>180</v>
      </c>
    </row>
    <row r="343" s="13" customFormat="1">
      <c r="A343" s="13"/>
      <c r="B343" s="233"/>
      <c r="C343" s="234"/>
      <c r="D343" s="235" t="s">
        <v>191</v>
      </c>
      <c r="E343" s="236" t="s">
        <v>19</v>
      </c>
      <c r="F343" s="237" t="s">
        <v>8883</v>
      </c>
      <c r="G343" s="234"/>
      <c r="H343" s="238">
        <v>10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191</v>
      </c>
      <c r="AU343" s="244" t="s">
        <v>82</v>
      </c>
      <c r="AV343" s="13" t="s">
        <v>82</v>
      </c>
      <c r="AW343" s="13" t="s">
        <v>33</v>
      </c>
      <c r="AX343" s="13" t="s">
        <v>72</v>
      </c>
      <c r="AY343" s="244" t="s">
        <v>180</v>
      </c>
    </row>
    <row r="344" s="14" customFormat="1">
      <c r="A344" s="14"/>
      <c r="B344" s="245"/>
      <c r="C344" s="246"/>
      <c r="D344" s="235" t="s">
        <v>191</v>
      </c>
      <c r="E344" s="247" t="s">
        <v>19</v>
      </c>
      <c r="F344" s="248" t="s">
        <v>8744</v>
      </c>
      <c r="G344" s="246"/>
      <c r="H344" s="247" t="s">
        <v>19</v>
      </c>
      <c r="I344" s="249"/>
      <c r="J344" s="246"/>
      <c r="K344" s="246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191</v>
      </c>
      <c r="AU344" s="254" t="s">
        <v>82</v>
      </c>
      <c r="AV344" s="14" t="s">
        <v>80</v>
      </c>
      <c r="AW344" s="14" t="s">
        <v>33</v>
      </c>
      <c r="AX344" s="14" t="s">
        <v>72</v>
      </c>
      <c r="AY344" s="254" t="s">
        <v>180</v>
      </c>
    </row>
    <row r="345" s="13" customFormat="1">
      <c r="A345" s="13"/>
      <c r="B345" s="233"/>
      <c r="C345" s="234"/>
      <c r="D345" s="235" t="s">
        <v>191</v>
      </c>
      <c r="E345" s="236" t="s">
        <v>19</v>
      </c>
      <c r="F345" s="237" t="s">
        <v>8884</v>
      </c>
      <c r="G345" s="234"/>
      <c r="H345" s="238">
        <v>31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191</v>
      </c>
      <c r="AU345" s="244" t="s">
        <v>82</v>
      </c>
      <c r="AV345" s="13" t="s">
        <v>82</v>
      </c>
      <c r="AW345" s="13" t="s">
        <v>33</v>
      </c>
      <c r="AX345" s="13" t="s">
        <v>72</v>
      </c>
      <c r="AY345" s="244" t="s">
        <v>180</v>
      </c>
    </row>
    <row r="346" s="14" customFormat="1">
      <c r="A346" s="14"/>
      <c r="B346" s="245"/>
      <c r="C346" s="246"/>
      <c r="D346" s="235" t="s">
        <v>191</v>
      </c>
      <c r="E346" s="247" t="s">
        <v>19</v>
      </c>
      <c r="F346" s="248" t="s">
        <v>8830</v>
      </c>
      <c r="G346" s="246"/>
      <c r="H346" s="247" t="s">
        <v>19</v>
      </c>
      <c r="I346" s="249"/>
      <c r="J346" s="246"/>
      <c r="K346" s="246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191</v>
      </c>
      <c r="AU346" s="254" t="s">
        <v>82</v>
      </c>
      <c r="AV346" s="14" t="s">
        <v>80</v>
      </c>
      <c r="AW346" s="14" t="s">
        <v>33</v>
      </c>
      <c r="AX346" s="14" t="s">
        <v>72</v>
      </c>
      <c r="AY346" s="254" t="s">
        <v>180</v>
      </c>
    </row>
    <row r="347" s="13" customFormat="1">
      <c r="A347" s="13"/>
      <c r="B347" s="233"/>
      <c r="C347" s="234"/>
      <c r="D347" s="235" t="s">
        <v>191</v>
      </c>
      <c r="E347" s="236" t="s">
        <v>19</v>
      </c>
      <c r="F347" s="237" t="s">
        <v>8885</v>
      </c>
      <c r="G347" s="234"/>
      <c r="H347" s="238">
        <v>12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191</v>
      </c>
      <c r="AU347" s="244" t="s">
        <v>82</v>
      </c>
      <c r="AV347" s="13" t="s">
        <v>82</v>
      </c>
      <c r="AW347" s="13" t="s">
        <v>33</v>
      </c>
      <c r="AX347" s="13" t="s">
        <v>72</v>
      </c>
      <c r="AY347" s="244" t="s">
        <v>180</v>
      </c>
    </row>
    <row r="348" s="15" customFormat="1">
      <c r="A348" s="15"/>
      <c r="B348" s="255"/>
      <c r="C348" s="256"/>
      <c r="D348" s="235" t="s">
        <v>191</v>
      </c>
      <c r="E348" s="257" t="s">
        <v>19</v>
      </c>
      <c r="F348" s="258" t="s">
        <v>327</v>
      </c>
      <c r="G348" s="256"/>
      <c r="H348" s="259">
        <v>53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191</v>
      </c>
      <c r="AU348" s="265" t="s">
        <v>82</v>
      </c>
      <c r="AV348" s="15" t="s">
        <v>187</v>
      </c>
      <c r="AW348" s="15" t="s">
        <v>33</v>
      </c>
      <c r="AX348" s="15" t="s">
        <v>80</v>
      </c>
      <c r="AY348" s="265" t="s">
        <v>180</v>
      </c>
    </row>
    <row r="349" s="2" customFormat="1" ht="24.15" customHeight="1">
      <c r="A349" s="40"/>
      <c r="B349" s="41"/>
      <c r="C349" s="215" t="s">
        <v>1042</v>
      </c>
      <c r="D349" s="215" t="s">
        <v>182</v>
      </c>
      <c r="E349" s="216" t="s">
        <v>8886</v>
      </c>
      <c r="F349" s="217" t="s">
        <v>8887</v>
      </c>
      <c r="G349" s="218" t="s">
        <v>227</v>
      </c>
      <c r="H349" s="219">
        <v>76.799999999999997</v>
      </c>
      <c r="I349" s="220"/>
      <c r="J349" s="221">
        <f>ROUND(I349*H349,2)</f>
        <v>0</v>
      </c>
      <c r="K349" s="217" t="s">
        <v>186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0.00034000000000000002</v>
      </c>
      <c r="R349" s="224">
        <f>Q349*H349</f>
        <v>0.026112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187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187</v>
      </c>
      <c r="BM349" s="226" t="s">
        <v>8888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8889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14" customFormat="1">
      <c r="A351" s="14"/>
      <c r="B351" s="245"/>
      <c r="C351" s="246"/>
      <c r="D351" s="235" t="s">
        <v>191</v>
      </c>
      <c r="E351" s="247" t="s">
        <v>19</v>
      </c>
      <c r="F351" s="248" t="s">
        <v>8639</v>
      </c>
      <c r="G351" s="246"/>
      <c r="H351" s="247" t="s">
        <v>19</v>
      </c>
      <c r="I351" s="249"/>
      <c r="J351" s="246"/>
      <c r="K351" s="246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191</v>
      </c>
      <c r="AU351" s="254" t="s">
        <v>82</v>
      </c>
      <c r="AV351" s="14" t="s">
        <v>80</v>
      </c>
      <c r="AW351" s="14" t="s">
        <v>33</v>
      </c>
      <c r="AX351" s="14" t="s">
        <v>72</v>
      </c>
      <c r="AY351" s="254" t="s">
        <v>180</v>
      </c>
    </row>
    <row r="352" s="13" customFormat="1">
      <c r="A352" s="13"/>
      <c r="B352" s="233"/>
      <c r="C352" s="234"/>
      <c r="D352" s="235" t="s">
        <v>191</v>
      </c>
      <c r="E352" s="236" t="s">
        <v>19</v>
      </c>
      <c r="F352" s="237" t="s">
        <v>8890</v>
      </c>
      <c r="G352" s="234"/>
      <c r="H352" s="238">
        <v>76.799999999999997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191</v>
      </c>
      <c r="AU352" s="244" t="s">
        <v>82</v>
      </c>
      <c r="AV352" s="13" t="s">
        <v>82</v>
      </c>
      <c r="AW352" s="13" t="s">
        <v>33</v>
      </c>
      <c r="AX352" s="13" t="s">
        <v>80</v>
      </c>
      <c r="AY352" s="244" t="s">
        <v>180</v>
      </c>
    </row>
    <row r="353" s="2" customFormat="1" ht="16.5" customHeight="1">
      <c r="A353" s="40"/>
      <c r="B353" s="41"/>
      <c r="C353" s="215" t="s">
        <v>1049</v>
      </c>
      <c r="D353" s="215" t="s">
        <v>182</v>
      </c>
      <c r="E353" s="216" t="s">
        <v>8891</v>
      </c>
      <c r="F353" s="217" t="s">
        <v>8892</v>
      </c>
      <c r="G353" s="218" t="s">
        <v>185</v>
      </c>
      <c r="H353" s="219">
        <v>630.5</v>
      </c>
      <c r="I353" s="220"/>
      <c r="J353" s="221">
        <f>ROUND(I353*H353,2)</f>
        <v>0</v>
      </c>
      <c r="K353" s="217" t="s">
        <v>186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0.00068999999999999997</v>
      </c>
      <c r="R353" s="224">
        <f>Q353*H353</f>
        <v>0.43504499999999996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187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187</v>
      </c>
      <c r="BM353" s="226" t="s">
        <v>8893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8894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14" customFormat="1">
      <c r="A355" s="14"/>
      <c r="B355" s="245"/>
      <c r="C355" s="246"/>
      <c r="D355" s="235" t="s">
        <v>191</v>
      </c>
      <c r="E355" s="247" t="s">
        <v>19</v>
      </c>
      <c r="F355" s="248" t="s">
        <v>8696</v>
      </c>
      <c r="G355" s="246"/>
      <c r="H355" s="247" t="s">
        <v>19</v>
      </c>
      <c r="I355" s="249"/>
      <c r="J355" s="246"/>
      <c r="K355" s="246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191</v>
      </c>
      <c r="AU355" s="254" t="s">
        <v>82</v>
      </c>
      <c r="AV355" s="14" t="s">
        <v>80</v>
      </c>
      <c r="AW355" s="14" t="s">
        <v>33</v>
      </c>
      <c r="AX355" s="14" t="s">
        <v>72</v>
      </c>
      <c r="AY355" s="254" t="s">
        <v>180</v>
      </c>
    </row>
    <row r="356" s="13" customFormat="1">
      <c r="A356" s="13"/>
      <c r="B356" s="233"/>
      <c r="C356" s="234"/>
      <c r="D356" s="235" t="s">
        <v>191</v>
      </c>
      <c r="E356" s="236" t="s">
        <v>19</v>
      </c>
      <c r="F356" s="237" t="s">
        <v>8697</v>
      </c>
      <c r="G356" s="234"/>
      <c r="H356" s="238">
        <v>630.5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191</v>
      </c>
      <c r="AU356" s="244" t="s">
        <v>82</v>
      </c>
      <c r="AV356" s="13" t="s">
        <v>82</v>
      </c>
      <c r="AW356" s="13" t="s">
        <v>33</v>
      </c>
      <c r="AX356" s="13" t="s">
        <v>80</v>
      </c>
      <c r="AY356" s="244" t="s">
        <v>180</v>
      </c>
    </row>
    <row r="357" s="2" customFormat="1" ht="16.5" customHeight="1">
      <c r="A357" s="40"/>
      <c r="B357" s="41"/>
      <c r="C357" s="215" t="s">
        <v>1059</v>
      </c>
      <c r="D357" s="215" t="s">
        <v>182</v>
      </c>
      <c r="E357" s="216" t="s">
        <v>8895</v>
      </c>
      <c r="F357" s="217" t="s">
        <v>8896</v>
      </c>
      <c r="G357" s="218" t="s">
        <v>227</v>
      </c>
      <c r="H357" s="219">
        <v>76.799999999999997</v>
      </c>
      <c r="I357" s="220"/>
      <c r="J357" s="221">
        <f>ROUND(I357*H357,2)</f>
        <v>0</v>
      </c>
      <c r="K357" s="217" t="s">
        <v>186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187</v>
      </c>
      <c r="AT357" s="226" t="s">
        <v>182</v>
      </c>
      <c r="AU357" s="226" t="s">
        <v>82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187</v>
      </c>
      <c r="BM357" s="226" t="s">
        <v>8897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8898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82</v>
      </c>
    </row>
    <row r="359" s="13" customFormat="1">
      <c r="A359" s="13"/>
      <c r="B359" s="233"/>
      <c r="C359" s="234"/>
      <c r="D359" s="235" t="s">
        <v>191</v>
      </c>
      <c r="E359" s="236" t="s">
        <v>19</v>
      </c>
      <c r="F359" s="237" t="s">
        <v>8899</v>
      </c>
      <c r="G359" s="234"/>
      <c r="H359" s="238">
        <v>76.799999999999997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191</v>
      </c>
      <c r="AU359" s="244" t="s">
        <v>82</v>
      </c>
      <c r="AV359" s="13" t="s">
        <v>82</v>
      </c>
      <c r="AW359" s="13" t="s">
        <v>33</v>
      </c>
      <c r="AX359" s="13" t="s">
        <v>80</v>
      </c>
      <c r="AY359" s="244" t="s">
        <v>180</v>
      </c>
    </row>
    <row r="360" s="2" customFormat="1" ht="16.5" customHeight="1">
      <c r="A360" s="40"/>
      <c r="B360" s="41"/>
      <c r="C360" s="215" t="s">
        <v>1070</v>
      </c>
      <c r="D360" s="215" t="s">
        <v>182</v>
      </c>
      <c r="E360" s="216" t="s">
        <v>8900</v>
      </c>
      <c r="F360" s="217" t="s">
        <v>8901</v>
      </c>
      <c r="G360" s="218" t="s">
        <v>227</v>
      </c>
      <c r="H360" s="219">
        <v>76.200000000000003</v>
      </c>
      <c r="I360" s="220"/>
      <c r="J360" s="221">
        <f>ROUND(I360*H360,2)</f>
        <v>0</v>
      </c>
      <c r="K360" s="217" t="s">
        <v>186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187</v>
      </c>
      <c r="AT360" s="226" t="s">
        <v>182</v>
      </c>
      <c r="AU360" s="226" t="s">
        <v>82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187</v>
      </c>
      <c r="BM360" s="226" t="s">
        <v>8902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8903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82</v>
      </c>
    </row>
    <row r="362" s="13" customFormat="1">
      <c r="A362" s="13"/>
      <c r="B362" s="233"/>
      <c r="C362" s="234"/>
      <c r="D362" s="235" t="s">
        <v>191</v>
      </c>
      <c r="E362" s="236" t="s">
        <v>19</v>
      </c>
      <c r="F362" s="237" t="s">
        <v>8904</v>
      </c>
      <c r="G362" s="234"/>
      <c r="H362" s="238">
        <v>76.200000000000003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191</v>
      </c>
      <c r="AU362" s="244" t="s">
        <v>82</v>
      </c>
      <c r="AV362" s="13" t="s">
        <v>82</v>
      </c>
      <c r="AW362" s="13" t="s">
        <v>33</v>
      </c>
      <c r="AX362" s="13" t="s">
        <v>80</v>
      </c>
      <c r="AY362" s="244" t="s">
        <v>180</v>
      </c>
    </row>
    <row r="363" s="2" customFormat="1" ht="33" customHeight="1">
      <c r="A363" s="40"/>
      <c r="B363" s="41"/>
      <c r="C363" s="215" t="s">
        <v>1079</v>
      </c>
      <c r="D363" s="215" t="s">
        <v>182</v>
      </c>
      <c r="E363" s="216" t="s">
        <v>383</v>
      </c>
      <c r="F363" s="217" t="s">
        <v>384</v>
      </c>
      <c r="G363" s="218" t="s">
        <v>195</v>
      </c>
      <c r="H363" s="219">
        <v>2</v>
      </c>
      <c r="I363" s="220"/>
      <c r="J363" s="221">
        <f>ROUND(I363*H363,2)</f>
        <v>0</v>
      </c>
      <c r="K363" s="217" t="s">
        <v>186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0.082000000000000003</v>
      </c>
      <c r="T363" s="225">
        <f>S363*H363</f>
        <v>0.16400000000000001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187</v>
      </c>
      <c r="AT363" s="226" t="s">
        <v>182</v>
      </c>
      <c r="AU363" s="226" t="s">
        <v>82</v>
      </c>
      <c r="AY363" s="19" t="s">
        <v>180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187</v>
      </c>
      <c r="BM363" s="226" t="s">
        <v>8905</v>
      </c>
    </row>
    <row r="364" s="2" customFormat="1">
      <c r="A364" s="40"/>
      <c r="B364" s="41"/>
      <c r="C364" s="42"/>
      <c r="D364" s="228" t="s">
        <v>189</v>
      </c>
      <c r="E364" s="42"/>
      <c r="F364" s="229" t="s">
        <v>386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189</v>
      </c>
      <c r="AU364" s="19" t="s">
        <v>82</v>
      </c>
    </row>
    <row r="365" s="2" customFormat="1" ht="33" customHeight="1">
      <c r="A365" s="40"/>
      <c r="B365" s="41"/>
      <c r="C365" s="215" t="s">
        <v>1084</v>
      </c>
      <c r="D365" s="215" t="s">
        <v>182</v>
      </c>
      <c r="E365" s="216" t="s">
        <v>8906</v>
      </c>
      <c r="F365" s="217" t="s">
        <v>8907</v>
      </c>
      <c r="G365" s="218" t="s">
        <v>185</v>
      </c>
      <c r="H365" s="219">
        <v>8</v>
      </c>
      <c r="I365" s="220"/>
      <c r="J365" s="221">
        <f>ROUND(I365*H365,2)</f>
        <v>0</v>
      </c>
      <c r="K365" s="217" t="s">
        <v>186</v>
      </c>
      <c r="L365" s="46"/>
      <c r="M365" s="222" t="s">
        <v>19</v>
      </c>
      <c r="N365" s="223" t="s">
        <v>43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187</v>
      </c>
      <c r="AT365" s="226" t="s">
        <v>182</v>
      </c>
      <c r="AU365" s="226" t="s">
        <v>82</v>
      </c>
      <c r="AY365" s="19" t="s">
        <v>180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187</v>
      </c>
      <c r="BM365" s="226" t="s">
        <v>8908</v>
      </c>
    </row>
    <row r="366" s="2" customFormat="1">
      <c r="A366" s="40"/>
      <c r="B366" s="41"/>
      <c r="C366" s="42"/>
      <c r="D366" s="228" t="s">
        <v>189</v>
      </c>
      <c r="E366" s="42"/>
      <c r="F366" s="229" t="s">
        <v>8909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189</v>
      </c>
      <c r="AU366" s="19" t="s">
        <v>82</v>
      </c>
    </row>
    <row r="367" s="14" customFormat="1">
      <c r="A367" s="14"/>
      <c r="B367" s="245"/>
      <c r="C367" s="246"/>
      <c r="D367" s="235" t="s">
        <v>191</v>
      </c>
      <c r="E367" s="247" t="s">
        <v>19</v>
      </c>
      <c r="F367" s="248" t="s">
        <v>8618</v>
      </c>
      <c r="G367" s="246"/>
      <c r="H367" s="247" t="s">
        <v>19</v>
      </c>
      <c r="I367" s="249"/>
      <c r="J367" s="246"/>
      <c r="K367" s="246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191</v>
      </c>
      <c r="AU367" s="254" t="s">
        <v>82</v>
      </c>
      <c r="AV367" s="14" t="s">
        <v>80</v>
      </c>
      <c r="AW367" s="14" t="s">
        <v>33</v>
      </c>
      <c r="AX367" s="14" t="s">
        <v>72</v>
      </c>
      <c r="AY367" s="254" t="s">
        <v>180</v>
      </c>
    </row>
    <row r="368" s="14" customFormat="1">
      <c r="A368" s="14"/>
      <c r="B368" s="245"/>
      <c r="C368" s="246"/>
      <c r="D368" s="235" t="s">
        <v>191</v>
      </c>
      <c r="E368" s="247" t="s">
        <v>19</v>
      </c>
      <c r="F368" s="248" t="s">
        <v>8619</v>
      </c>
      <c r="G368" s="246"/>
      <c r="H368" s="247" t="s">
        <v>19</v>
      </c>
      <c r="I368" s="249"/>
      <c r="J368" s="246"/>
      <c r="K368" s="246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191</v>
      </c>
      <c r="AU368" s="254" t="s">
        <v>82</v>
      </c>
      <c r="AV368" s="14" t="s">
        <v>80</v>
      </c>
      <c r="AW368" s="14" t="s">
        <v>33</v>
      </c>
      <c r="AX368" s="14" t="s">
        <v>72</v>
      </c>
      <c r="AY368" s="254" t="s">
        <v>180</v>
      </c>
    </row>
    <row r="369" s="13" customFormat="1">
      <c r="A369" s="13"/>
      <c r="B369" s="233"/>
      <c r="C369" s="234"/>
      <c r="D369" s="235" t="s">
        <v>191</v>
      </c>
      <c r="E369" s="236" t="s">
        <v>19</v>
      </c>
      <c r="F369" s="237" t="s">
        <v>8620</v>
      </c>
      <c r="G369" s="234"/>
      <c r="H369" s="238">
        <v>8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191</v>
      </c>
      <c r="AU369" s="244" t="s">
        <v>82</v>
      </c>
      <c r="AV369" s="13" t="s">
        <v>82</v>
      </c>
      <c r="AW369" s="13" t="s">
        <v>33</v>
      </c>
      <c r="AX369" s="13" t="s">
        <v>80</v>
      </c>
      <c r="AY369" s="244" t="s">
        <v>180</v>
      </c>
    </row>
    <row r="370" s="2" customFormat="1" ht="37.8" customHeight="1">
      <c r="A370" s="40"/>
      <c r="B370" s="41"/>
      <c r="C370" s="215" t="s">
        <v>1090</v>
      </c>
      <c r="D370" s="215" t="s">
        <v>182</v>
      </c>
      <c r="E370" s="216" t="s">
        <v>8910</v>
      </c>
      <c r="F370" s="217" t="s">
        <v>8911</v>
      </c>
      <c r="G370" s="218" t="s">
        <v>185</v>
      </c>
      <c r="H370" s="219">
        <v>48</v>
      </c>
      <c r="I370" s="220"/>
      <c r="J370" s="221">
        <f>ROUND(I370*H370,2)</f>
        <v>0</v>
      </c>
      <c r="K370" s="217" t="s">
        <v>186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187</v>
      </c>
      <c r="AT370" s="226" t="s">
        <v>182</v>
      </c>
      <c r="AU370" s="226" t="s">
        <v>82</v>
      </c>
      <c r="AY370" s="19" t="s">
        <v>180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187</v>
      </c>
      <c r="BM370" s="226" t="s">
        <v>8912</v>
      </c>
    </row>
    <row r="371" s="2" customFormat="1">
      <c r="A371" s="40"/>
      <c r="B371" s="41"/>
      <c r="C371" s="42"/>
      <c r="D371" s="228" t="s">
        <v>189</v>
      </c>
      <c r="E371" s="42"/>
      <c r="F371" s="229" t="s">
        <v>8913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189</v>
      </c>
      <c r="AU371" s="19" t="s">
        <v>82</v>
      </c>
    </row>
    <row r="372" s="2" customFormat="1" ht="16.5" customHeight="1">
      <c r="A372" s="40"/>
      <c r="B372" s="41"/>
      <c r="C372" s="215" t="s">
        <v>1097</v>
      </c>
      <c r="D372" s="215" t="s">
        <v>182</v>
      </c>
      <c r="E372" s="216" t="s">
        <v>440</v>
      </c>
      <c r="F372" s="217" t="s">
        <v>441</v>
      </c>
      <c r="G372" s="218" t="s">
        <v>240</v>
      </c>
      <c r="H372" s="219">
        <v>2</v>
      </c>
      <c r="I372" s="220"/>
      <c r="J372" s="221">
        <f>ROUND(I372*H372,2)</f>
        <v>0</v>
      </c>
      <c r="K372" s="217" t="s">
        <v>186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2.2000000000000002</v>
      </c>
      <c r="T372" s="225">
        <f>S372*H372</f>
        <v>4.4000000000000004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187</v>
      </c>
      <c r="AT372" s="226" t="s">
        <v>182</v>
      </c>
      <c r="AU372" s="226" t="s">
        <v>82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187</v>
      </c>
      <c r="BM372" s="226" t="s">
        <v>8914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443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82</v>
      </c>
    </row>
    <row r="374" s="14" customFormat="1">
      <c r="A374" s="14"/>
      <c r="B374" s="245"/>
      <c r="C374" s="246"/>
      <c r="D374" s="235" t="s">
        <v>191</v>
      </c>
      <c r="E374" s="247" t="s">
        <v>19</v>
      </c>
      <c r="F374" s="248" t="s">
        <v>8915</v>
      </c>
      <c r="G374" s="246"/>
      <c r="H374" s="247" t="s">
        <v>19</v>
      </c>
      <c r="I374" s="249"/>
      <c r="J374" s="246"/>
      <c r="K374" s="246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191</v>
      </c>
      <c r="AU374" s="254" t="s">
        <v>82</v>
      </c>
      <c r="AV374" s="14" t="s">
        <v>80</v>
      </c>
      <c r="AW374" s="14" t="s">
        <v>33</v>
      </c>
      <c r="AX374" s="14" t="s">
        <v>72</v>
      </c>
      <c r="AY374" s="254" t="s">
        <v>180</v>
      </c>
    </row>
    <row r="375" s="13" customFormat="1">
      <c r="A375" s="13"/>
      <c r="B375" s="233"/>
      <c r="C375" s="234"/>
      <c r="D375" s="235" t="s">
        <v>191</v>
      </c>
      <c r="E375" s="236" t="s">
        <v>19</v>
      </c>
      <c r="F375" s="237" t="s">
        <v>82</v>
      </c>
      <c r="G375" s="234"/>
      <c r="H375" s="238">
        <v>2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191</v>
      </c>
      <c r="AU375" s="244" t="s">
        <v>82</v>
      </c>
      <c r="AV375" s="13" t="s">
        <v>82</v>
      </c>
      <c r="AW375" s="13" t="s">
        <v>33</v>
      </c>
      <c r="AX375" s="13" t="s">
        <v>80</v>
      </c>
      <c r="AY375" s="244" t="s">
        <v>180</v>
      </c>
    </row>
    <row r="376" s="12" customFormat="1" ht="22.8" customHeight="1">
      <c r="A376" s="12"/>
      <c r="B376" s="199"/>
      <c r="C376" s="200"/>
      <c r="D376" s="201" t="s">
        <v>71</v>
      </c>
      <c r="E376" s="213" t="s">
        <v>460</v>
      </c>
      <c r="F376" s="213" t="s">
        <v>461</v>
      </c>
      <c r="G376" s="200"/>
      <c r="H376" s="200"/>
      <c r="I376" s="203"/>
      <c r="J376" s="214">
        <f>BK376</f>
        <v>0</v>
      </c>
      <c r="K376" s="200"/>
      <c r="L376" s="205"/>
      <c r="M376" s="206"/>
      <c r="N376" s="207"/>
      <c r="O376" s="207"/>
      <c r="P376" s="208">
        <f>SUM(P377:P421)</f>
        <v>0</v>
      </c>
      <c r="Q376" s="207"/>
      <c r="R376" s="208">
        <f>SUM(R377:R421)</f>
        <v>0</v>
      </c>
      <c r="S376" s="207"/>
      <c r="T376" s="209">
        <f>SUM(T377:T421)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0" t="s">
        <v>80</v>
      </c>
      <c r="AT376" s="211" t="s">
        <v>71</v>
      </c>
      <c r="AU376" s="211" t="s">
        <v>80</v>
      </c>
      <c r="AY376" s="210" t="s">
        <v>180</v>
      </c>
      <c r="BK376" s="212">
        <f>SUM(BK377:BK421)</f>
        <v>0</v>
      </c>
    </row>
    <row r="377" s="2" customFormat="1" ht="16.5" customHeight="1">
      <c r="A377" s="40"/>
      <c r="B377" s="41"/>
      <c r="C377" s="215" t="s">
        <v>1105</v>
      </c>
      <c r="D377" s="215" t="s">
        <v>182</v>
      </c>
      <c r="E377" s="216" t="s">
        <v>463</v>
      </c>
      <c r="F377" s="217" t="s">
        <v>464</v>
      </c>
      <c r="G377" s="218" t="s">
        <v>340</v>
      </c>
      <c r="H377" s="219">
        <v>122.367</v>
      </c>
      <c r="I377" s="220"/>
      <c r="J377" s="221">
        <f>ROUND(I377*H377,2)</f>
        <v>0</v>
      </c>
      <c r="K377" s="217" t="s">
        <v>186</v>
      </c>
      <c r="L377" s="46"/>
      <c r="M377" s="222" t="s">
        <v>19</v>
      </c>
      <c r="N377" s="223" t="s">
        <v>43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187</v>
      </c>
      <c r="AT377" s="226" t="s">
        <v>182</v>
      </c>
      <c r="AU377" s="226" t="s">
        <v>82</v>
      </c>
      <c r="AY377" s="19" t="s">
        <v>180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187</v>
      </c>
      <c r="BM377" s="226" t="s">
        <v>8916</v>
      </c>
    </row>
    <row r="378" s="2" customFormat="1">
      <c r="A378" s="40"/>
      <c r="B378" s="41"/>
      <c r="C378" s="42"/>
      <c r="D378" s="228" t="s">
        <v>189</v>
      </c>
      <c r="E378" s="42"/>
      <c r="F378" s="229" t="s">
        <v>466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189</v>
      </c>
      <c r="AU378" s="19" t="s">
        <v>82</v>
      </c>
    </row>
    <row r="379" s="14" customFormat="1">
      <c r="A379" s="14"/>
      <c r="B379" s="245"/>
      <c r="C379" s="246"/>
      <c r="D379" s="235" t="s">
        <v>191</v>
      </c>
      <c r="E379" s="247" t="s">
        <v>19</v>
      </c>
      <c r="F379" s="248" t="s">
        <v>467</v>
      </c>
      <c r="G379" s="246"/>
      <c r="H379" s="247" t="s">
        <v>19</v>
      </c>
      <c r="I379" s="249"/>
      <c r="J379" s="246"/>
      <c r="K379" s="246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191</v>
      </c>
      <c r="AU379" s="254" t="s">
        <v>82</v>
      </c>
      <c r="AV379" s="14" t="s">
        <v>80</v>
      </c>
      <c r="AW379" s="14" t="s">
        <v>33</v>
      </c>
      <c r="AX379" s="14" t="s">
        <v>72</v>
      </c>
      <c r="AY379" s="254" t="s">
        <v>180</v>
      </c>
    </row>
    <row r="380" s="13" customFormat="1">
      <c r="A380" s="13"/>
      <c r="B380" s="233"/>
      <c r="C380" s="234"/>
      <c r="D380" s="235" t="s">
        <v>191</v>
      </c>
      <c r="E380" s="236" t="s">
        <v>19</v>
      </c>
      <c r="F380" s="237" t="s">
        <v>8917</v>
      </c>
      <c r="G380" s="234"/>
      <c r="H380" s="238">
        <v>122.367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191</v>
      </c>
      <c r="AU380" s="244" t="s">
        <v>82</v>
      </c>
      <c r="AV380" s="13" t="s">
        <v>82</v>
      </c>
      <c r="AW380" s="13" t="s">
        <v>33</v>
      </c>
      <c r="AX380" s="13" t="s">
        <v>80</v>
      </c>
      <c r="AY380" s="244" t="s">
        <v>180</v>
      </c>
    </row>
    <row r="381" s="2" customFormat="1" ht="16.5" customHeight="1">
      <c r="A381" s="40"/>
      <c r="B381" s="41"/>
      <c r="C381" s="215" t="s">
        <v>1111</v>
      </c>
      <c r="D381" s="215" t="s">
        <v>182</v>
      </c>
      <c r="E381" s="216" t="s">
        <v>470</v>
      </c>
      <c r="F381" s="217" t="s">
        <v>471</v>
      </c>
      <c r="G381" s="218" t="s">
        <v>340</v>
      </c>
      <c r="H381" s="219">
        <v>122.367</v>
      </c>
      <c r="I381" s="220"/>
      <c r="J381" s="221">
        <f>ROUND(I381*H381,2)</f>
        <v>0</v>
      </c>
      <c r="K381" s="217" t="s">
        <v>186</v>
      </c>
      <c r="L381" s="46"/>
      <c r="M381" s="222" t="s">
        <v>19</v>
      </c>
      <c r="N381" s="223" t="s">
        <v>43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187</v>
      </c>
      <c r="AT381" s="226" t="s">
        <v>182</v>
      </c>
      <c r="AU381" s="226" t="s">
        <v>82</v>
      </c>
      <c r="AY381" s="19" t="s">
        <v>180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187</v>
      </c>
      <c r="BM381" s="226" t="s">
        <v>8918</v>
      </c>
    </row>
    <row r="382" s="2" customFormat="1">
      <c r="A382" s="40"/>
      <c r="B382" s="41"/>
      <c r="C382" s="42"/>
      <c r="D382" s="228" t="s">
        <v>189</v>
      </c>
      <c r="E382" s="42"/>
      <c r="F382" s="229" t="s">
        <v>473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189</v>
      </c>
      <c r="AU382" s="19" t="s">
        <v>82</v>
      </c>
    </row>
    <row r="383" s="14" customFormat="1">
      <c r="A383" s="14"/>
      <c r="B383" s="245"/>
      <c r="C383" s="246"/>
      <c r="D383" s="235" t="s">
        <v>191</v>
      </c>
      <c r="E383" s="247" t="s">
        <v>19</v>
      </c>
      <c r="F383" s="248" t="s">
        <v>467</v>
      </c>
      <c r="G383" s="246"/>
      <c r="H383" s="247" t="s">
        <v>19</v>
      </c>
      <c r="I383" s="249"/>
      <c r="J383" s="246"/>
      <c r="K383" s="246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191</v>
      </c>
      <c r="AU383" s="254" t="s">
        <v>82</v>
      </c>
      <c r="AV383" s="14" t="s">
        <v>80</v>
      </c>
      <c r="AW383" s="14" t="s">
        <v>33</v>
      </c>
      <c r="AX383" s="14" t="s">
        <v>72</v>
      </c>
      <c r="AY383" s="254" t="s">
        <v>180</v>
      </c>
    </row>
    <row r="384" s="13" customFormat="1">
      <c r="A384" s="13"/>
      <c r="B384" s="233"/>
      <c r="C384" s="234"/>
      <c r="D384" s="235" t="s">
        <v>191</v>
      </c>
      <c r="E384" s="236" t="s">
        <v>19</v>
      </c>
      <c r="F384" s="237" t="s">
        <v>8917</v>
      </c>
      <c r="G384" s="234"/>
      <c r="H384" s="238">
        <v>122.367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191</v>
      </c>
      <c r="AU384" s="244" t="s">
        <v>82</v>
      </c>
      <c r="AV384" s="13" t="s">
        <v>82</v>
      </c>
      <c r="AW384" s="13" t="s">
        <v>33</v>
      </c>
      <c r="AX384" s="13" t="s">
        <v>80</v>
      </c>
      <c r="AY384" s="244" t="s">
        <v>180</v>
      </c>
    </row>
    <row r="385" s="2" customFormat="1" ht="24.15" customHeight="1">
      <c r="A385" s="40"/>
      <c r="B385" s="41"/>
      <c r="C385" s="215" t="s">
        <v>1122</v>
      </c>
      <c r="D385" s="215" t="s">
        <v>182</v>
      </c>
      <c r="E385" s="216" t="s">
        <v>8919</v>
      </c>
      <c r="F385" s="217" t="s">
        <v>8920</v>
      </c>
      <c r="G385" s="218" t="s">
        <v>340</v>
      </c>
      <c r="H385" s="219">
        <v>99.667000000000002</v>
      </c>
      <c r="I385" s="220"/>
      <c r="J385" s="221">
        <f>ROUND(I385*H385,2)</f>
        <v>0</v>
      </c>
      <c r="K385" s="217" t="s">
        <v>186</v>
      </c>
      <c r="L385" s="46"/>
      <c r="M385" s="222" t="s">
        <v>19</v>
      </c>
      <c r="N385" s="223" t="s">
        <v>43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187</v>
      </c>
      <c r="AT385" s="226" t="s">
        <v>182</v>
      </c>
      <c r="AU385" s="226" t="s">
        <v>82</v>
      </c>
      <c r="AY385" s="19" t="s">
        <v>180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187</v>
      </c>
      <c r="BM385" s="226" t="s">
        <v>8921</v>
      </c>
    </row>
    <row r="386" s="2" customFormat="1">
      <c r="A386" s="40"/>
      <c r="B386" s="41"/>
      <c r="C386" s="42"/>
      <c r="D386" s="228" t="s">
        <v>189</v>
      </c>
      <c r="E386" s="42"/>
      <c r="F386" s="229" t="s">
        <v>8922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189</v>
      </c>
      <c r="AU386" s="19" t="s">
        <v>82</v>
      </c>
    </row>
    <row r="387" s="14" customFormat="1">
      <c r="A387" s="14"/>
      <c r="B387" s="245"/>
      <c r="C387" s="246"/>
      <c r="D387" s="235" t="s">
        <v>191</v>
      </c>
      <c r="E387" s="247" t="s">
        <v>19</v>
      </c>
      <c r="F387" s="248" t="s">
        <v>8923</v>
      </c>
      <c r="G387" s="246"/>
      <c r="H387" s="247" t="s">
        <v>19</v>
      </c>
      <c r="I387" s="249"/>
      <c r="J387" s="246"/>
      <c r="K387" s="246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191</v>
      </c>
      <c r="AU387" s="254" t="s">
        <v>82</v>
      </c>
      <c r="AV387" s="14" t="s">
        <v>80</v>
      </c>
      <c r="AW387" s="14" t="s">
        <v>33</v>
      </c>
      <c r="AX387" s="14" t="s">
        <v>72</v>
      </c>
      <c r="AY387" s="254" t="s">
        <v>180</v>
      </c>
    </row>
    <row r="388" s="13" customFormat="1">
      <c r="A388" s="13"/>
      <c r="B388" s="233"/>
      <c r="C388" s="234"/>
      <c r="D388" s="235" t="s">
        <v>191</v>
      </c>
      <c r="E388" s="236" t="s">
        <v>19</v>
      </c>
      <c r="F388" s="237" t="s">
        <v>8924</v>
      </c>
      <c r="G388" s="234"/>
      <c r="H388" s="238">
        <v>99.667000000000002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191</v>
      </c>
      <c r="AU388" s="244" t="s">
        <v>82</v>
      </c>
      <c r="AV388" s="13" t="s">
        <v>82</v>
      </c>
      <c r="AW388" s="13" t="s">
        <v>33</v>
      </c>
      <c r="AX388" s="13" t="s">
        <v>80</v>
      </c>
      <c r="AY388" s="244" t="s">
        <v>180</v>
      </c>
    </row>
    <row r="389" s="2" customFormat="1" ht="24.15" customHeight="1">
      <c r="A389" s="40"/>
      <c r="B389" s="41"/>
      <c r="C389" s="215" t="s">
        <v>1142</v>
      </c>
      <c r="D389" s="215" t="s">
        <v>182</v>
      </c>
      <c r="E389" s="216" t="s">
        <v>8925</v>
      </c>
      <c r="F389" s="217" t="s">
        <v>8926</v>
      </c>
      <c r="G389" s="218" t="s">
        <v>340</v>
      </c>
      <c r="H389" s="219">
        <v>2890.3429999999998</v>
      </c>
      <c r="I389" s="220"/>
      <c r="J389" s="221">
        <f>ROUND(I389*H389,2)</f>
        <v>0</v>
      </c>
      <c r="K389" s="217" t="s">
        <v>186</v>
      </c>
      <c r="L389" s="46"/>
      <c r="M389" s="222" t="s">
        <v>19</v>
      </c>
      <c r="N389" s="223" t="s">
        <v>43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187</v>
      </c>
      <c r="AT389" s="226" t="s">
        <v>182</v>
      </c>
      <c r="AU389" s="226" t="s">
        <v>82</v>
      </c>
      <c r="AY389" s="19" t="s">
        <v>180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187</v>
      </c>
      <c r="BM389" s="226" t="s">
        <v>8927</v>
      </c>
    </row>
    <row r="390" s="2" customFormat="1">
      <c r="A390" s="40"/>
      <c r="B390" s="41"/>
      <c r="C390" s="42"/>
      <c r="D390" s="228" t="s">
        <v>189</v>
      </c>
      <c r="E390" s="42"/>
      <c r="F390" s="229" t="s">
        <v>8928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189</v>
      </c>
      <c r="AU390" s="19" t="s">
        <v>82</v>
      </c>
    </row>
    <row r="391" s="14" customFormat="1">
      <c r="A391" s="14"/>
      <c r="B391" s="245"/>
      <c r="C391" s="246"/>
      <c r="D391" s="235" t="s">
        <v>191</v>
      </c>
      <c r="E391" s="247" t="s">
        <v>19</v>
      </c>
      <c r="F391" s="248" t="s">
        <v>8929</v>
      </c>
      <c r="G391" s="246"/>
      <c r="H391" s="247" t="s">
        <v>19</v>
      </c>
      <c r="I391" s="249"/>
      <c r="J391" s="246"/>
      <c r="K391" s="246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191</v>
      </c>
      <c r="AU391" s="254" t="s">
        <v>82</v>
      </c>
      <c r="AV391" s="14" t="s">
        <v>80</v>
      </c>
      <c r="AW391" s="14" t="s">
        <v>33</v>
      </c>
      <c r="AX391" s="14" t="s">
        <v>72</v>
      </c>
      <c r="AY391" s="254" t="s">
        <v>180</v>
      </c>
    </row>
    <row r="392" s="13" customFormat="1">
      <c r="A392" s="13"/>
      <c r="B392" s="233"/>
      <c r="C392" s="234"/>
      <c r="D392" s="235" t="s">
        <v>191</v>
      </c>
      <c r="E392" s="236" t="s">
        <v>19</v>
      </c>
      <c r="F392" s="237" t="s">
        <v>8930</v>
      </c>
      <c r="G392" s="234"/>
      <c r="H392" s="238">
        <v>2890.3429999999998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191</v>
      </c>
      <c r="AU392" s="244" t="s">
        <v>82</v>
      </c>
      <c r="AV392" s="13" t="s">
        <v>82</v>
      </c>
      <c r="AW392" s="13" t="s">
        <v>33</v>
      </c>
      <c r="AX392" s="13" t="s">
        <v>80</v>
      </c>
      <c r="AY392" s="244" t="s">
        <v>180</v>
      </c>
    </row>
    <row r="393" s="2" customFormat="1" ht="24.15" customHeight="1">
      <c r="A393" s="40"/>
      <c r="B393" s="41"/>
      <c r="C393" s="215" t="s">
        <v>1156</v>
      </c>
      <c r="D393" s="215" t="s">
        <v>182</v>
      </c>
      <c r="E393" s="216" t="s">
        <v>8931</v>
      </c>
      <c r="F393" s="217" t="s">
        <v>8932</v>
      </c>
      <c r="G393" s="218" t="s">
        <v>340</v>
      </c>
      <c r="H393" s="219">
        <v>145.06700000000001</v>
      </c>
      <c r="I393" s="220"/>
      <c r="J393" s="221">
        <f>ROUND(I393*H393,2)</f>
        <v>0</v>
      </c>
      <c r="K393" s="217" t="s">
        <v>186</v>
      </c>
      <c r="L393" s="46"/>
      <c r="M393" s="222" t="s">
        <v>19</v>
      </c>
      <c r="N393" s="223" t="s">
        <v>43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187</v>
      </c>
      <c r="AT393" s="226" t="s">
        <v>182</v>
      </c>
      <c r="AU393" s="226" t="s">
        <v>82</v>
      </c>
      <c r="AY393" s="19" t="s">
        <v>180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187</v>
      </c>
      <c r="BM393" s="226" t="s">
        <v>8933</v>
      </c>
    </row>
    <row r="394" s="2" customFormat="1">
      <c r="A394" s="40"/>
      <c r="B394" s="41"/>
      <c r="C394" s="42"/>
      <c r="D394" s="228" t="s">
        <v>189</v>
      </c>
      <c r="E394" s="42"/>
      <c r="F394" s="229" t="s">
        <v>8934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189</v>
      </c>
      <c r="AU394" s="19" t="s">
        <v>82</v>
      </c>
    </row>
    <row r="395" s="14" customFormat="1">
      <c r="A395" s="14"/>
      <c r="B395" s="245"/>
      <c r="C395" s="246"/>
      <c r="D395" s="235" t="s">
        <v>191</v>
      </c>
      <c r="E395" s="247" t="s">
        <v>19</v>
      </c>
      <c r="F395" s="248" t="s">
        <v>761</v>
      </c>
      <c r="G395" s="246"/>
      <c r="H395" s="247" t="s">
        <v>19</v>
      </c>
      <c r="I395" s="249"/>
      <c r="J395" s="246"/>
      <c r="K395" s="246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191</v>
      </c>
      <c r="AU395" s="254" t="s">
        <v>82</v>
      </c>
      <c r="AV395" s="14" t="s">
        <v>80</v>
      </c>
      <c r="AW395" s="14" t="s">
        <v>33</v>
      </c>
      <c r="AX395" s="14" t="s">
        <v>72</v>
      </c>
      <c r="AY395" s="254" t="s">
        <v>180</v>
      </c>
    </row>
    <row r="396" s="13" customFormat="1">
      <c r="A396" s="13"/>
      <c r="B396" s="233"/>
      <c r="C396" s="234"/>
      <c r="D396" s="235" t="s">
        <v>191</v>
      </c>
      <c r="E396" s="236" t="s">
        <v>19</v>
      </c>
      <c r="F396" s="237" t="s">
        <v>8935</v>
      </c>
      <c r="G396" s="234"/>
      <c r="H396" s="238">
        <v>88.896000000000001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191</v>
      </c>
      <c r="AU396" s="244" t="s">
        <v>82</v>
      </c>
      <c r="AV396" s="13" t="s">
        <v>82</v>
      </c>
      <c r="AW396" s="13" t="s">
        <v>33</v>
      </c>
      <c r="AX396" s="13" t="s">
        <v>72</v>
      </c>
      <c r="AY396" s="244" t="s">
        <v>180</v>
      </c>
    </row>
    <row r="397" s="14" customFormat="1">
      <c r="A397" s="14"/>
      <c r="B397" s="245"/>
      <c r="C397" s="246"/>
      <c r="D397" s="235" t="s">
        <v>191</v>
      </c>
      <c r="E397" s="247" t="s">
        <v>19</v>
      </c>
      <c r="F397" s="248" t="s">
        <v>8936</v>
      </c>
      <c r="G397" s="246"/>
      <c r="H397" s="247" t="s">
        <v>19</v>
      </c>
      <c r="I397" s="249"/>
      <c r="J397" s="246"/>
      <c r="K397" s="246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191</v>
      </c>
      <c r="AU397" s="254" t="s">
        <v>82</v>
      </c>
      <c r="AV397" s="14" t="s">
        <v>80</v>
      </c>
      <c r="AW397" s="14" t="s">
        <v>33</v>
      </c>
      <c r="AX397" s="14" t="s">
        <v>72</v>
      </c>
      <c r="AY397" s="254" t="s">
        <v>180</v>
      </c>
    </row>
    <row r="398" s="13" customFormat="1">
      <c r="A398" s="13"/>
      <c r="B398" s="233"/>
      <c r="C398" s="234"/>
      <c r="D398" s="235" t="s">
        <v>191</v>
      </c>
      <c r="E398" s="236" t="s">
        <v>19</v>
      </c>
      <c r="F398" s="237" t="s">
        <v>8937</v>
      </c>
      <c r="G398" s="234"/>
      <c r="H398" s="238">
        <v>56.006999999999998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191</v>
      </c>
      <c r="AU398" s="244" t="s">
        <v>82</v>
      </c>
      <c r="AV398" s="13" t="s">
        <v>82</v>
      </c>
      <c r="AW398" s="13" t="s">
        <v>33</v>
      </c>
      <c r="AX398" s="13" t="s">
        <v>72</v>
      </c>
      <c r="AY398" s="244" t="s">
        <v>180</v>
      </c>
    </row>
    <row r="399" s="14" customFormat="1">
      <c r="A399" s="14"/>
      <c r="B399" s="245"/>
      <c r="C399" s="246"/>
      <c r="D399" s="235" t="s">
        <v>191</v>
      </c>
      <c r="E399" s="247" t="s">
        <v>19</v>
      </c>
      <c r="F399" s="248" t="s">
        <v>8938</v>
      </c>
      <c r="G399" s="246"/>
      <c r="H399" s="247" t="s">
        <v>19</v>
      </c>
      <c r="I399" s="249"/>
      <c r="J399" s="246"/>
      <c r="K399" s="246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191</v>
      </c>
      <c r="AU399" s="254" t="s">
        <v>82</v>
      </c>
      <c r="AV399" s="14" t="s">
        <v>80</v>
      </c>
      <c r="AW399" s="14" t="s">
        <v>33</v>
      </c>
      <c r="AX399" s="14" t="s">
        <v>72</v>
      </c>
      <c r="AY399" s="254" t="s">
        <v>180</v>
      </c>
    </row>
    <row r="400" s="13" customFormat="1">
      <c r="A400" s="13"/>
      <c r="B400" s="233"/>
      <c r="C400" s="234"/>
      <c r="D400" s="235" t="s">
        <v>191</v>
      </c>
      <c r="E400" s="236" t="s">
        <v>19</v>
      </c>
      <c r="F400" s="237" t="s">
        <v>8939</v>
      </c>
      <c r="G400" s="234"/>
      <c r="H400" s="238">
        <v>0.16400000000000001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191</v>
      </c>
      <c r="AU400" s="244" t="s">
        <v>82</v>
      </c>
      <c r="AV400" s="13" t="s">
        <v>82</v>
      </c>
      <c r="AW400" s="13" t="s">
        <v>33</v>
      </c>
      <c r="AX400" s="13" t="s">
        <v>72</v>
      </c>
      <c r="AY400" s="244" t="s">
        <v>180</v>
      </c>
    </row>
    <row r="401" s="15" customFormat="1">
      <c r="A401" s="15"/>
      <c r="B401" s="255"/>
      <c r="C401" s="256"/>
      <c r="D401" s="235" t="s">
        <v>191</v>
      </c>
      <c r="E401" s="257" t="s">
        <v>19</v>
      </c>
      <c r="F401" s="258" t="s">
        <v>327</v>
      </c>
      <c r="G401" s="256"/>
      <c r="H401" s="259">
        <v>145.06699999999998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5" t="s">
        <v>191</v>
      </c>
      <c r="AU401" s="265" t="s">
        <v>82</v>
      </c>
      <c r="AV401" s="15" t="s">
        <v>187</v>
      </c>
      <c r="AW401" s="15" t="s">
        <v>33</v>
      </c>
      <c r="AX401" s="15" t="s">
        <v>80</v>
      </c>
      <c r="AY401" s="265" t="s">
        <v>180</v>
      </c>
    </row>
    <row r="402" s="2" customFormat="1" ht="24.15" customHeight="1">
      <c r="A402" s="40"/>
      <c r="B402" s="41"/>
      <c r="C402" s="215" t="s">
        <v>1160</v>
      </c>
      <c r="D402" s="215" t="s">
        <v>182</v>
      </c>
      <c r="E402" s="216" t="s">
        <v>8940</v>
      </c>
      <c r="F402" s="217" t="s">
        <v>8926</v>
      </c>
      <c r="G402" s="218" t="s">
        <v>340</v>
      </c>
      <c r="H402" s="219">
        <v>4205.3029999999999</v>
      </c>
      <c r="I402" s="220"/>
      <c r="J402" s="221">
        <f>ROUND(I402*H402,2)</f>
        <v>0</v>
      </c>
      <c r="K402" s="217" t="s">
        <v>186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187</v>
      </c>
      <c r="AT402" s="226" t="s">
        <v>182</v>
      </c>
      <c r="AU402" s="226" t="s">
        <v>82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187</v>
      </c>
      <c r="BM402" s="226" t="s">
        <v>8941</v>
      </c>
    </row>
    <row r="403" s="2" customFormat="1">
      <c r="A403" s="40"/>
      <c r="B403" s="41"/>
      <c r="C403" s="42"/>
      <c r="D403" s="228" t="s">
        <v>189</v>
      </c>
      <c r="E403" s="42"/>
      <c r="F403" s="229" t="s">
        <v>8942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189</v>
      </c>
      <c r="AU403" s="19" t="s">
        <v>82</v>
      </c>
    </row>
    <row r="404" s="14" customFormat="1">
      <c r="A404" s="14"/>
      <c r="B404" s="245"/>
      <c r="C404" s="246"/>
      <c r="D404" s="235" t="s">
        <v>191</v>
      </c>
      <c r="E404" s="247" t="s">
        <v>19</v>
      </c>
      <c r="F404" s="248" t="s">
        <v>8929</v>
      </c>
      <c r="G404" s="246"/>
      <c r="H404" s="247" t="s">
        <v>19</v>
      </c>
      <c r="I404" s="249"/>
      <c r="J404" s="246"/>
      <c r="K404" s="246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191</v>
      </c>
      <c r="AU404" s="254" t="s">
        <v>82</v>
      </c>
      <c r="AV404" s="14" t="s">
        <v>80</v>
      </c>
      <c r="AW404" s="14" t="s">
        <v>33</v>
      </c>
      <c r="AX404" s="14" t="s">
        <v>72</v>
      </c>
      <c r="AY404" s="254" t="s">
        <v>180</v>
      </c>
    </row>
    <row r="405" s="14" customFormat="1">
      <c r="A405" s="14"/>
      <c r="B405" s="245"/>
      <c r="C405" s="246"/>
      <c r="D405" s="235" t="s">
        <v>191</v>
      </c>
      <c r="E405" s="247" t="s">
        <v>19</v>
      </c>
      <c r="F405" s="248" t="s">
        <v>761</v>
      </c>
      <c r="G405" s="246"/>
      <c r="H405" s="247" t="s">
        <v>19</v>
      </c>
      <c r="I405" s="249"/>
      <c r="J405" s="246"/>
      <c r="K405" s="246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191</v>
      </c>
      <c r="AU405" s="254" t="s">
        <v>82</v>
      </c>
      <c r="AV405" s="14" t="s">
        <v>80</v>
      </c>
      <c r="AW405" s="14" t="s">
        <v>33</v>
      </c>
      <c r="AX405" s="14" t="s">
        <v>72</v>
      </c>
      <c r="AY405" s="254" t="s">
        <v>180</v>
      </c>
    </row>
    <row r="406" s="13" customFormat="1">
      <c r="A406" s="13"/>
      <c r="B406" s="233"/>
      <c r="C406" s="234"/>
      <c r="D406" s="235" t="s">
        <v>191</v>
      </c>
      <c r="E406" s="236" t="s">
        <v>19</v>
      </c>
      <c r="F406" s="237" t="s">
        <v>8943</v>
      </c>
      <c r="G406" s="234"/>
      <c r="H406" s="238">
        <v>2577.9839999999999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191</v>
      </c>
      <c r="AU406" s="244" t="s">
        <v>82</v>
      </c>
      <c r="AV406" s="13" t="s">
        <v>82</v>
      </c>
      <c r="AW406" s="13" t="s">
        <v>33</v>
      </c>
      <c r="AX406" s="13" t="s">
        <v>72</v>
      </c>
      <c r="AY406" s="244" t="s">
        <v>180</v>
      </c>
    </row>
    <row r="407" s="14" customFormat="1">
      <c r="A407" s="14"/>
      <c r="B407" s="245"/>
      <c r="C407" s="246"/>
      <c r="D407" s="235" t="s">
        <v>191</v>
      </c>
      <c r="E407" s="247" t="s">
        <v>19</v>
      </c>
      <c r="F407" s="248" t="s">
        <v>8936</v>
      </c>
      <c r="G407" s="246"/>
      <c r="H407" s="247" t="s">
        <v>19</v>
      </c>
      <c r="I407" s="249"/>
      <c r="J407" s="246"/>
      <c r="K407" s="246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191</v>
      </c>
      <c r="AU407" s="254" t="s">
        <v>82</v>
      </c>
      <c r="AV407" s="14" t="s">
        <v>80</v>
      </c>
      <c r="AW407" s="14" t="s">
        <v>33</v>
      </c>
      <c r="AX407" s="14" t="s">
        <v>72</v>
      </c>
      <c r="AY407" s="254" t="s">
        <v>180</v>
      </c>
    </row>
    <row r="408" s="13" customFormat="1">
      <c r="A408" s="13"/>
      <c r="B408" s="233"/>
      <c r="C408" s="234"/>
      <c r="D408" s="235" t="s">
        <v>191</v>
      </c>
      <c r="E408" s="236" t="s">
        <v>19</v>
      </c>
      <c r="F408" s="237" t="s">
        <v>8944</v>
      </c>
      <c r="G408" s="234"/>
      <c r="H408" s="238">
        <v>1624.203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191</v>
      </c>
      <c r="AU408" s="244" t="s">
        <v>82</v>
      </c>
      <c r="AV408" s="13" t="s">
        <v>82</v>
      </c>
      <c r="AW408" s="13" t="s">
        <v>33</v>
      </c>
      <c r="AX408" s="13" t="s">
        <v>72</v>
      </c>
      <c r="AY408" s="244" t="s">
        <v>180</v>
      </c>
    </row>
    <row r="409" s="14" customFormat="1">
      <c r="A409" s="14"/>
      <c r="B409" s="245"/>
      <c r="C409" s="246"/>
      <c r="D409" s="235" t="s">
        <v>191</v>
      </c>
      <c r="E409" s="247" t="s">
        <v>19</v>
      </c>
      <c r="F409" s="248" t="s">
        <v>8945</v>
      </c>
      <c r="G409" s="246"/>
      <c r="H409" s="247" t="s">
        <v>19</v>
      </c>
      <c r="I409" s="249"/>
      <c r="J409" s="246"/>
      <c r="K409" s="246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191</v>
      </c>
      <c r="AU409" s="254" t="s">
        <v>82</v>
      </c>
      <c r="AV409" s="14" t="s">
        <v>80</v>
      </c>
      <c r="AW409" s="14" t="s">
        <v>33</v>
      </c>
      <c r="AX409" s="14" t="s">
        <v>72</v>
      </c>
      <c r="AY409" s="254" t="s">
        <v>180</v>
      </c>
    </row>
    <row r="410" s="13" customFormat="1">
      <c r="A410" s="13"/>
      <c r="B410" s="233"/>
      <c r="C410" s="234"/>
      <c r="D410" s="235" t="s">
        <v>191</v>
      </c>
      <c r="E410" s="236" t="s">
        <v>19</v>
      </c>
      <c r="F410" s="237" t="s">
        <v>8946</v>
      </c>
      <c r="G410" s="234"/>
      <c r="H410" s="238">
        <v>3.1160000000000001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191</v>
      </c>
      <c r="AU410" s="244" t="s">
        <v>82</v>
      </c>
      <c r="AV410" s="13" t="s">
        <v>82</v>
      </c>
      <c r="AW410" s="13" t="s">
        <v>33</v>
      </c>
      <c r="AX410" s="13" t="s">
        <v>72</v>
      </c>
      <c r="AY410" s="244" t="s">
        <v>180</v>
      </c>
    </row>
    <row r="411" s="15" customFormat="1">
      <c r="A411" s="15"/>
      <c r="B411" s="255"/>
      <c r="C411" s="256"/>
      <c r="D411" s="235" t="s">
        <v>191</v>
      </c>
      <c r="E411" s="257" t="s">
        <v>19</v>
      </c>
      <c r="F411" s="258" t="s">
        <v>327</v>
      </c>
      <c r="G411" s="256"/>
      <c r="H411" s="259">
        <v>4205.3029999999999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5" t="s">
        <v>191</v>
      </c>
      <c r="AU411" s="265" t="s">
        <v>82</v>
      </c>
      <c r="AV411" s="15" t="s">
        <v>187</v>
      </c>
      <c r="AW411" s="15" t="s">
        <v>33</v>
      </c>
      <c r="AX411" s="15" t="s">
        <v>80</v>
      </c>
      <c r="AY411" s="265" t="s">
        <v>180</v>
      </c>
    </row>
    <row r="412" s="2" customFormat="1" ht="16.5" customHeight="1">
      <c r="A412" s="40"/>
      <c r="B412" s="41"/>
      <c r="C412" s="215" t="s">
        <v>1167</v>
      </c>
      <c r="D412" s="215" t="s">
        <v>182</v>
      </c>
      <c r="E412" s="216" t="s">
        <v>504</v>
      </c>
      <c r="F412" s="217" t="s">
        <v>505</v>
      </c>
      <c r="G412" s="218" t="s">
        <v>340</v>
      </c>
      <c r="H412" s="219">
        <v>88.896000000000001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187</v>
      </c>
      <c r="AT412" s="226" t="s">
        <v>182</v>
      </c>
      <c r="AU412" s="226" t="s">
        <v>82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187</v>
      </c>
      <c r="BM412" s="226" t="s">
        <v>8947</v>
      </c>
    </row>
    <row r="413" s="14" customFormat="1">
      <c r="A413" s="14"/>
      <c r="B413" s="245"/>
      <c r="C413" s="246"/>
      <c r="D413" s="235" t="s">
        <v>191</v>
      </c>
      <c r="E413" s="247" t="s">
        <v>19</v>
      </c>
      <c r="F413" s="248" t="s">
        <v>8948</v>
      </c>
      <c r="G413" s="246"/>
      <c r="H413" s="247" t="s">
        <v>19</v>
      </c>
      <c r="I413" s="249"/>
      <c r="J413" s="246"/>
      <c r="K413" s="246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191</v>
      </c>
      <c r="AU413" s="254" t="s">
        <v>82</v>
      </c>
      <c r="AV413" s="14" t="s">
        <v>80</v>
      </c>
      <c r="AW413" s="14" t="s">
        <v>33</v>
      </c>
      <c r="AX413" s="14" t="s">
        <v>72</v>
      </c>
      <c r="AY413" s="254" t="s">
        <v>180</v>
      </c>
    </row>
    <row r="414" s="13" customFormat="1">
      <c r="A414" s="13"/>
      <c r="B414" s="233"/>
      <c r="C414" s="234"/>
      <c r="D414" s="235" t="s">
        <v>191</v>
      </c>
      <c r="E414" s="236" t="s">
        <v>19</v>
      </c>
      <c r="F414" s="237" t="s">
        <v>8949</v>
      </c>
      <c r="G414" s="234"/>
      <c r="H414" s="238">
        <v>88.896000000000001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191</v>
      </c>
      <c r="AU414" s="244" t="s">
        <v>82</v>
      </c>
      <c r="AV414" s="13" t="s">
        <v>82</v>
      </c>
      <c r="AW414" s="13" t="s">
        <v>33</v>
      </c>
      <c r="AX414" s="13" t="s">
        <v>72</v>
      </c>
      <c r="AY414" s="244" t="s">
        <v>180</v>
      </c>
    </row>
    <row r="415" s="15" customFormat="1">
      <c r="A415" s="15"/>
      <c r="B415" s="255"/>
      <c r="C415" s="256"/>
      <c r="D415" s="235" t="s">
        <v>191</v>
      </c>
      <c r="E415" s="257" t="s">
        <v>19</v>
      </c>
      <c r="F415" s="258" t="s">
        <v>327</v>
      </c>
      <c r="G415" s="256"/>
      <c r="H415" s="259">
        <v>88.896000000000001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191</v>
      </c>
      <c r="AU415" s="265" t="s">
        <v>82</v>
      </c>
      <c r="AV415" s="15" t="s">
        <v>187</v>
      </c>
      <c r="AW415" s="15" t="s">
        <v>33</v>
      </c>
      <c r="AX415" s="15" t="s">
        <v>80</v>
      </c>
      <c r="AY415" s="265" t="s">
        <v>180</v>
      </c>
    </row>
    <row r="416" s="2" customFormat="1" ht="16.5" customHeight="1">
      <c r="A416" s="40"/>
      <c r="B416" s="41"/>
      <c r="C416" s="215" t="s">
        <v>1172</v>
      </c>
      <c r="D416" s="215" t="s">
        <v>182</v>
      </c>
      <c r="E416" s="216" t="s">
        <v>529</v>
      </c>
      <c r="F416" s="217" t="s">
        <v>530</v>
      </c>
      <c r="G416" s="218" t="s">
        <v>340</v>
      </c>
      <c r="H416" s="219">
        <v>99.667000000000002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187</v>
      </c>
      <c r="AT416" s="226" t="s">
        <v>182</v>
      </c>
      <c r="AU416" s="226" t="s">
        <v>82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187</v>
      </c>
      <c r="BM416" s="226" t="s">
        <v>8950</v>
      </c>
    </row>
    <row r="417" s="14" customFormat="1">
      <c r="A417" s="14"/>
      <c r="B417" s="245"/>
      <c r="C417" s="246"/>
      <c r="D417" s="235" t="s">
        <v>191</v>
      </c>
      <c r="E417" s="247" t="s">
        <v>19</v>
      </c>
      <c r="F417" s="248" t="s">
        <v>8951</v>
      </c>
      <c r="G417" s="246"/>
      <c r="H417" s="247" t="s">
        <v>19</v>
      </c>
      <c r="I417" s="249"/>
      <c r="J417" s="246"/>
      <c r="K417" s="246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191</v>
      </c>
      <c r="AU417" s="254" t="s">
        <v>82</v>
      </c>
      <c r="AV417" s="14" t="s">
        <v>80</v>
      </c>
      <c r="AW417" s="14" t="s">
        <v>33</v>
      </c>
      <c r="AX417" s="14" t="s">
        <v>72</v>
      </c>
      <c r="AY417" s="254" t="s">
        <v>180</v>
      </c>
    </row>
    <row r="418" s="13" customFormat="1">
      <c r="A418" s="13"/>
      <c r="B418" s="233"/>
      <c r="C418" s="234"/>
      <c r="D418" s="235" t="s">
        <v>191</v>
      </c>
      <c r="E418" s="236" t="s">
        <v>19</v>
      </c>
      <c r="F418" s="237" t="s">
        <v>8924</v>
      </c>
      <c r="G418" s="234"/>
      <c r="H418" s="238">
        <v>99.667000000000002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191</v>
      </c>
      <c r="AU418" s="244" t="s">
        <v>82</v>
      </c>
      <c r="AV418" s="13" t="s">
        <v>82</v>
      </c>
      <c r="AW418" s="13" t="s">
        <v>33</v>
      </c>
      <c r="AX418" s="13" t="s">
        <v>80</v>
      </c>
      <c r="AY418" s="244" t="s">
        <v>180</v>
      </c>
    </row>
    <row r="419" s="2" customFormat="1" ht="16.5" customHeight="1">
      <c r="A419" s="40"/>
      <c r="B419" s="41"/>
      <c r="C419" s="215" t="s">
        <v>1181</v>
      </c>
      <c r="D419" s="215" t="s">
        <v>182</v>
      </c>
      <c r="E419" s="216" t="s">
        <v>534</v>
      </c>
      <c r="F419" s="217" t="s">
        <v>8952</v>
      </c>
      <c r="G419" s="218" t="s">
        <v>340</v>
      </c>
      <c r="H419" s="219">
        <v>56.006999999999998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43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187</v>
      </c>
      <c r="AT419" s="226" t="s">
        <v>182</v>
      </c>
      <c r="AU419" s="226" t="s">
        <v>82</v>
      </c>
      <c r="AY419" s="19" t="s">
        <v>180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187</v>
      </c>
      <c r="BM419" s="226" t="s">
        <v>8953</v>
      </c>
    </row>
    <row r="420" s="14" customFormat="1">
      <c r="A420" s="14"/>
      <c r="B420" s="245"/>
      <c r="C420" s="246"/>
      <c r="D420" s="235" t="s">
        <v>191</v>
      </c>
      <c r="E420" s="247" t="s">
        <v>19</v>
      </c>
      <c r="F420" s="248" t="s">
        <v>8936</v>
      </c>
      <c r="G420" s="246"/>
      <c r="H420" s="247" t="s">
        <v>19</v>
      </c>
      <c r="I420" s="249"/>
      <c r="J420" s="246"/>
      <c r="K420" s="246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191</v>
      </c>
      <c r="AU420" s="254" t="s">
        <v>82</v>
      </c>
      <c r="AV420" s="14" t="s">
        <v>80</v>
      </c>
      <c r="AW420" s="14" t="s">
        <v>33</v>
      </c>
      <c r="AX420" s="14" t="s">
        <v>72</v>
      </c>
      <c r="AY420" s="254" t="s">
        <v>180</v>
      </c>
    </row>
    <row r="421" s="13" customFormat="1">
      <c r="A421" s="13"/>
      <c r="B421" s="233"/>
      <c r="C421" s="234"/>
      <c r="D421" s="235" t="s">
        <v>191</v>
      </c>
      <c r="E421" s="236" t="s">
        <v>19</v>
      </c>
      <c r="F421" s="237" t="s">
        <v>8954</v>
      </c>
      <c r="G421" s="234"/>
      <c r="H421" s="238">
        <v>56.006999999999998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191</v>
      </c>
      <c r="AU421" s="244" t="s">
        <v>82</v>
      </c>
      <c r="AV421" s="13" t="s">
        <v>82</v>
      </c>
      <c r="AW421" s="13" t="s">
        <v>33</v>
      </c>
      <c r="AX421" s="13" t="s">
        <v>80</v>
      </c>
      <c r="AY421" s="244" t="s">
        <v>180</v>
      </c>
    </row>
    <row r="422" s="12" customFormat="1" ht="22.8" customHeight="1">
      <c r="A422" s="12"/>
      <c r="B422" s="199"/>
      <c r="C422" s="200"/>
      <c r="D422" s="201" t="s">
        <v>71</v>
      </c>
      <c r="E422" s="213" t="s">
        <v>539</v>
      </c>
      <c r="F422" s="213" t="s">
        <v>540</v>
      </c>
      <c r="G422" s="200"/>
      <c r="H422" s="200"/>
      <c r="I422" s="203"/>
      <c r="J422" s="214">
        <f>BK422</f>
        <v>0</v>
      </c>
      <c r="K422" s="200"/>
      <c r="L422" s="205"/>
      <c r="M422" s="206"/>
      <c r="N422" s="207"/>
      <c r="O422" s="207"/>
      <c r="P422" s="208">
        <f>SUM(P423:P424)</f>
        <v>0</v>
      </c>
      <c r="Q422" s="207"/>
      <c r="R422" s="208">
        <f>SUM(R423:R424)</f>
        <v>0</v>
      </c>
      <c r="S422" s="207"/>
      <c r="T422" s="209">
        <f>SUM(T423:T424)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0" t="s">
        <v>80</v>
      </c>
      <c r="AT422" s="211" t="s">
        <v>71</v>
      </c>
      <c r="AU422" s="211" t="s">
        <v>80</v>
      </c>
      <c r="AY422" s="210" t="s">
        <v>180</v>
      </c>
      <c r="BK422" s="212">
        <f>SUM(BK423:BK424)</f>
        <v>0</v>
      </c>
    </row>
    <row r="423" s="2" customFormat="1" ht="24.15" customHeight="1">
      <c r="A423" s="40"/>
      <c r="B423" s="41"/>
      <c r="C423" s="215" t="s">
        <v>1186</v>
      </c>
      <c r="D423" s="215" t="s">
        <v>182</v>
      </c>
      <c r="E423" s="216" t="s">
        <v>8955</v>
      </c>
      <c r="F423" s="217" t="s">
        <v>8956</v>
      </c>
      <c r="G423" s="218" t="s">
        <v>340</v>
      </c>
      <c r="H423" s="219">
        <v>248.84100000000001</v>
      </c>
      <c r="I423" s="220"/>
      <c r="J423" s="221">
        <f>ROUND(I423*H423,2)</f>
        <v>0</v>
      </c>
      <c r="K423" s="217" t="s">
        <v>186</v>
      </c>
      <c r="L423" s="46"/>
      <c r="M423" s="222" t="s">
        <v>19</v>
      </c>
      <c r="N423" s="223" t="s">
        <v>43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187</v>
      </c>
      <c r="AT423" s="226" t="s">
        <v>182</v>
      </c>
      <c r="AU423" s="226" t="s">
        <v>82</v>
      </c>
      <c r="AY423" s="19" t="s">
        <v>180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187</v>
      </c>
      <c r="BM423" s="226" t="s">
        <v>8957</v>
      </c>
    </row>
    <row r="424" s="2" customFormat="1">
      <c r="A424" s="40"/>
      <c r="B424" s="41"/>
      <c r="C424" s="42"/>
      <c r="D424" s="228" t="s">
        <v>189</v>
      </c>
      <c r="E424" s="42"/>
      <c r="F424" s="229" t="s">
        <v>8958</v>
      </c>
      <c r="G424" s="42"/>
      <c r="H424" s="42"/>
      <c r="I424" s="230"/>
      <c r="J424" s="42"/>
      <c r="K424" s="42"/>
      <c r="L424" s="46"/>
      <c r="M424" s="277"/>
      <c r="N424" s="278"/>
      <c r="O424" s="279"/>
      <c r="P424" s="279"/>
      <c r="Q424" s="279"/>
      <c r="R424" s="279"/>
      <c r="S424" s="279"/>
      <c r="T424" s="28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189</v>
      </c>
      <c r="AU424" s="19" t="s">
        <v>82</v>
      </c>
    </row>
    <row r="425" s="2" customFormat="1" ht="6.96" customHeight="1">
      <c r="A425" s="40"/>
      <c r="B425" s="61"/>
      <c r="C425" s="62"/>
      <c r="D425" s="62"/>
      <c r="E425" s="62"/>
      <c r="F425" s="62"/>
      <c r="G425" s="62"/>
      <c r="H425" s="62"/>
      <c r="I425" s="62"/>
      <c r="J425" s="62"/>
      <c r="K425" s="62"/>
      <c r="L425" s="46"/>
      <c r="M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</sheetData>
  <sheetProtection sheet="1" autoFilter="0" formatColumns="0" formatRows="0" objects="1" scenarios="1" spinCount="100000" saltValue="SKbGd+g6WfwsohYLL9apU73z8oKzh0ll5ta4TFGvdFAS2LG9cO+nnUu9HvWa5Wh3N/mt5jUUBNZwtKRP7x5cWg==" hashValue="+5h1g+TwKyILffnlM3AQPYp80ggKj5d6N5lcCD6lYeaSchVgxG3uj2Qh4y5zC7VRAiIBv989iGFQ0E61KDpnkw==" algorithmName="SHA-512" password="CC35"/>
  <autoFilter ref="C85:K42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113106123"/>
    <hyperlink ref="F102" r:id="rId2" display="https://podminky.urs.cz/item/CS_URS_2023_02/113106144"/>
    <hyperlink ref="F106" r:id="rId3" display="https://podminky.urs.cz/item/CS_URS_2023_02/113107162"/>
    <hyperlink ref="F113" r:id="rId4" display="https://podminky.urs.cz/item/CS_URS_2023_02/113107163"/>
    <hyperlink ref="F117" r:id="rId5" display="https://podminky.urs.cz/item/CS_URS_2023_02/113107183"/>
    <hyperlink ref="F121" r:id="rId6" display="https://podminky.urs.cz/item/CS_URS_2023_02/113154254"/>
    <hyperlink ref="F124" r:id="rId7" display="https://podminky.urs.cz/item/CS_URS_2023_02/113154255"/>
    <hyperlink ref="F127" r:id="rId8" display="https://podminky.urs.cz/item/CS_URS_2023_02/113202111"/>
    <hyperlink ref="F131" r:id="rId9" display="https://podminky.urs.cz/item/CS_URS_2023_02/113203111"/>
    <hyperlink ref="F134" r:id="rId10" display="https://podminky.urs.cz/item/CS_URS_2023_02/121112005"/>
    <hyperlink ref="F136" r:id="rId11" display="https://podminky.urs.cz/item/CS_URS_2023_02/122251103"/>
    <hyperlink ref="F145" r:id="rId12" display="https://podminky.urs.cz/item/CS_URS_2023_02/132251101"/>
    <hyperlink ref="F149" r:id="rId13" display="https://podminky.urs.cz/item/CS_URS_2023_02/162751117"/>
    <hyperlink ref="F156" r:id="rId14" display="https://podminky.urs.cz/item/CS_URS_2023_02/162751119"/>
    <hyperlink ref="F162" r:id="rId15" display="https://podminky.urs.cz/item/CS_URS_2023_02/181951112"/>
    <hyperlink ref="F170" r:id="rId16" display="https://podminky.urs.cz/item/CS_URS_2023_02/211531111"/>
    <hyperlink ref="F173" r:id="rId17" display="https://podminky.urs.cz/item/CS_URS_2023_02/211971121"/>
    <hyperlink ref="F178" r:id="rId18" display="https://podminky.urs.cz/item/CS_URS_2023_02/212755214"/>
    <hyperlink ref="F181" r:id="rId19" display="https://podminky.urs.cz/item/CS_URS_2023_02/564851011"/>
    <hyperlink ref="F188" r:id="rId20" display="https://podminky.urs.cz/item/CS_URS_2023_02/573111111"/>
    <hyperlink ref="F192" r:id="rId21" display="https://podminky.urs.cz/item/CS_URS_2023_02/573211106"/>
    <hyperlink ref="F196" r:id="rId22" display="https://podminky.urs.cz/item/CS_URS_2023_02/577134031"/>
    <hyperlink ref="F200" r:id="rId23" display="https://podminky.urs.cz/item/CS_URS_2023_02/577165032"/>
    <hyperlink ref="F204" r:id="rId24" display="https://podminky.urs.cz/item/CS_URS_2023_02/591211111"/>
    <hyperlink ref="F213" r:id="rId25" display="https://podminky.urs.cz/item/CS_URS_2023_02/596212213"/>
    <hyperlink ref="F257" r:id="rId26" display="https://podminky.urs.cz/item/CS_URS_2023_02/914111111"/>
    <hyperlink ref="F273" r:id="rId27" display="https://podminky.urs.cz/item/CS_URS_2023_02/914511112"/>
    <hyperlink ref="F279" r:id="rId28" display="https://podminky.urs.cz/item/CS_URS_2023_02/914531112"/>
    <hyperlink ref="F282" r:id="rId29" display="https://podminky.urs.cz/item/CS_URS_2023_02/915111112"/>
    <hyperlink ref="F285" r:id="rId30" display="https://podminky.urs.cz/item/CS_URS_2023_02/915131112"/>
    <hyperlink ref="F292" r:id="rId31" display="https://podminky.urs.cz/item/CS_URS_2023_02/916111122"/>
    <hyperlink ref="F296" r:id="rId32" display="https://podminky.urs.cz/item/CS_URS_2023_02/916111123"/>
    <hyperlink ref="F305" r:id="rId33" display="https://podminky.urs.cz/item/CS_URS_2023_02/916131213"/>
    <hyperlink ref="F341" r:id="rId34" display="https://podminky.urs.cz/item/CS_URS_2023_02/916431112"/>
    <hyperlink ref="F350" r:id="rId35" display="https://podminky.urs.cz/item/CS_URS_2023_02/919121132"/>
    <hyperlink ref="F354" r:id="rId36" display="https://podminky.urs.cz/item/CS_URS_2023_02/919726123"/>
    <hyperlink ref="F358" r:id="rId37" display="https://podminky.urs.cz/item/CS_URS_2023_02/919735111"/>
    <hyperlink ref="F361" r:id="rId38" display="https://podminky.urs.cz/item/CS_URS_2023_02/919735112"/>
    <hyperlink ref="F364" r:id="rId39" display="https://podminky.urs.cz/item/CS_URS_2023_02/966006132"/>
    <hyperlink ref="F366" r:id="rId40" display="https://podminky.urs.cz/item/CS_URS_2023_02/979054451"/>
    <hyperlink ref="F371" r:id="rId41" display="https://podminky.urs.cz/item/CS_URS_2023_02/979071122"/>
    <hyperlink ref="F373" r:id="rId42" display="https://podminky.urs.cz/item/CS_URS_2023_02/981511116"/>
    <hyperlink ref="F378" r:id="rId43" display="https://podminky.urs.cz/item/CS_URS_2023_02/997006002"/>
    <hyperlink ref="F382" r:id="rId44" display="https://podminky.urs.cz/item/CS_URS_2023_02/997006012"/>
    <hyperlink ref="F386" r:id="rId45" display="https://podminky.urs.cz/item/CS_URS_2023_02/997221551"/>
    <hyperlink ref="F390" r:id="rId46" display="https://podminky.urs.cz/item/CS_URS_2023_02/997221559"/>
    <hyperlink ref="F394" r:id="rId47" display="https://podminky.urs.cz/item/CS_URS_2023_02/997221561"/>
    <hyperlink ref="F403" r:id="rId48" display="https://podminky.urs.cz/item/CS_URS_2023_02/997221569"/>
    <hyperlink ref="F424" r:id="rId49" display="https://podminky.urs.cz/item/CS_URS_2023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8959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ROUND(J80,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ROUND((SUM(BE80:BE89)),  2)</f>
        <v>0</v>
      </c>
      <c r="G33" s="40"/>
      <c r="H33" s="40"/>
      <c r="I33" s="160">
        <v>0.20999999999999999</v>
      </c>
      <c r="J33" s="159">
        <f>ROUND(((SUM(BE80:BE89))*I33),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ROUND((SUM(BF80:BF89)),  2)</f>
        <v>0</v>
      </c>
      <c r="G34" s="40"/>
      <c r="H34" s="40"/>
      <c r="I34" s="160">
        <v>0.14999999999999999</v>
      </c>
      <c r="J34" s="159">
        <f>ROUND(((SUM(BF80:BF89))*I34),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ROUND((SUM(BG80:BG89)),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ROUND((SUM(BH80:BH89)),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ROUND((SUM(BI80:BI89)),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ROU234 - VRN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8960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165</v>
      </c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2" t="str">
        <f>E7</f>
        <v>Projekt budovy v Čechově ulici ve Šlapanicích</v>
      </c>
      <c r="F70" s="34"/>
      <c r="G70" s="34"/>
      <c r="H70" s="34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154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ROU234 - VRN</v>
      </c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Šlapanice</v>
      </c>
      <c r="G74" s="42"/>
      <c r="H74" s="42"/>
      <c r="I74" s="34" t="s">
        <v>23</v>
      </c>
      <c r="J74" s="74" t="str">
        <f>IF(J12="","",J12)</f>
        <v>3. 9. 2023</v>
      </c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Šlapanice</v>
      </c>
      <c r="G76" s="42"/>
      <c r="H76" s="42"/>
      <c r="I76" s="34" t="s">
        <v>31</v>
      </c>
      <c r="J76" s="38" t="str">
        <f>E21</f>
        <v>Studio Zlamal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8"/>
      <c r="B79" s="189"/>
      <c r="C79" s="190" t="s">
        <v>166</v>
      </c>
      <c r="D79" s="191" t="s">
        <v>57</v>
      </c>
      <c r="E79" s="191" t="s">
        <v>53</v>
      </c>
      <c r="F79" s="191" t="s">
        <v>54</v>
      </c>
      <c r="G79" s="191" t="s">
        <v>167</v>
      </c>
      <c r="H79" s="191" t="s">
        <v>168</v>
      </c>
      <c r="I79" s="191" t="s">
        <v>169</v>
      </c>
      <c r="J79" s="191" t="s">
        <v>158</v>
      </c>
      <c r="K79" s="192" t="s">
        <v>170</v>
      </c>
      <c r="L79" s="193"/>
      <c r="M79" s="94" t="s">
        <v>19</v>
      </c>
      <c r="N79" s="95" t="s">
        <v>42</v>
      </c>
      <c r="O79" s="95" t="s">
        <v>171</v>
      </c>
      <c r="P79" s="95" t="s">
        <v>172</v>
      </c>
      <c r="Q79" s="95" t="s">
        <v>173</v>
      </c>
      <c r="R79" s="95" t="s">
        <v>174</v>
      </c>
      <c r="S79" s="95" t="s">
        <v>175</v>
      </c>
      <c r="T79" s="96" t="s">
        <v>176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0"/>
      <c r="B80" s="41"/>
      <c r="C80" s="101" t="s">
        <v>177</v>
      </c>
      <c r="D80" s="42"/>
      <c r="E80" s="42"/>
      <c r="F80" s="42"/>
      <c r="G80" s="42"/>
      <c r="H80" s="42"/>
      <c r="I80" s="42"/>
      <c r="J80" s="194">
        <f>BK80</f>
        <v>0</v>
      </c>
      <c r="K80" s="42"/>
      <c r="L80" s="46"/>
      <c r="M80" s="97"/>
      <c r="N80" s="195"/>
      <c r="O80" s="98"/>
      <c r="P80" s="196">
        <f>P81</f>
        <v>0</v>
      </c>
      <c r="Q80" s="98"/>
      <c r="R80" s="196">
        <f>R81</f>
        <v>0</v>
      </c>
      <c r="S80" s="98"/>
      <c r="T80" s="197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159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71</v>
      </c>
      <c r="E81" s="202" t="s">
        <v>151</v>
      </c>
      <c r="F81" s="202" t="s">
        <v>8961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SUM(P82:P89)</f>
        <v>0</v>
      </c>
      <c r="Q81" s="207"/>
      <c r="R81" s="208">
        <f>SUM(R82:R89)</f>
        <v>0</v>
      </c>
      <c r="S81" s="207"/>
      <c r="T81" s="209">
        <f>SUM(T82:T89)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206</v>
      </c>
      <c r="AT81" s="211" t="s">
        <v>71</v>
      </c>
      <c r="AU81" s="211" t="s">
        <v>72</v>
      </c>
      <c r="AY81" s="210" t="s">
        <v>180</v>
      </c>
      <c r="BK81" s="212">
        <f>SUM(BK82:BK89)</f>
        <v>0</v>
      </c>
    </row>
    <row r="82" s="2" customFormat="1" ht="24.15" customHeight="1">
      <c r="A82" s="40"/>
      <c r="B82" s="41"/>
      <c r="C82" s="215" t="s">
        <v>80</v>
      </c>
      <c r="D82" s="215" t="s">
        <v>182</v>
      </c>
      <c r="E82" s="216" t="s">
        <v>8962</v>
      </c>
      <c r="F82" s="217" t="s">
        <v>8963</v>
      </c>
      <c r="G82" s="218" t="s">
        <v>3441</v>
      </c>
      <c r="H82" s="219">
        <v>1</v>
      </c>
      <c r="I82" s="220"/>
      <c r="J82" s="221">
        <f>ROUND(I82*H82,2)</f>
        <v>0</v>
      </c>
      <c r="K82" s="217" t="s">
        <v>19</v>
      </c>
      <c r="L82" s="46"/>
      <c r="M82" s="222" t="s">
        <v>19</v>
      </c>
      <c r="N82" s="223" t="s">
        <v>43</v>
      </c>
      <c r="O82" s="86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6" t="s">
        <v>187</v>
      </c>
      <c r="AT82" s="226" t="s">
        <v>182</v>
      </c>
      <c r="AU82" s="226" t="s">
        <v>80</v>
      </c>
      <c r="AY82" s="19" t="s">
        <v>180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19" t="s">
        <v>80</v>
      </c>
      <c r="BK82" s="227">
        <f>ROUND(I82*H82,2)</f>
        <v>0</v>
      </c>
      <c r="BL82" s="19" t="s">
        <v>187</v>
      </c>
      <c r="BM82" s="226" t="s">
        <v>8964</v>
      </c>
    </row>
    <row r="83" s="2" customFormat="1" ht="16.5" customHeight="1">
      <c r="A83" s="40"/>
      <c r="B83" s="41"/>
      <c r="C83" s="215" t="s">
        <v>82</v>
      </c>
      <c r="D83" s="215" t="s">
        <v>182</v>
      </c>
      <c r="E83" s="216" t="s">
        <v>8965</v>
      </c>
      <c r="F83" s="217" t="s">
        <v>8966</v>
      </c>
      <c r="G83" s="218" t="s">
        <v>3441</v>
      </c>
      <c r="H83" s="219">
        <v>1</v>
      </c>
      <c r="I83" s="220"/>
      <c r="J83" s="221">
        <f>ROUND(I83*H83,2)</f>
        <v>0</v>
      </c>
      <c r="K83" s="217" t="s">
        <v>19</v>
      </c>
      <c r="L83" s="46"/>
      <c r="M83" s="222" t="s">
        <v>19</v>
      </c>
      <c r="N83" s="223" t="s">
        <v>43</v>
      </c>
      <c r="O83" s="86"/>
      <c r="P83" s="224">
        <f>O83*H83</f>
        <v>0</v>
      </c>
      <c r="Q83" s="224">
        <v>0</v>
      </c>
      <c r="R83" s="224">
        <f>Q83*H83</f>
        <v>0</v>
      </c>
      <c r="S83" s="224">
        <v>0</v>
      </c>
      <c r="T83" s="225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6" t="s">
        <v>187</v>
      </c>
      <c r="AT83" s="226" t="s">
        <v>182</v>
      </c>
      <c r="AU83" s="226" t="s">
        <v>80</v>
      </c>
      <c r="AY83" s="19" t="s">
        <v>180</v>
      </c>
      <c r="BE83" s="227">
        <f>IF(N83="základní",J83,0)</f>
        <v>0</v>
      </c>
      <c r="BF83" s="227">
        <f>IF(N83="snížená",J83,0)</f>
        <v>0</v>
      </c>
      <c r="BG83" s="227">
        <f>IF(N83="zákl. přenesená",J83,0)</f>
        <v>0</v>
      </c>
      <c r="BH83" s="227">
        <f>IF(N83="sníž. přenesená",J83,0)</f>
        <v>0</v>
      </c>
      <c r="BI83" s="227">
        <f>IF(N83="nulová",J83,0)</f>
        <v>0</v>
      </c>
      <c r="BJ83" s="19" t="s">
        <v>80</v>
      </c>
      <c r="BK83" s="227">
        <f>ROUND(I83*H83,2)</f>
        <v>0</v>
      </c>
      <c r="BL83" s="19" t="s">
        <v>187</v>
      </c>
      <c r="BM83" s="226" t="s">
        <v>8967</v>
      </c>
    </row>
    <row r="84" s="2" customFormat="1" ht="16.5" customHeight="1">
      <c r="A84" s="40"/>
      <c r="B84" s="41"/>
      <c r="C84" s="215" t="s">
        <v>100</v>
      </c>
      <c r="D84" s="215" t="s">
        <v>182</v>
      </c>
      <c r="E84" s="216" t="s">
        <v>8968</v>
      </c>
      <c r="F84" s="217" t="s">
        <v>8969</v>
      </c>
      <c r="G84" s="218" t="s">
        <v>3441</v>
      </c>
      <c r="H84" s="219">
        <v>1</v>
      </c>
      <c r="I84" s="220"/>
      <c r="J84" s="221">
        <f>ROUND(I84*H84,2)</f>
        <v>0</v>
      </c>
      <c r="K84" s="217" t="s">
        <v>19</v>
      </c>
      <c r="L84" s="46"/>
      <c r="M84" s="222" t="s">
        <v>19</v>
      </c>
      <c r="N84" s="223" t="s">
        <v>43</v>
      </c>
      <c r="O84" s="86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6" t="s">
        <v>187</v>
      </c>
      <c r="AT84" s="226" t="s">
        <v>182</v>
      </c>
      <c r="AU84" s="226" t="s">
        <v>80</v>
      </c>
      <c r="AY84" s="19" t="s">
        <v>180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9" t="s">
        <v>80</v>
      </c>
      <c r="BK84" s="227">
        <f>ROUND(I84*H84,2)</f>
        <v>0</v>
      </c>
      <c r="BL84" s="19" t="s">
        <v>187</v>
      </c>
      <c r="BM84" s="226" t="s">
        <v>8970</v>
      </c>
    </row>
    <row r="85" s="2" customFormat="1" ht="16.5" customHeight="1">
      <c r="A85" s="40"/>
      <c r="B85" s="41"/>
      <c r="C85" s="215" t="s">
        <v>187</v>
      </c>
      <c r="D85" s="215" t="s">
        <v>182</v>
      </c>
      <c r="E85" s="216" t="s">
        <v>8971</v>
      </c>
      <c r="F85" s="217" t="s">
        <v>8972</v>
      </c>
      <c r="G85" s="218" t="s">
        <v>3441</v>
      </c>
      <c r="H85" s="219">
        <v>1</v>
      </c>
      <c r="I85" s="220"/>
      <c r="J85" s="221">
        <f>ROUND(I85*H85,2)</f>
        <v>0</v>
      </c>
      <c r="K85" s="217" t="s">
        <v>19</v>
      </c>
      <c r="L85" s="46"/>
      <c r="M85" s="222" t="s">
        <v>19</v>
      </c>
      <c r="N85" s="223" t="s">
        <v>43</v>
      </c>
      <c r="O85" s="86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6" t="s">
        <v>187</v>
      </c>
      <c r="AT85" s="226" t="s">
        <v>182</v>
      </c>
      <c r="AU85" s="226" t="s">
        <v>80</v>
      </c>
      <c r="AY85" s="19" t="s">
        <v>180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9" t="s">
        <v>80</v>
      </c>
      <c r="BK85" s="227">
        <f>ROUND(I85*H85,2)</f>
        <v>0</v>
      </c>
      <c r="BL85" s="19" t="s">
        <v>187</v>
      </c>
      <c r="BM85" s="226" t="s">
        <v>8973</v>
      </c>
    </row>
    <row r="86" s="2" customFormat="1" ht="16.5" customHeight="1">
      <c r="A86" s="40"/>
      <c r="B86" s="41"/>
      <c r="C86" s="215" t="s">
        <v>206</v>
      </c>
      <c r="D86" s="215" t="s">
        <v>182</v>
      </c>
      <c r="E86" s="216" t="s">
        <v>8974</v>
      </c>
      <c r="F86" s="217" t="s">
        <v>8975</v>
      </c>
      <c r="G86" s="218" t="s">
        <v>3441</v>
      </c>
      <c r="H86" s="219">
        <v>1</v>
      </c>
      <c r="I86" s="220"/>
      <c r="J86" s="221">
        <f>ROUND(I86*H86,2)</f>
        <v>0</v>
      </c>
      <c r="K86" s="217" t="s">
        <v>19</v>
      </c>
      <c r="L86" s="46"/>
      <c r="M86" s="222" t="s">
        <v>19</v>
      </c>
      <c r="N86" s="223" t="s">
        <v>43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187</v>
      </c>
      <c r="AT86" s="226" t="s">
        <v>182</v>
      </c>
      <c r="AU86" s="226" t="s">
        <v>80</v>
      </c>
      <c r="AY86" s="19" t="s">
        <v>180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80</v>
      </c>
      <c r="BK86" s="227">
        <f>ROUND(I86*H86,2)</f>
        <v>0</v>
      </c>
      <c r="BL86" s="19" t="s">
        <v>187</v>
      </c>
      <c r="BM86" s="226" t="s">
        <v>8976</v>
      </c>
    </row>
    <row r="87" s="2" customFormat="1" ht="16.5" customHeight="1">
      <c r="A87" s="40"/>
      <c r="B87" s="41"/>
      <c r="C87" s="215" t="s">
        <v>211</v>
      </c>
      <c r="D87" s="215" t="s">
        <v>182</v>
      </c>
      <c r="E87" s="216" t="s">
        <v>8977</v>
      </c>
      <c r="F87" s="217" t="s">
        <v>8978</v>
      </c>
      <c r="G87" s="218" t="s">
        <v>3441</v>
      </c>
      <c r="H87" s="219">
        <v>1</v>
      </c>
      <c r="I87" s="220"/>
      <c r="J87" s="221">
        <f>ROUND(I87*H87,2)</f>
        <v>0</v>
      </c>
      <c r="K87" s="217" t="s">
        <v>19</v>
      </c>
      <c r="L87" s="46"/>
      <c r="M87" s="222" t="s">
        <v>19</v>
      </c>
      <c r="N87" s="223" t="s">
        <v>43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187</v>
      </c>
      <c r="AT87" s="226" t="s">
        <v>182</v>
      </c>
      <c r="AU87" s="226" t="s">
        <v>80</v>
      </c>
      <c r="AY87" s="19" t="s">
        <v>180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80</v>
      </c>
      <c r="BK87" s="227">
        <f>ROUND(I87*H87,2)</f>
        <v>0</v>
      </c>
      <c r="BL87" s="19" t="s">
        <v>187</v>
      </c>
      <c r="BM87" s="226" t="s">
        <v>8979</v>
      </c>
    </row>
    <row r="88" s="2" customFormat="1" ht="16.5" customHeight="1">
      <c r="A88" s="40"/>
      <c r="B88" s="41"/>
      <c r="C88" s="215" t="s">
        <v>217</v>
      </c>
      <c r="D88" s="215" t="s">
        <v>182</v>
      </c>
      <c r="E88" s="216" t="s">
        <v>8980</v>
      </c>
      <c r="F88" s="217" t="s">
        <v>8981</v>
      </c>
      <c r="G88" s="218" t="s">
        <v>3441</v>
      </c>
      <c r="H88" s="219">
        <v>1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43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187</v>
      </c>
      <c r="AT88" s="226" t="s">
        <v>182</v>
      </c>
      <c r="AU88" s="226" t="s">
        <v>80</v>
      </c>
      <c r="AY88" s="19" t="s">
        <v>180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80</v>
      </c>
      <c r="BK88" s="227">
        <f>ROUND(I88*H88,2)</f>
        <v>0</v>
      </c>
      <c r="BL88" s="19" t="s">
        <v>187</v>
      </c>
      <c r="BM88" s="226" t="s">
        <v>8982</v>
      </c>
    </row>
    <row r="89" s="2" customFormat="1" ht="16.5" customHeight="1">
      <c r="A89" s="40"/>
      <c r="B89" s="41"/>
      <c r="C89" s="215" t="s">
        <v>224</v>
      </c>
      <c r="D89" s="215" t="s">
        <v>182</v>
      </c>
      <c r="E89" s="216" t="s">
        <v>8983</v>
      </c>
      <c r="F89" s="217" t="s">
        <v>8984</v>
      </c>
      <c r="G89" s="218" t="s">
        <v>3441</v>
      </c>
      <c r="H89" s="219">
        <v>1</v>
      </c>
      <c r="I89" s="220"/>
      <c r="J89" s="221">
        <f>ROUND(I89*H89,2)</f>
        <v>0</v>
      </c>
      <c r="K89" s="217" t="s">
        <v>19</v>
      </c>
      <c r="L89" s="46"/>
      <c r="M89" s="293" t="s">
        <v>19</v>
      </c>
      <c r="N89" s="294" t="s">
        <v>43</v>
      </c>
      <c r="O89" s="279"/>
      <c r="P89" s="295">
        <f>O89*H89</f>
        <v>0</v>
      </c>
      <c r="Q89" s="295">
        <v>0</v>
      </c>
      <c r="R89" s="295">
        <f>Q89*H89</f>
        <v>0</v>
      </c>
      <c r="S89" s="295">
        <v>0</v>
      </c>
      <c r="T89" s="29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187</v>
      </c>
      <c r="AT89" s="226" t="s">
        <v>182</v>
      </c>
      <c r="AU89" s="226" t="s">
        <v>80</v>
      </c>
      <c r="AY89" s="19" t="s">
        <v>180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80</v>
      </c>
      <c r="BK89" s="227">
        <f>ROUND(I89*H89,2)</f>
        <v>0</v>
      </c>
      <c r="BL89" s="19" t="s">
        <v>187</v>
      </c>
      <c r="BM89" s="226" t="s">
        <v>8985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Y3s2dLtgK4W3fzdTsOtGxygLv8ArzwvS/pVG8HpgPT0iXo7YG/ul4lQ0HCIZlERy0df3SKIjrpGQ1gac7amsPA==" hashValue="dPE8fcl2fV1lfI5ugc7i4Oroh/L3RCiVCqtZqL0uc9j6AlpVGFfzXdaD54Ol8ciHjd3mo5Lxm84wRHjPpeSAxQ==" algorithmName="SHA-512" password="CC35"/>
  <autoFilter ref="C79:K8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8986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8987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8988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8989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8990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8991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8992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8993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8994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8995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8996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79</v>
      </c>
      <c r="F18" s="311" t="s">
        <v>8997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8998</v>
      </c>
      <c r="F19" s="311" t="s">
        <v>8999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9000</v>
      </c>
      <c r="F20" s="311" t="s">
        <v>9001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9002</v>
      </c>
      <c r="F21" s="311" t="s">
        <v>9003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9004</v>
      </c>
      <c r="F22" s="311" t="s">
        <v>6872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88</v>
      </c>
      <c r="F23" s="311" t="s">
        <v>9005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9006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9007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9008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9009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9010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9011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9012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9013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9014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166</v>
      </c>
      <c r="F36" s="311"/>
      <c r="G36" s="311" t="s">
        <v>9015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9016</v>
      </c>
      <c r="F37" s="311"/>
      <c r="G37" s="311" t="s">
        <v>9017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53</v>
      </c>
      <c r="F38" s="311"/>
      <c r="G38" s="311" t="s">
        <v>9018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54</v>
      </c>
      <c r="F39" s="311"/>
      <c r="G39" s="311" t="s">
        <v>9019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167</v>
      </c>
      <c r="F40" s="311"/>
      <c r="G40" s="311" t="s">
        <v>9020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168</v>
      </c>
      <c r="F41" s="311"/>
      <c r="G41" s="311" t="s">
        <v>9021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9022</v>
      </c>
      <c r="F42" s="311"/>
      <c r="G42" s="311" t="s">
        <v>9023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9024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9025</v>
      </c>
      <c r="F44" s="311"/>
      <c r="G44" s="311" t="s">
        <v>9026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170</v>
      </c>
      <c r="F45" s="311"/>
      <c r="G45" s="311" t="s">
        <v>9027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9028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9029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9030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9031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9032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9033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9034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9035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9036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9037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9038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9039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9040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9041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9042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9043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9044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9045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9046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9047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9048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9049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9050</v>
      </c>
      <c r="D76" s="329"/>
      <c r="E76" s="329"/>
      <c r="F76" s="329" t="s">
        <v>9051</v>
      </c>
      <c r="G76" s="330"/>
      <c r="H76" s="329" t="s">
        <v>54</v>
      </c>
      <c r="I76" s="329" t="s">
        <v>57</v>
      </c>
      <c r="J76" s="329" t="s">
        <v>9052</v>
      </c>
      <c r="K76" s="328"/>
    </row>
    <row r="77" s="1" customFormat="1" ht="17.25" customHeight="1">
      <c r="B77" s="326"/>
      <c r="C77" s="331" t="s">
        <v>9053</v>
      </c>
      <c r="D77" s="331"/>
      <c r="E77" s="331"/>
      <c r="F77" s="332" t="s">
        <v>9054</v>
      </c>
      <c r="G77" s="333"/>
      <c r="H77" s="331"/>
      <c r="I77" s="331"/>
      <c r="J77" s="331" t="s">
        <v>9055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53</v>
      </c>
      <c r="D79" s="336"/>
      <c r="E79" s="336"/>
      <c r="F79" s="337" t="s">
        <v>9056</v>
      </c>
      <c r="G79" s="338"/>
      <c r="H79" s="314" t="s">
        <v>9057</v>
      </c>
      <c r="I79" s="314" t="s">
        <v>9058</v>
      </c>
      <c r="J79" s="314">
        <v>20</v>
      </c>
      <c r="K79" s="328"/>
    </row>
    <row r="80" s="1" customFormat="1" ht="15" customHeight="1">
      <c r="B80" s="326"/>
      <c r="C80" s="314" t="s">
        <v>9059</v>
      </c>
      <c r="D80" s="314"/>
      <c r="E80" s="314"/>
      <c r="F80" s="337" t="s">
        <v>9056</v>
      </c>
      <c r="G80" s="338"/>
      <c r="H80" s="314" t="s">
        <v>9060</v>
      </c>
      <c r="I80" s="314" t="s">
        <v>9058</v>
      </c>
      <c r="J80" s="314">
        <v>120</v>
      </c>
      <c r="K80" s="328"/>
    </row>
    <row r="81" s="1" customFormat="1" ht="15" customHeight="1">
      <c r="B81" s="339"/>
      <c r="C81" s="314" t="s">
        <v>9061</v>
      </c>
      <c r="D81" s="314"/>
      <c r="E81" s="314"/>
      <c r="F81" s="337" t="s">
        <v>9062</v>
      </c>
      <c r="G81" s="338"/>
      <c r="H81" s="314" t="s">
        <v>9063</v>
      </c>
      <c r="I81" s="314" t="s">
        <v>9058</v>
      </c>
      <c r="J81" s="314">
        <v>50</v>
      </c>
      <c r="K81" s="328"/>
    </row>
    <row r="82" s="1" customFormat="1" ht="15" customHeight="1">
      <c r="B82" s="339"/>
      <c r="C82" s="314" t="s">
        <v>9064</v>
      </c>
      <c r="D82" s="314"/>
      <c r="E82" s="314"/>
      <c r="F82" s="337" t="s">
        <v>9056</v>
      </c>
      <c r="G82" s="338"/>
      <c r="H82" s="314" t="s">
        <v>9065</v>
      </c>
      <c r="I82" s="314" t="s">
        <v>9066</v>
      </c>
      <c r="J82" s="314"/>
      <c r="K82" s="328"/>
    </row>
    <row r="83" s="1" customFormat="1" ht="15" customHeight="1">
      <c r="B83" s="339"/>
      <c r="C83" s="340" t="s">
        <v>9067</v>
      </c>
      <c r="D83" s="340"/>
      <c r="E83" s="340"/>
      <c r="F83" s="341" t="s">
        <v>9062</v>
      </c>
      <c r="G83" s="340"/>
      <c r="H83" s="340" t="s">
        <v>9068</v>
      </c>
      <c r="I83" s="340" t="s">
        <v>9058</v>
      </c>
      <c r="J83" s="340">
        <v>15</v>
      </c>
      <c r="K83" s="328"/>
    </row>
    <row r="84" s="1" customFormat="1" ht="15" customHeight="1">
      <c r="B84" s="339"/>
      <c r="C84" s="340" t="s">
        <v>9069</v>
      </c>
      <c r="D84" s="340"/>
      <c r="E84" s="340"/>
      <c r="F84" s="341" t="s">
        <v>9062</v>
      </c>
      <c r="G84" s="340"/>
      <c r="H84" s="340" t="s">
        <v>9070</v>
      </c>
      <c r="I84" s="340" t="s">
        <v>9058</v>
      </c>
      <c r="J84" s="340">
        <v>15</v>
      </c>
      <c r="K84" s="328"/>
    </row>
    <row r="85" s="1" customFormat="1" ht="15" customHeight="1">
      <c r="B85" s="339"/>
      <c r="C85" s="340" t="s">
        <v>9071</v>
      </c>
      <c r="D85" s="340"/>
      <c r="E85" s="340"/>
      <c r="F85" s="341" t="s">
        <v>9062</v>
      </c>
      <c r="G85" s="340"/>
      <c r="H85" s="340" t="s">
        <v>9072</v>
      </c>
      <c r="I85" s="340" t="s">
        <v>9058</v>
      </c>
      <c r="J85" s="340">
        <v>20</v>
      </c>
      <c r="K85" s="328"/>
    </row>
    <row r="86" s="1" customFormat="1" ht="15" customHeight="1">
      <c r="B86" s="339"/>
      <c r="C86" s="340" t="s">
        <v>9073</v>
      </c>
      <c r="D86" s="340"/>
      <c r="E86" s="340"/>
      <c r="F86" s="341" t="s">
        <v>9062</v>
      </c>
      <c r="G86" s="340"/>
      <c r="H86" s="340" t="s">
        <v>9074</v>
      </c>
      <c r="I86" s="340" t="s">
        <v>9058</v>
      </c>
      <c r="J86" s="340">
        <v>20</v>
      </c>
      <c r="K86" s="328"/>
    </row>
    <row r="87" s="1" customFormat="1" ht="15" customHeight="1">
      <c r="B87" s="339"/>
      <c r="C87" s="314" t="s">
        <v>9075</v>
      </c>
      <c r="D87" s="314"/>
      <c r="E87" s="314"/>
      <c r="F87" s="337" t="s">
        <v>9062</v>
      </c>
      <c r="G87" s="338"/>
      <c r="H87" s="314" t="s">
        <v>9076</v>
      </c>
      <c r="I87" s="314" t="s">
        <v>9058</v>
      </c>
      <c r="J87" s="314">
        <v>50</v>
      </c>
      <c r="K87" s="328"/>
    </row>
    <row r="88" s="1" customFormat="1" ht="15" customHeight="1">
      <c r="B88" s="339"/>
      <c r="C88" s="314" t="s">
        <v>9077</v>
      </c>
      <c r="D88" s="314"/>
      <c r="E88" s="314"/>
      <c r="F88" s="337" t="s">
        <v>9062</v>
      </c>
      <c r="G88" s="338"/>
      <c r="H88" s="314" t="s">
        <v>9078</v>
      </c>
      <c r="I88" s="314" t="s">
        <v>9058</v>
      </c>
      <c r="J88" s="314">
        <v>20</v>
      </c>
      <c r="K88" s="328"/>
    </row>
    <row r="89" s="1" customFormat="1" ht="15" customHeight="1">
      <c r="B89" s="339"/>
      <c r="C89" s="314" t="s">
        <v>9079</v>
      </c>
      <c r="D89" s="314"/>
      <c r="E89" s="314"/>
      <c r="F89" s="337" t="s">
        <v>9062</v>
      </c>
      <c r="G89" s="338"/>
      <c r="H89" s="314" t="s">
        <v>9080</v>
      </c>
      <c r="I89" s="314" t="s">
        <v>9058</v>
      </c>
      <c r="J89" s="314">
        <v>20</v>
      </c>
      <c r="K89" s="328"/>
    </row>
    <row r="90" s="1" customFormat="1" ht="15" customHeight="1">
      <c r="B90" s="339"/>
      <c r="C90" s="314" t="s">
        <v>9081</v>
      </c>
      <c r="D90" s="314"/>
      <c r="E90" s="314"/>
      <c r="F90" s="337" t="s">
        <v>9062</v>
      </c>
      <c r="G90" s="338"/>
      <c r="H90" s="314" t="s">
        <v>9082</v>
      </c>
      <c r="I90" s="314" t="s">
        <v>9058</v>
      </c>
      <c r="J90" s="314">
        <v>50</v>
      </c>
      <c r="K90" s="328"/>
    </row>
    <row r="91" s="1" customFormat="1" ht="15" customHeight="1">
      <c r="B91" s="339"/>
      <c r="C91" s="314" t="s">
        <v>9083</v>
      </c>
      <c r="D91" s="314"/>
      <c r="E91" s="314"/>
      <c r="F91" s="337" t="s">
        <v>9062</v>
      </c>
      <c r="G91" s="338"/>
      <c r="H91" s="314" t="s">
        <v>9083</v>
      </c>
      <c r="I91" s="314" t="s">
        <v>9058</v>
      </c>
      <c r="J91" s="314">
        <v>50</v>
      </c>
      <c r="K91" s="328"/>
    </row>
    <row r="92" s="1" customFormat="1" ht="15" customHeight="1">
      <c r="B92" s="339"/>
      <c r="C92" s="314" t="s">
        <v>9084</v>
      </c>
      <c r="D92" s="314"/>
      <c r="E92" s="314"/>
      <c r="F92" s="337" t="s">
        <v>9062</v>
      </c>
      <c r="G92" s="338"/>
      <c r="H92" s="314" t="s">
        <v>9085</v>
      </c>
      <c r="I92" s="314" t="s">
        <v>9058</v>
      </c>
      <c r="J92" s="314">
        <v>255</v>
      </c>
      <c r="K92" s="328"/>
    </row>
    <row r="93" s="1" customFormat="1" ht="15" customHeight="1">
      <c r="B93" s="339"/>
      <c r="C93" s="314" t="s">
        <v>9086</v>
      </c>
      <c r="D93" s="314"/>
      <c r="E93" s="314"/>
      <c r="F93" s="337" t="s">
        <v>9056</v>
      </c>
      <c r="G93" s="338"/>
      <c r="H93" s="314" t="s">
        <v>9087</v>
      </c>
      <c r="I93" s="314" t="s">
        <v>9088</v>
      </c>
      <c r="J93" s="314"/>
      <c r="K93" s="328"/>
    </row>
    <row r="94" s="1" customFormat="1" ht="15" customHeight="1">
      <c r="B94" s="339"/>
      <c r="C94" s="314" t="s">
        <v>9089</v>
      </c>
      <c r="D94" s="314"/>
      <c r="E94" s="314"/>
      <c r="F94" s="337" t="s">
        <v>9056</v>
      </c>
      <c r="G94" s="338"/>
      <c r="H94" s="314" t="s">
        <v>9090</v>
      </c>
      <c r="I94" s="314" t="s">
        <v>9091</v>
      </c>
      <c r="J94" s="314"/>
      <c r="K94" s="328"/>
    </row>
    <row r="95" s="1" customFormat="1" ht="15" customHeight="1">
      <c r="B95" s="339"/>
      <c r="C95" s="314" t="s">
        <v>9092</v>
      </c>
      <c r="D95" s="314"/>
      <c r="E95" s="314"/>
      <c r="F95" s="337" t="s">
        <v>9056</v>
      </c>
      <c r="G95" s="338"/>
      <c r="H95" s="314" t="s">
        <v>9092</v>
      </c>
      <c r="I95" s="314" t="s">
        <v>9091</v>
      </c>
      <c r="J95" s="314"/>
      <c r="K95" s="328"/>
    </row>
    <row r="96" s="1" customFormat="1" ht="15" customHeight="1">
      <c r="B96" s="339"/>
      <c r="C96" s="314" t="s">
        <v>38</v>
      </c>
      <c r="D96" s="314"/>
      <c r="E96" s="314"/>
      <c r="F96" s="337" t="s">
        <v>9056</v>
      </c>
      <c r="G96" s="338"/>
      <c r="H96" s="314" t="s">
        <v>9093</v>
      </c>
      <c r="I96" s="314" t="s">
        <v>9091</v>
      </c>
      <c r="J96" s="314"/>
      <c r="K96" s="328"/>
    </row>
    <row r="97" s="1" customFormat="1" ht="15" customHeight="1">
      <c r="B97" s="339"/>
      <c r="C97" s="314" t="s">
        <v>48</v>
      </c>
      <c r="D97" s="314"/>
      <c r="E97" s="314"/>
      <c r="F97" s="337" t="s">
        <v>9056</v>
      </c>
      <c r="G97" s="338"/>
      <c r="H97" s="314" t="s">
        <v>9094</v>
      </c>
      <c r="I97" s="314" t="s">
        <v>9091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9095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9050</v>
      </c>
      <c r="D103" s="329"/>
      <c r="E103" s="329"/>
      <c r="F103" s="329" t="s">
        <v>9051</v>
      </c>
      <c r="G103" s="330"/>
      <c r="H103" s="329" t="s">
        <v>54</v>
      </c>
      <c r="I103" s="329" t="s">
        <v>57</v>
      </c>
      <c r="J103" s="329" t="s">
        <v>9052</v>
      </c>
      <c r="K103" s="328"/>
    </row>
    <row r="104" s="1" customFormat="1" ht="17.25" customHeight="1">
      <c r="B104" s="326"/>
      <c r="C104" s="331" t="s">
        <v>9053</v>
      </c>
      <c r="D104" s="331"/>
      <c r="E104" s="331"/>
      <c r="F104" s="332" t="s">
        <v>9054</v>
      </c>
      <c r="G104" s="333"/>
      <c r="H104" s="331"/>
      <c r="I104" s="331"/>
      <c r="J104" s="331" t="s">
        <v>9055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53</v>
      </c>
      <c r="D106" s="336"/>
      <c r="E106" s="336"/>
      <c r="F106" s="337" t="s">
        <v>9056</v>
      </c>
      <c r="G106" s="314"/>
      <c r="H106" s="314" t="s">
        <v>9096</v>
      </c>
      <c r="I106" s="314" t="s">
        <v>9058</v>
      </c>
      <c r="J106" s="314">
        <v>20</v>
      </c>
      <c r="K106" s="328"/>
    </row>
    <row r="107" s="1" customFormat="1" ht="15" customHeight="1">
      <c r="B107" s="326"/>
      <c r="C107" s="314" t="s">
        <v>9059</v>
      </c>
      <c r="D107" s="314"/>
      <c r="E107" s="314"/>
      <c r="F107" s="337" t="s">
        <v>9056</v>
      </c>
      <c r="G107" s="314"/>
      <c r="H107" s="314" t="s">
        <v>9096</v>
      </c>
      <c r="I107" s="314" t="s">
        <v>9058</v>
      </c>
      <c r="J107" s="314">
        <v>120</v>
      </c>
      <c r="K107" s="328"/>
    </row>
    <row r="108" s="1" customFormat="1" ht="15" customHeight="1">
      <c r="B108" s="339"/>
      <c r="C108" s="314" t="s">
        <v>9061</v>
      </c>
      <c r="D108" s="314"/>
      <c r="E108" s="314"/>
      <c r="F108" s="337" t="s">
        <v>9062</v>
      </c>
      <c r="G108" s="314"/>
      <c r="H108" s="314" t="s">
        <v>9096</v>
      </c>
      <c r="I108" s="314" t="s">
        <v>9058</v>
      </c>
      <c r="J108" s="314">
        <v>50</v>
      </c>
      <c r="K108" s="328"/>
    </row>
    <row r="109" s="1" customFormat="1" ht="15" customHeight="1">
      <c r="B109" s="339"/>
      <c r="C109" s="314" t="s">
        <v>9064</v>
      </c>
      <c r="D109" s="314"/>
      <c r="E109" s="314"/>
      <c r="F109" s="337" t="s">
        <v>9056</v>
      </c>
      <c r="G109" s="314"/>
      <c r="H109" s="314" t="s">
        <v>9096</v>
      </c>
      <c r="I109" s="314" t="s">
        <v>9066</v>
      </c>
      <c r="J109" s="314"/>
      <c r="K109" s="328"/>
    </row>
    <row r="110" s="1" customFormat="1" ht="15" customHeight="1">
      <c r="B110" s="339"/>
      <c r="C110" s="314" t="s">
        <v>9075</v>
      </c>
      <c r="D110" s="314"/>
      <c r="E110" s="314"/>
      <c r="F110" s="337" t="s">
        <v>9062</v>
      </c>
      <c r="G110" s="314"/>
      <c r="H110" s="314" t="s">
        <v>9096</v>
      </c>
      <c r="I110" s="314" t="s">
        <v>9058</v>
      </c>
      <c r="J110" s="314">
        <v>50</v>
      </c>
      <c r="K110" s="328"/>
    </row>
    <row r="111" s="1" customFormat="1" ht="15" customHeight="1">
      <c r="B111" s="339"/>
      <c r="C111" s="314" t="s">
        <v>9083</v>
      </c>
      <c r="D111" s="314"/>
      <c r="E111" s="314"/>
      <c r="F111" s="337" t="s">
        <v>9062</v>
      </c>
      <c r="G111" s="314"/>
      <c r="H111" s="314" t="s">
        <v>9096</v>
      </c>
      <c r="I111" s="314" t="s">
        <v>9058</v>
      </c>
      <c r="J111" s="314">
        <v>50</v>
      </c>
      <c r="K111" s="328"/>
    </row>
    <row r="112" s="1" customFormat="1" ht="15" customHeight="1">
      <c r="B112" s="339"/>
      <c r="C112" s="314" t="s">
        <v>9081</v>
      </c>
      <c r="D112" s="314"/>
      <c r="E112" s="314"/>
      <c r="F112" s="337" t="s">
        <v>9062</v>
      </c>
      <c r="G112" s="314"/>
      <c r="H112" s="314" t="s">
        <v>9096</v>
      </c>
      <c r="I112" s="314" t="s">
        <v>9058</v>
      </c>
      <c r="J112" s="314">
        <v>50</v>
      </c>
      <c r="K112" s="328"/>
    </row>
    <row r="113" s="1" customFormat="1" ht="15" customHeight="1">
      <c r="B113" s="339"/>
      <c r="C113" s="314" t="s">
        <v>53</v>
      </c>
      <c r="D113" s="314"/>
      <c r="E113" s="314"/>
      <c r="F113" s="337" t="s">
        <v>9056</v>
      </c>
      <c r="G113" s="314"/>
      <c r="H113" s="314" t="s">
        <v>9097</v>
      </c>
      <c r="I113" s="314" t="s">
        <v>9058</v>
      </c>
      <c r="J113" s="314">
        <v>20</v>
      </c>
      <c r="K113" s="328"/>
    </row>
    <row r="114" s="1" customFormat="1" ht="15" customHeight="1">
      <c r="B114" s="339"/>
      <c r="C114" s="314" t="s">
        <v>9098</v>
      </c>
      <c r="D114" s="314"/>
      <c r="E114" s="314"/>
      <c r="F114" s="337" t="s">
        <v>9056</v>
      </c>
      <c r="G114" s="314"/>
      <c r="H114" s="314" t="s">
        <v>9099</v>
      </c>
      <c r="I114" s="314" t="s">
        <v>9058</v>
      </c>
      <c r="J114" s="314">
        <v>120</v>
      </c>
      <c r="K114" s="328"/>
    </row>
    <row r="115" s="1" customFormat="1" ht="15" customHeight="1">
      <c r="B115" s="339"/>
      <c r="C115" s="314" t="s">
        <v>38</v>
      </c>
      <c r="D115" s="314"/>
      <c r="E115" s="314"/>
      <c r="F115" s="337" t="s">
        <v>9056</v>
      </c>
      <c r="G115" s="314"/>
      <c r="H115" s="314" t="s">
        <v>9100</v>
      </c>
      <c r="I115" s="314" t="s">
        <v>9091</v>
      </c>
      <c r="J115" s="314"/>
      <c r="K115" s="328"/>
    </row>
    <row r="116" s="1" customFormat="1" ht="15" customHeight="1">
      <c r="B116" s="339"/>
      <c r="C116" s="314" t="s">
        <v>48</v>
      </c>
      <c r="D116" s="314"/>
      <c r="E116" s="314"/>
      <c r="F116" s="337" t="s">
        <v>9056</v>
      </c>
      <c r="G116" s="314"/>
      <c r="H116" s="314" t="s">
        <v>9101</v>
      </c>
      <c r="I116" s="314" t="s">
        <v>9091</v>
      </c>
      <c r="J116" s="314"/>
      <c r="K116" s="328"/>
    </row>
    <row r="117" s="1" customFormat="1" ht="15" customHeight="1">
      <c r="B117" s="339"/>
      <c r="C117" s="314" t="s">
        <v>57</v>
      </c>
      <c r="D117" s="314"/>
      <c r="E117" s="314"/>
      <c r="F117" s="337" t="s">
        <v>9056</v>
      </c>
      <c r="G117" s="314"/>
      <c r="H117" s="314" t="s">
        <v>9102</v>
      </c>
      <c r="I117" s="314" t="s">
        <v>9103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9104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9050</v>
      </c>
      <c r="D123" s="329"/>
      <c r="E123" s="329"/>
      <c r="F123" s="329" t="s">
        <v>9051</v>
      </c>
      <c r="G123" s="330"/>
      <c r="H123" s="329" t="s">
        <v>54</v>
      </c>
      <c r="I123" s="329" t="s">
        <v>57</v>
      </c>
      <c r="J123" s="329" t="s">
        <v>9052</v>
      </c>
      <c r="K123" s="358"/>
    </row>
    <row r="124" s="1" customFormat="1" ht="17.25" customHeight="1">
      <c r="B124" s="357"/>
      <c r="C124" s="331" t="s">
        <v>9053</v>
      </c>
      <c r="D124" s="331"/>
      <c r="E124" s="331"/>
      <c r="F124" s="332" t="s">
        <v>9054</v>
      </c>
      <c r="G124" s="333"/>
      <c r="H124" s="331"/>
      <c r="I124" s="331"/>
      <c r="J124" s="331" t="s">
        <v>9055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9059</v>
      </c>
      <c r="D126" s="336"/>
      <c r="E126" s="336"/>
      <c r="F126" s="337" t="s">
        <v>9056</v>
      </c>
      <c r="G126" s="314"/>
      <c r="H126" s="314" t="s">
        <v>9096</v>
      </c>
      <c r="I126" s="314" t="s">
        <v>9058</v>
      </c>
      <c r="J126" s="314">
        <v>120</v>
      </c>
      <c r="K126" s="362"/>
    </row>
    <row r="127" s="1" customFormat="1" ht="15" customHeight="1">
      <c r="B127" s="359"/>
      <c r="C127" s="314" t="s">
        <v>9105</v>
      </c>
      <c r="D127" s="314"/>
      <c r="E127" s="314"/>
      <c r="F127" s="337" t="s">
        <v>9056</v>
      </c>
      <c r="G127" s="314"/>
      <c r="H127" s="314" t="s">
        <v>9106</v>
      </c>
      <c r="I127" s="314" t="s">
        <v>9058</v>
      </c>
      <c r="J127" s="314" t="s">
        <v>9107</v>
      </c>
      <c r="K127" s="362"/>
    </row>
    <row r="128" s="1" customFormat="1" ht="15" customHeight="1">
      <c r="B128" s="359"/>
      <c r="C128" s="314" t="s">
        <v>88</v>
      </c>
      <c r="D128" s="314"/>
      <c r="E128" s="314"/>
      <c r="F128" s="337" t="s">
        <v>9056</v>
      </c>
      <c r="G128" s="314"/>
      <c r="H128" s="314" t="s">
        <v>9108</v>
      </c>
      <c r="I128" s="314" t="s">
        <v>9058</v>
      </c>
      <c r="J128" s="314" t="s">
        <v>9107</v>
      </c>
      <c r="K128" s="362"/>
    </row>
    <row r="129" s="1" customFormat="1" ht="15" customHeight="1">
      <c r="B129" s="359"/>
      <c r="C129" s="314" t="s">
        <v>9067</v>
      </c>
      <c r="D129" s="314"/>
      <c r="E129" s="314"/>
      <c r="F129" s="337" t="s">
        <v>9062</v>
      </c>
      <c r="G129" s="314"/>
      <c r="H129" s="314" t="s">
        <v>9068</v>
      </c>
      <c r="I129" s="314" t="s">
        <v>9058</v>
      </c>
      <c r="J129" s="314">
        <v>15</v>
      </c>
      <c r="K129" s="362"/>
    </row>
    <row r="130" s="1" customFormat="1" ht="15" customHeight="1">
      <c r="B130" s="359"/>
      <c r="C130" s="340" t="s">
        <v>9069</v>
      </c>
      <c r="D130" s="340"/>
      <c r="E130" s="340"/>
      <c r="F130" s="341" t="s">
        <v>9062</v>
      </c>
      <c r="G130" s="340"/>
      <c r="H130" s="340" t="s">
        <v>9070</v>
      </c>
      <c r="I130" s="340" t="s">
        <v>9058</v>
      </c>
      <c r="J130" s="340">
        <v>15</v>
      </c>
      <c r="K130" s="362"/>
    </row>
    <row r="131" s="1" customFormat="1" ht="15" customHeight="1">
      <c r="B131" s="359"/>
      <c r="C131" s="340" t="s">
        <v>9071</v>
      </c>
      <c r="D131" s="340"/>
      <c r="E131" s="340"/>
      <c r="F131" s="341" t="s">
        <v>9062</v>
      </c>
      <c r="G131" s="340"/>
      <c r="H131" s="340" t="s">
        <v>9072</v>
      </c>
      <c r="I131" s="340" t="s">
        <v>9058</v>
      </c>
      <c r="J131" s="340">
        <v>20</v>
      </c>
      <c r="K131" s="362"/>
    </row>
    <row r="132" s="1" customFormat="1" ht="15" customHeight="1">
      <c r="B132" s="359"/>
      <c r="C132" s="340" t="s">
        <v>9073</v>
      </c>
      <c r="D132" s="340"/>
      <c r="E132" s="340"/>
      <c r="F132" s="341" t="s">
        <v>9062</v>
      </c>
      <c r="G132" s="340"/>
      <c r="H132" s="340" t="s">
        <v>9074</v>
      </c>
      <c r="I132" s="340" t="s">
        <v>9058</v>
      </c>
      <c r="J132" s="340">
        <v>20</v>
      </c>
      <c r="K132" s="362"/>
    </row>
    <row r="133" s="1" customFormat="1" ht="15" customHeight="1">
      <c r="B133" s="359"/>
      <c r="C133" s="314" t="s">
        <v>9061</v>
      </c>
      <c r="D133" s="314"/>
      <c r="E133" s="314"/>
      <c r="F133" s="337" t="s">
        <v>9062</v>
      </c>
      <c r="G133" s="314"/>
      <c r="H133" s="314" t="s">
        <v>9096</v>
      </c>
      <c r="I133" s="314" t="s">
        <v>9058</v>
      </c>
      <c r="J133" s="314">
        <v>50</v>
      </c>
      <c r="K133" s="362"/>
    </row>
    <row r="134" s="1" customFormat="1" ht="15" customHeight="1">
      <c r="B134" s="359"/>
      <c r="C134" s="314" t="s">
        <v>9075</v>
      </c>
      <c r="D134" s="314"/>
      <c r="E134" s="314"/>
      <c r="F134" s="337" t="s">
        <v>9062</v>
      </c>
      <c r="G134" s="314"/>
      <c r="H134" s="314" t="s">
        <v>9096</v>
      </c>
      <c r="I134" s="314" t="s">
        <v>9058</v>
      </c>
      <c r="J134" s="314">
        <v>50</v>
      </c>
      <c r="K134" s="362"/>
    </row>
    <row r="135" s="1" customFormat="1" ht="15" customHeight="1">
      <c r="B135" s="359"/>
      <c r="C135" s="314" t="s">
        <v>9081</v>
      </c>
      <c r="D135" s="314"/>
      <c r="E135" s="314"/>
      <c r="F135" s="337" t="s">
        <v>9062</v>
      </c>
      <c r="G135" s="314"/>
      <c r="H135" s="314" t="s">
        <v>9096</v>
      </c>
      <c r="I135" s="314" t="s">
        <v>9058</v>
      </c>
      <c r="J135" s="314">
        <v>50</v>
      </c>
      <c r="K135" s="362"/>
    </row>
    <row r="136" s="1" customFormat="1" ht="15" customHeight="1">
      <c r="B136" s="359"/>
      <c r="C136" s="314" t="s">
        <v>9083</v>
      </c>
      <c r="D136" s="314"/>
      <c r="E136" s="314"/>
      <c r="F136" s="337" t="s">
        <v>9062</v>
      </c>
      <c r="G136" s="314"/>
      <c r="H136" s="314" t="s">
        <v>9096</v>
      </c>
      <c r="I136" s="314" t="s">
        <v>9058</v>
      </c>
      <c r="J136" s="314">
        <v>50</v>
      </c>
      <c r="K136" s="362"/>
    </row>
    <row r="137" s="1" customFormat="1" ht="15" customHeight="1">
      <c r="B137" s="359"/>
      <c r="C137" s="314" t="s">
        <v>9084</v>
      </c>
      <c r="D137" s="314"/>
      <c r="E137" s="314"/>
      <c r="F137" s="337" t="s">
        <v>9062</v>
      </c>
      <c r="G137" s="314"/>
      <c r="H137" s="314" t="s">
        <v>9109</v>
      </c>
      <c r="I137" s="314" t="s">
        <v>9058</v>
      </c>
      <c r="J137" s="314">
        <v>255</v>
      </c>
      <c r="K137" s="362"/>
    </row>
    <row r="138" s="1" customFormat="1" ht="15" customHeight="1">
      <c r="B138" s="359"/>
      <c r="C138" s="314" t="s">
        <v>9086</v>
      </c>
      <c r="D138" s="314"/>
      <c r="E138" s="314"/>
      <c r="F138" s="337" t="s">
        <v>9056</v>
      </c>
      <c r="G138" s="314"/>
      <c r="H138" s="314" t="s">
        <v>9110</v>
      </c>
      <c r="I138" s="314" t="s">
        <v>9088</v>
      </c>
      <c r="J138" s="314"/>
      <c r="K138" s="362"/>
    </row>
    <row r="139" s="1" customFormat="1" ht="15" customHeight="1">
      <c r="B139" s="359"/>
      <c r="C139" s="314" t="s">
        <v>9089</v>
      </c>
      <c r="D139" s="314"/>
      <c r="E139" s="314"/>
      <c r="F139" s="337" t="s">
        <v>9056</v>
      </c>
      <c r="G139" s="314"/>
      <c r="H139" s="314" t="s">
        <v>9111</v>
      </c>
      <c r="I139" s="314" t="s">
        <v>9091</v>
      </c>
      <c r="J139" s="314"/>
      <c r="K139" s="362"/>
    </row>
    <row r="140" s="1" customFormat="1" ht="15" customHeight="1">
      <c r="B140" s="359"/>
      <c r="C140" s="314" t="s">
        <v>9092</v>
      </c>
      <c r="D140" s="314"/>
      <c r="E140" s="314"/>
      <c r="F140" s="337" t="s">
        <v>9056</v>
      </c>
      <c r="G140" s="314"/>
      <c r="H140" s="314" t="s">
        <v>9092</v>
      </c>
      <c r="I140" s="314" t="s">
        <v>9091</v>
      </c>
      <c r="J140" s="314"/>
      <c r="K140" s="362"/>
    </row>
    <row r="141" s="1" customFormat="1" ht="15" customHeight="1">
      <c r="B141" s="359"/>
      <c r="C141" s="314" t="s">
        <v>38</v>
      </c>
      <c r="D141" s="314"/>
      <c r="E141" s="314"/>
      <c r="F141" s="337" t="s">
        <v>9056</v>
      </c>
      <c r="G141" s="314"/>
      <c r="H141" s="314" t="s">
        <v>9112</v>
      </c>
      <c r="I141" s="314" t="s">
        <v>9091</v>
      </c>
      <c r="J141" s="314"/>
      <c r="K141" s="362"/>
    </row>
    <row r="142" s="1" customFormat="1" ht="15" customHeight="1">
      <c r="B142" s="359"/>
      <c r="C142" s="314" t="s">
        <v>9113</v>
      </c>
      <c r="D142" s="314"/>
      <c r="E142" s="314"/>
      <c r="F142" s="337" t="s">
        <v>9056</v>
      </c>
      <c r="G142" s="314"/>
      <c r="H142" s="314" t="s">
        <v>9114</v>
      </c>
      <c r="I142" s="314" t="s">
        <v>9091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9115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9050</v>
      </c>
      <c r="D148" s="329"/>
      <c r="E148" s="329"/>
      <c r="F148" s="329" t="s">
        <v>9051</v>
      </c>
      <c r="G148" s="330"/>
      <c r="H148" s="329" t="s">
        <v>54</v>
      </c>
      <c r="I148" s="329" t="s">
        <v>57</v>
      </c>
      <c r="J148" s="329" t="s">
        <v>9052</v>
      </c>
      <c r="K148" s="328"/>
    </row>
    <row r="149" s="1" customFormat="1" ht="17.25" customHeight="1">
      <c r="B149" s="326"/>
      <c r="C149" s="331" t="s">
        <v>9053</v>
      </c>
      <c r="D149" s="331"/>
      <c r="E149" s="331"/>
      <c r="F149" s="332" t="s">
        <v>9054</v>
      </c>
      <c r="G149" s="333"/>
      <c r="H149" s="331"/>
      <c r="I149" s="331"/>
      <c r="J149" s="331" t="s">
        <v>9055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9059</v>
      </c>
      <c r="D151" s="314"/>
      <c r="E151" s="314"/>
      <c r="F151" s="367" t="s">
        <v>9056</v>
      </c>
      <c r="G151" s="314"/>
      <c r="H151" s="366" t="s">
        <v>9096</v>
      </c>
      <c r="I151" s="366" t="s">
        <v>9058</v>
      </c>
      <c r="J151" s="366">
        <v>120</v>
      </c>
      <c r="K151" s="362"/>
    </row>
    <row r="152" s="1" customFormat="1" ht="15" customHeight="1">
      <c r="B152" s="339"/>
      <c r="C152" s="366" t="s">
        <v>9105</v>
      </c>
      <c r="D152" s="314"/>
      <c r="E152" s="314"/>
      <c r="F152" s="367" t="s">
        <v>9056</v>
      </c>
      <c r="G152" s="314"/>
      <c r="H152" s="366" t="s">
        <v>9116</v>
      </c>
      <c r="I152" s="366" t="s">
        <v>9058</v>
      </c>
      <c r="J152" s="366" t="s">
        <v>9107</v>
      </c>
      <c r="K152" s="362"/>
    </row>
    <row r="153" s="1" customFormat="1" ht="15" customHeight="1">
      <c r="B153" s="339"/>
      <c r="C153" s="366" t="s">
        <v>88</v>
      </c>
      <c r="D153" s="314"/>
      <c r="E153" s="314"/>
      <c r="F153" s="367" t="s">
        <v>9056</v>
      </c>
      <c r="G153" s="314"/>
      <c r="H153" s="366" t="s">
        <v>9117</v>
      </c>
      <c r="I153" s="366" t="s">
        <v>9058</v>
      </c>
      <c r="J153" s="366" t="s">
        <v>9107</v>
      </c>
      <c r="K153" s="362"/>
    </row>
    <row r="154" s="1" customFormat="1" ht="15" customHeight="1">
      <c r="B154" s="339"/>
      <c r="C154" s="366" t="s">
        <v>9061</v>
      </c>
      <c r="D154" s="314"/>
      <c r="E154" s="314"/>
      <c r="F154" s="367" t="s">
        <v>9062</v>
      </c>
      <c r="G154" s="314"/>
      <c r="H154" s="366" t="s">
        <v>9096</v>
      </c>
      <c r="I154" s="366" t="s">
        <v>9058</v>
      </c>
      <c r="J154" s="366">
        <v>50</v>
      </c>
      <c r="K154" s="362"/>
    </row>
    <row r="155" s="1" customFormat="1" ht="15" customHeight="1">
      <c r="B155" s="339"/>
      <c r="C155" s="366" t="s">
        <v>9064</v>
      </c>
      <c r="D155" s="314"/>
      <c r="E155" s="314"/>
      <c r="F155" s="367" t="s">
        <v>9056</v>
      </c>
      <c r="G155" s="314"/>
      <c r="H155" s="366" t="s">
        <v>9096</v>
      </c>
      <c r="I155" s="366" t="s">
        <v>9066</v>
      </c>
      <c r="J155" s="366"/>
      <c r="K155" s="362"/>
    </row>
    <row r="156" s="1" customFormat="1" ht="15" customHeight="1">
      <c r="B156" s="339"/>
      <c r="C156" s="366" t="s">
        <v>9075</v>
      </c>
      <c r="D156" s="314"/>
      <c r="E156" s="314"/>
      <c r="F156" s="367" t="s">
        <v>9062</v>
      </c>
      <c r="G156" s="314"/>
      <c r="H156" s="366" t="s">
        <v>9096</v>
      </c>
      <c r="I156" s="366" t="s">
        <v>9058</v>
      </c>
      <c r="J156" s="366">
        <v>50</v>
      </c>
      <c r="K156" s="362"/>
    </row>
    <row r="157" s="1" customFormat="1" ht="15" customHeight="1">
      <c r="B157" s="339"/>
      <c r="C157" s="366" t="s">
        <v>9083</v>
      </c>
      <c r="D157" s="314"/>
      <c r="E157" s="314"/>
      <c r="F157" s="367" t="s">
        <v>9062</v>
      </c>
      <c r="G157" s="314"/>
      <c r="H157" s="366" t="s">
        <v>9096</v>
      </c>
      <c r="I157" s="366" t="s">
        <v>9058</v>
      </c>
      <c r="J157" s="366">
        <v>50</v>
      </c>
      <c r="K157" s="362"/>
    </row>
    <row r="158" s="1" customFormat="1" ht="15" customHeight="1">
      <c r="B158" s="339"/>
      <c r="C158" s="366" t="s">
        <v>9081</v>
      </c>
      <c r="D158" s="314"/>
      <c r="E158" s="314"/>
      <c r="F158" s="367" t="s">
        <v>9062</v>
      </c>
      <c r="G158" s="314"/>
      <c r="H158" s="366" t="s">
        <v>9096</v>
      </c>
      <c r="I158" s="366" t="s">
        <v>9058</v>
      </c>
      <c r="J158" s="366">
        <v>50</v>
      </c>
      <c r="K158" s="362"/>
    </row>
    <row r="159" s="1" customFormat="1" ht="15" customHeight="1">
      <c r="B159" s="339"/>
      <c r="C159" s="366" t="s">
        <v>157</v>
      </c>
      <c r="D159" s="314"/>
      <c r="E159" s="314"/>
      <c r="F159" s="367" t="s">
        <v>9056</v>
      </c>
      <c r="G159" s="314"/>
      <c r="H159" s="366" t="s">
        <v>9118</v>
      </c>
      <c r="I159" s="366" t="s">
        <v>9058</v>
      </c>
      <c r="J159" s="366" t="s">
        <v>9119</v>
      </c>
      <c r="K159" s="362"/>
    </row>
    <row r="160" s="1" customFormat="1" ht="15" customHeight="1">
      <c r="B160" s="339"/>
      <c r="C160" s="366" t="s">
        <v>9120</v>
      </c>
      <c r="D160" s="314"/>
      <c r="E160" s="314"/>
      <c r="F160" s="367" t="s">
        <v>9056</v>
      </c>
      <c r="G160" s="314"/>
      <c r="H160" s="366" t="s">
        <v>9121</v>
      </c>
      <c r="I160" s="366" t="s">
        <v>9091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9122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9050</v>
      </c>
      <c r="D166" s="329"/>
      <c r="E166" s="329"/>
      <c r="F166" s="329" t="s">
        <v>9051</v>
      </c>
      <c r="G166" s="371"/>
      <c r="H166" s="372" t="s">
        <v>54</v>
      </c>
      <c r="I166" s="372" t="s">
        <v>57</v>
      </c>
      <c r="J166" s="329" t="s">
        <v>9052</v>
      </c>
      <c r="K166" s="306"/>
    </row>
    <row r="167" s="1" customFormat="1" ht="17.25" customHeight="1">
      <c r="B167" s="307"/>
      <c r="C167" s="331" t="s">
        <v>9053</v>
      </c>
      <c r="D167" s="331"/>
      <c r="E167" s="331"/>
      <c r="F167" s="332" t="s">
        <v>9054</v>
      </c>
      <c r="G167" s="373"/>
      <c r="H167" s="374"/>
      <c r="I167" s="374"/>
      <c r="J167" s="331" t="s">
        <v>9055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9059</v>
      </c>
      <c r="D169" s="314"/>
      <c r="E169" s="314"/>
      <c r="F169" s="337" t="s">
        <v>9056</v>
      </c>
      <c r="G169" s="314"/>
      <c r="H169" s="314" t="s">
        <v>9096</v>
      </c>
      <c r="I169" s="314" t="s">
        <v>9058</v>
      </c>
      <c r="J169" s="314">
        <v>120</v>
      </c>
      <c r="K169" s="362"/>
    </row>
    <row r="170" s="1" customFormat="1" ht="15" customHeight="1">
      <c r="B170" s="339"/>
      <c r="C170" s="314" t="s">
        <v>9105</v>
      </c>
      <c r="D170" s="314"/>
      <c r="E170" s="314"/>
      <c r="F170" s="337" t="s">
        <v>9056</v>
      </c>
      <c r="G170" s="314"/>
      <c r="H170" s="314" t="s">
        <v>9106</v>
      </c>
      <c r="I170" s="314" t="s">
        <v>9058</v>
      </c>
      <c r="J170" s="314" t="s">
        <v>9107</v>
      </c>
      <c r="K170" s="362"/>
    </row>
    <row r="171" s="1" customFormat="1" ht="15" customHeight="1">
      <c r="B171" s="339"/>
      <c r="C171" s="314" t="s">
        <v>88</v>
      </c>
      <c r="D171" s="314"/>
      <c r="E171" s="314"/>
      <c r="F171" s="337" t="s">
        <v>9056</v>
      </c>
      <c r="G171" s="314"/>
      <c r="H171" s="314" t="s">
        <v>9123</v>
      </c>
      <c r="I171" s="314" t="s">
        <v>9058</v>
      </c>
      <c r="J171" s="314" t="s">
        <v>9107</v>
      </c>
      <c r="K171" s="362"/>
    </row>
    <row r="172" s="1" customFormat="1" ht="15" customHeight="1">
      <c r="B172" s="339"/>
      <c r="C172" s="314" t="s">
        <v>9061</v>
      </c>
      <c r="D172" s="314"/>
      <c r="E172" s="314"/>
      <c r="F172" s="337" t="s">
        <v>9062</v>
      </c>
      <c r="G172" s="314"/>
      <c r="H172" s="314" t="s">
        <v>9123</v>
      </c>
      <c r="I172" s="314" t="s">
        <v>9058</v>
      </c>
      <c r="J172" s="314">
        <v>50</v>
      </c>
      <c r="K172" s="362"/>
    </row>
    <row r="173" s="1" customFormat="1" ht="15" customHeight="1">
      <c r="B173" s="339"/>
      <c r="C173" s="314" t="s">
        <v>9064</v>
      </c>
      <c r="D173" s="314"/>
      <c r="E173" s="314"/>
      <c r="F173" s="337" t="s">
        <v>9056</v>
      </c>
      <c r="G173" s="314"/>
      <c r="H173" s="314" t="s">
        <v>9123</v>
      </c>
      <c r="I173" s="314" t="s">
        <v>9066</v>
      </c>
      <c r="J173" s="314"/>
      <c r="K173" s="362"/>
    </row>
    <row r="174" s="1" customFormat="1" ht="15" customHeight="1">
      <c r="B174" s="339"/>
      <c r="C174" s="314" t="s">
        <v>9075</v>
      </c>
      <c r="D174" s="314"/>
      <c r="E174" s="314"/>
      <c r="F174" s="337" t="s">
        <v>9062</v>
      </c>
      <c r="G174" s="314"/>
      <c r="H174" s="314" t="s">
        <v>9123</v>
      </c>
      <c r="I174" s="314" t="s">
        <v>9058</v>
      </c>
      <c r="J174" s="314">
        <v>50</v>
      </c>
      <c r="K174" s="362"/>
    </row>
    <row r="175" s="1" customFormat="1" ht="15" customHeight="1">
      <c r="B175" s="339"/>
      <c r="C175" s="314" t="s">
        <v>9083</v>
      </c>
      <c r="D175" s="314"/>
      <c r="E175" s="314"/>
      <c r="F175" s="337" t="s">
        <v>9062</v>
      </c>
      <c r="G175" s="314"/>
      <c r="H175" s="314" t="s">
        <v>9123</v>
      </c>
      <c r="I175" s="314" t="s">
        <v>9058</v>
      </c>
      <c r="J175" s="314">
        <v>50</v>
      </c>
      <c r="K175" s="362"/>
    </row>
    <row r="176" s="1" customFormat="1" ht="15" customHeight="1">
      <c r="B176" s="339"/>
      <c r="C176" s="314" t="s">
        <v>9081</v>
      </c>
      <c r="D176" s="314"/>
      <c r="E176" s="314"/>
      <c r="F176" s="337" t="s">
        <v>9062</v>
      </c>
      <c r="G176" s="314"/>
      <c r="H176" s="314" t="s">
        <v>9123</v>
      </c>
      <c r="I176" s="314" t="s">
        <v>9058</v>
      </c>
      <c r="J176" s="314">
        <v>50</v>
      </c>
      <c r="K176" s="362"/>
    </row>
    <row r="177" s="1" customFormat="1" ht="15" customHeight="1">
      <c r="B177" s="339"/>
      <c r="C177" s="314" t="s">
        <v>166</v>
      </c>
      <c r="D177" s="314"/>
      <c r="E177" s="314"/>
      <c r="F177" s="337" t="s">
        <v>9056</v>
      </c>
      <c r="G177" s="314"/>
      <c r="H177" s="314" t="s">
        <v>9124</v>
      </c>
      <c r="I177" s="314" t="s">
        <v>9125</v>
      </c>
      <c r="J177" s="314"/>
      <c r="K177" s="362"/>
    </row>
    <row r="178" s="1" customFormat="1" ht="15" customHeight="1">
      <c r="B178" s="339"/>
      <c r="C178" s="314" t="s">
        <v>57</v>
      </c>
      <c r="D178" s="314"/>
      <c r="E178" s="314"/>
      <c r="F178" s="337" t="s">
        <v>9056</v>
      </c>
      <c r="G178" s="314"/>
      <c r="H178" s="314" t="s">
        <v>9126</v>
      </c>
      <c r="I178" s="314" t="s">
        <v>9127</v>
      </c>
      <c r="J178" s="314">
        <v>1</v>
      </c>
      <c r="K178" s="362"/>
    </row>
    <row r="179" s="1" customFormat="1" ht="15" customHeight="1">
      <c r="B179" s="339"/>
      <c r="C179" s="314" t="s">
        <v>53</v>
      </c>
      <c r="D179" s="314"/>
      <c r="E179" s="314"/>
      <c r="F179" s="337" t="s">
        <v>9056</v>
      </c>
      <c r="G179" s="314"/>
      <c r="H179" s="314" t="s">
        <v>9128</v>
      </c>
      <c r="I179" s="314" t="s">
        <v>9058</v>
      </c>
      <c r="J179" s="314">
        <v>20</v>
      </c>
      <c r="K179" s="362"/>
    </row>
    <row r="180" s="1" customFormat="1" ht="15" customHeight="1">
      <c r="B180" s="339"/>
      <c r="C180" s="314" t="s">
        <v>54</v>
      </c>
      <c r="D180" s="314"/>
      <c r="E180" s="314"/>
      <c r="F180" s="337" t="s">
        <v>9056</v>
      </c>
      <c r="G180" s="314"/>
      <c r="H180" s="314" t="s">
        <v>9129</v>
      </c>
      <c r="I180" s="314" t="s">
        <v>9058</v>
      </c>
      <c r="J180" s="314">
        <v>255</v>
      </c>
      <c r="K180" s="362"/>
    </row>
    <row r="181" s="1" customFormat="1" ht="15" customHeight="1">
      <c r="B181" s="339"/>
      <c r="C181" s="314" t="s">
        <v>167</v>
      </c>
      <c r="D181" s="314"/>
      <c r="E181" s="314"/>
      <c r="F181" s="337" t="s">
        <v>9056</v>
      </c>
      <c r="G181" s="314"/>
      <c r="H181" s="314" t="s">
        <v>9020</v>
      </c>
      <c r="I181" s="314" t="s">
        <v>9058</v>
      </c>
      <c r="J181" s="314">
        <v>10</v>
      </c>
      <c r="K181" s="362"/>
    </row>
    <row r="182" s="1" customFormat="1" ht="15" customHeight="1">
      <c r="B182" s="339"/>
      <c r="C182" s="314" t="s">
        <v>168</v>
      </c>
      <c r="D182" s="314"/>
      <c r="E182" s="314"/>
      <c r="F182" s="337" t="s">
        <v>9056</v>
      </c>
      <c r="G182" s="314"/>
      <c r="H182" s="314" t="s">
        <v>9130</v>
      </c>
      <c r="I182" s="314" t="s">
        <v>9091</v>
      </c>
      <c r="J182" s="314"/>
      <c r="K182" s="362"/>
    </row>
    <row r="183" s="1" customFormat="1" ht="15" customHeight="1">
      <c r="B183" s="339"/>
      <c r="C183" s="314" t="s">
        <v>9131</v>
      </c>
      <c r="D183" s="314"/>
      <c r="E183" s="314"/>
      <c r="F183" s="337" t="s">
        <v>9056</v>
      </c>
      <c r="G183" s="314"/>
      <c r="H183" s="314" t="s">
        <v>9132</v>
      </c>
      <c r="I183" s="314" t="s">
        <v>9091</v>
      </c>
      <c r="J183" s="314"/>
      <c r="K183" s="362"/>
    </row>
    <row r="184" s="1" customFormat="1" ht="15" customHeight="1">
      <c r="B184" s="339"/>
      <c r="C184" s="314" t="s">
        <v>9120</v>
      </c>
      <c r="D184" s="314"/>
      <c r="E184" s="314"/>
      <c r="F184" s="337" t="s">
        <v>9056</v>
      </c>
      <c r="G184" s="314"/>
      <c r="H184" s="314" t="s">
        <v>9133</v>
      </c>
      <c r="I184" s="314" t="s">
        <v>9091</v>
      </c>
      <c r="J184" s="314"/>
      <c r="K184" s="362"/>
    </row>
    <row r="185" s="1" customFormat="1" ht="15" customHeight="1">
      <c r="B185" s="339"/>
      <c r="C185" s="314" t="s">
        <v>170</v>
      </c>
      <c r="D185" s="314"/>
      <c r="E185" s="314"/>
      <c r="F185" s="337" t="s">
        <v>9062</v>
      </c>
      <c r="G185" s="314"/>
      <c r="H185" s="314" t="s">
        <v>9134</v>
      </c>
      <c r="I185" s="314" t="s">
        <v>9058</v>
      </c>
      <c r="J185" s="314">
        <v>50</v>
      </c>
      <c r="K185" s="362"/>
    </row>
    <row r="186" s="1" customFormat="1" ht="15" customHeight="1">
      <c r="B186" s="339"/>
      <c r="C186" s="314" t="s">
        <v>9135</v>
      </c>
      <c r="D186" s="314"/>
      <c r="E186" s="314"/>
      <c r="F186" s="337" t="s">
        <v>9062</v>
      </c>
      <c r="G186" s="314"/>
      <c r="H186" s="314" t="s">
        <v>9136</v>
      </c>
      <c r="I186" s="314" t="s">
        <v>9137</v>
      </c>
      <c r="J186" s="314"/>
      <c r="K186" s="362"/>
    </row>
    <row r="187" s="1" customFormat="1" ht="15" customHeight="1">
      <c r="B187" s="339"/>
      <c r="C187" s="314" t="s">
        <v>9138</v>
      </c>
      <c r="D187" s="314"/>
      <c r="E187" s="314"/>
      <c r="F187" s="337" t="s">
        <v>9062</v>
      </c>
      <c r="G187" s="314"/>
      <c r="H187" s="314" t="s">
        <v>9139</v>
      </c>
      <c r="I187" s="314" t="s">
        <v>9137</v>
      </c>
      <c r="J187" s="314"/>
      <c r="K187" s="362"/>
    </row>
    <row r="188" s="1" customFormat="1" ht="15" customHeight="1">
      <c r="B188" s="339"/>
      <c r="C188" s="314" t="s">
        <v>9140</v>
      </c>
      <c r="D188" s="314"/>
      <c r="E188" s="314"/>
      <c r="F188" s="337" t="s">
        <v>9062</v>
      </c>
      <c r="G188" s="314"/>
      <c r="H188" s="314" t="s">
        <v>9141</v>
      </c>
      <c r="I188" s="314" t="s">
        <v>9137</v>
      </c>
      <c r="J188" s="314"/>
      <c r="K188" s="362"/>
    </row>
    <row r="189" s="1" customFormat="1" ht="15" customHeight="1">
      <c r="B189" s="339"/>
      <c r="C189" s="375" t="s">
        <v>9142</v>
      </c>
      <c r="D189" s="314"/>
      <c r="E189" s="314"/>
      <c r="F189" s="337" t="s">
        <v>9062</v>
      </c>
      <c r="G189" s="314"/>
      <c r="H189" s="314" t="s">
        <v>9143</v>
      </c>
      <c r="I189" s="314" t="s">
        <v>9144</v>
      </c>
      <c r="J189" s="376" t="s">
        <v>9145</v>
      </c>
      <c r="K189" s="362"/>
    </row>
    <row r="190" s="1" customFormat="1" ht="15" customHeight="1">
      <c r="B190" s="339"/>
      <c r="C190" s="375" t="s">
        <v>42</v>
      </c>
      <c r="D190" s="314"/>
      <c r="E190" s="314"/>
      <c r="F190" s="337" t="s">
        <v>9056</v>
      </c>
      <c r="G190" s="314"/>
      <c r="H190" s="311" t="s">
        <v>9146</v>
      </c>
      <c r="I190" s="314" t="s">
        <v>9147</v>
      </c>
      <c r="J190" s="314"/>
      <c r="K190" s="362"/>
    </row>
    <row r="191" s="1" customFormat="1" ht="15" customHeight="1">
      <c r="B191" s="339"/>
      <c r="C191" s="375" t="s">
        <v>9148</v>
      </c>
      <c r="D191" s="314"/>
      <c r="E191" s="314"/>
      <c r="F191" s="337" t="s">
        <v>9056</v>
      </c>
      <c r="G191" s="314"/>
      <c r="H191" s="314" t="s">
        <v>9149</v>
      </c>
      <c r="I191" s="314" t="s">
        <v>9091</v>
      </c>
      <c r="J191" s="314"/>
      <c r="K191" s="362"/>
    </row>
    <row r="192" s="1" customFormat="1" ht="15" customHeight="1">
      <c r="B192" s="339"/>
      <c r="C192" s="375" t="s">
        <v>9150</v>
      </c>
      <c r="D192" s="314"/>
      <c r="E192" s="314"/>
      <c r="F192" s="337" t="s">
        <v>9056</v>
      </c>
      <c r="G192" s="314"/>
      <c r="H192" s="314" t="s">
        <v>9151</v>
      </c>
      <c r="I192" s="314" t="s">
        <v>9091</v>
      </c>
      <c r="J192" s="314"/>
      <c r="K192" s="362"/>
    </row>
    <row r="193" s="1" customFormat="1" ht="15" customHeight="1">
      <c r="B193" s="339"/>
      <c r="C193" s="375" t="s">
        <v>9152</v>
      </c>
      <c r="D193" s="314"/>
      <c r="E193" s="314"/>
      <c r="F193" s="337" t="s">
        <v>9062</v>
      </c>
      <c r="G193" s="314"/>
      <c r="H193" s="314" t="s">
        <v>9153</v>
      </c>
      <c r="I193" s="314" t="s">
        <v>9091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9154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9155</v>
      </c>
      <c r="D200" s="378"/>
      <c r="E200" s="378"/>
      <c r="F200" s="378" t="s">
        <v>9156</v>
      </c>
      <c r="G200" s="379"/>
      <c r="H200" s="378" t="s">
        <v>9157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9147</v>
      </c>
      <c r="D202" s="314"/>
      <c r="E202" s="314"/>
      <c r="F202" s="337" t="s">
        <v>43</v>
      </c>
      <c r="G202" s="314"/>
      <c r="H202" s="314" t="s">
        <v>9158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44</v>
      </c>
      <c r="G203" s="314"/>
      <c r="H203" s="314" t="s">
        <v>9159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47</v>
      </c>
      <c r="G204" s="314"/>
      <c r="H204" s="314" t="s">
        <v>9160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45</v>
      </c>
      <c r="G205" s="314"/>
      <c r="H205" s="314" t="s">
        <v>9161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46</v>
      </c>
      <c r="G206" s="314"/>
      <c r="H206" s="314" t="s">
        <v>9162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9103</v>
      </c>
      <c r="D208" s="314"/>
      <c r="E208" s="314"/>
      <c r="F208" s="337" t="s">
        <v>79</v>
      </c>
      <c r="G208" s="314"/>
      <c r="H208" s="314" t="s">
        <v>9163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9000</v>
      </c>
      <c r="G209" s="314"/>
      <c r="H209" s="314" t="s">
        <v>9001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8998</v>
      </c>
      <c r="G210" s="314"/>
      <c r="H210" s="314" t="s">
        <v>9164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9002</v>
      </c>
      <c r="G211" s="375"/>
      <c r="H211" s="366" t="s">
        <v>9003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9004</v>
      </c>
      <c r="G212" s="375"/>
      <c r="H212" s="366" t="s">
        <v>9165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9127</v>
      </c>
      <c r="D214" s="314"/>
      <c r="E214" s="314"/>
      <c r="F214" s="337">
        <v>1</v>
      </c>
      <c r="G214" s="375"/>
      <c r="H214" s="366" t="s">
        <v>9166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9167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9168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9169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Marie Puhačová</dc:creator>
  <cp:lastModifiedBy>Marie Puhačová</cp:lastModifiedBy>
  <dcterms:created xsi:type="dcterms:W3CDTF">2023-11-28T08:52:53Z</dcterms:created>
  <dcterms:modified xsi:type="dcterms:W3CDTF">2023-11-28T08:53:48Z</dcterms:modified>
</cp:coreProperties>
</file>