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OUHRN" sheetId="1" r:id="rId1"/>
    <sheet name="C.01_specifikace AM" sheetId="2" r:id="rId2"/>
    <sheet name="C.02_specifikace TM" sheetId="3" r:id="rId3"/>
    <sheet name="C.03_specifikace SN" sheetId="4" r:id="rId4"/>
    <sheet name="C.04_specifikace VV" sheetId="5" r:id="rId5"/>
    <sheet name="C.05_specifikace OS" sheetId="6" r:id="rId6"/>
    <sheet name="VRN" sheetId="7" r:id="rId7"/>
  </sheets>
  <definedNames>
    <definedName name="_xlnm.Print_Area" localSheetId="1">'C.01_specifikace AM'!$A$1:$F$34</definedName>
    <definedName name="_xlnm.Print_Area" localSheetId="2">'C.02_specifikace TM'!$A$1:$F$66</definedName>
    <definedName name="_xlnm.Print_Area" localSheetId="3">'C.03_specifikace SN'!$A$1:$F$24</definedName>
    <definedName name="_xlnm.Print_Area" localSheetId="4">'C.04_specifikace VV'!$A$1:$F$27</definedName>
    <definedName name="_xlnm.Print_Area" localSheetId="5">'C.05_specifikace OS'!$A$1:$F$26</definedName>
    <definedName name="_xlnm.Print_Area" localSheetId="0">'SOUHRN'!$A$1:$C$22</definedName>
    <definedName name="_xlnm.Print_Area" localSheetId="6">'VRN'!$A$1:$F$21</definedName>
    <definedName name="Excel_BuiltIn_Print_Area" localSheetId="3">'C.03_specifikace SN'!$A$1:$F$21</definedName>
    <definedName name="Excel_BuiltIn_Print_Area" localSheetId="4">'C.04_specifikace VV'!$A$1:$F$24</definedName>
    <definedName name="Excel_BuiltIn_Print_Area" localSheetId="5">'C.05_specifikace OS'!$A$1:$F$23</definedName>
  </definedNames>
  <calcPr fullCalcOnLoad="1"/>
</workbook>
</file>

<file path=xl/sharedStrings.xml><?xml version="1.0" encoding="utf-8"?>
<sst xmlns="http://schemas.openxmlformats.org/spreadsheetml/2006/main" count="492" uniqueCount="299">
  <si>
    <t>SOUPIS PRACÍ – VÝKAZ VÝMĚR</t>
  </si>
  <si>
    <t>akce:</t>
  </si>
  <si>
    <t xml:space="preserve">TECHNICKÁ STUDIE INTERIÉROVÉHO VYBAVENÍ PAVILONU F </t>
  </si>
  <si>
    <t>stupeň:</t>
  </si>
  <si>
    <t>PROJEKT INTERIÉRU</t>
  </si>
  <si>
    <t>č. zak.:</t>
  </si>
  <si>
    <t>datum:</t>
  </si>
  <si>
    <t>11/2019</t>
  </si>
  <si>
    <t xml:space="preserve">ZÁKLADNÍ ROZPOČTOVÉ NÁKLADY </t>
  </si>
  <si>
    <t>celkem</t>
  </si>
  <si>
    <t>C.01 – ATYPICKÝ MOBILIÁŘ</t>
  </si>
  <si>
    <t>C.02 – TYPOVÝ MOBILIÁŘ</t>
  </si>
  <si>
    <r>
      <rPr>
        <sz val="11"/>
        <rFont val="Calibri"/>
        <family val="2"/>
      </rPr>
      <t xml:space="preserve">C.03 – </t>
    </r>
    <r>
      <rPr>
        <sz val="11"/>
        <rFont val="Calibri"/>
        <family val="2"/>
      </rPr>
      <t>SEDACÍ NÁBYTEK</t>
    </r>
  </si>
  <si>
    <r>
      <rPr>
        <sz val="11"/>
        <rFont val="Calibri"/>
        <family val="2"/>
      </rPr>
      <t xml:space="preserve">C.04  </t>
    </r>
    <r>
      <rPr>
        <sz val="11"/>
        <rFont val="Calibri"/>
        <family val="2"/>
      </rPr>
      <t>– VNITŘNÍ VYBAVENÍ</t>
    </r>
  </si>
  <si>
    <r>
      <rPr>
        <sz val="11"/>
        <rFont val="Calibri"/>
        <family val="2"/>
      </rPr>
      <t xml:space="preserve">C.05 </t>
    </r>
    <r>
      <rPr>
        <sz val="11"/>
        <rFont val="Calibri"/>
        <family val="2"/>
      </rPr>
      <t>– ORIENTAČNÍ SYSTÉM</t>
    </r>
  </si>
  <si>
    <t>VEDLEJŠÍ A OSTATNÍ NÁKLADY VE FÁZI PROVÁDĚNÍ STAVBY (VRN)</t>
  </si>
  <si>
    <t>VRN</t>
  </si>
  <si>
    <t>CELKEM (bez DPH)</t>
  </si>
  <si>
    <t>DPH (21 %)</t>
  </si>
  <si>
    <t>CELKEM vč. DPH</t>
  </si>
  <si>
    <t>pozn.:</t>
  </si>
  <si>
    <t>-</t>
  </si>
  <si>
    <t xml:space="preserve">VÝPIS PRVKŮ ATYPICKÉHO MOBILIÁŘE </t>
  </si>
  <si>
    <t>ozn. prvku</t>
  </si>
  <si>
    <t>název</t>
  </si>
  <si>
    <t>m.j.</t>
  </si>
  <si>
    <t>počet</t>
  </si>
  <si>
    <t>cena bez DPH / m.j.</t>
  </si>
  <si>
    <t xml:space="preserve">cena bez DPH celkem </t>
  </si>
  <si>
    <t>01 / AM</t>
  </si>
  <si>
    <t>Šatní lavička oboustranná</t>
  </si>
  <si>
    <t>ks</t>
  </si>
  <si>
    <t>02 / AM</t>
  </si>
  <si>
    <t>Osobní skříňky na tělocvik</t>
  </si>
  <si>
    <t>03 / AM</t>
  </si>
  <si>
    <t>Kreativní stěna do atria – výchovy A</t>
  </si>
  <si>
    <t>04 / AM</t>
  </si>
  <si>
    <t>Kreativní stěna do atria – výchovy B</t>
  </si>
  <si>
    <t>05 / AM</t>
  </si>
  <si>
    <t>Kreativní stěna do atria – prvouka A</t>
  </si>
  <si>
    <t>06 /AM</t>
  </si>
  <si>
    <t>Kreativní stěna do atria – prvouka B</t>
  </si>
  <si>
    <t>07 / AM</t>
  </si>
  <si>
    <t>Sestava skříní na třídní potřeby</t>
  </si>
  <si>
    <t>08 / AM</t>
  </si>
  <si>
    <t>Vícefunkční nástěnka do družiny</t>
  </si>
  <si>
    <t>09 / AM</t>
  </si>
  <si>
    <t>Vícefunkční nástěnka u třídy A</t>
  </si>
  <si>
    <t>10 / AM</t>
  </si>
  <si>
    <t>Vícefunkční nástěnka u třídy B</t>
  </si>
  <si>
    <t>11 / AM</t>
  </si>
  <si>
    <t>Vícefunkční nástěnka u třídy C</t>
  </si>
  <si>
    <t>12 / AM</t>
  </si>
  <si>
    <t>Vícefunkční nástěnka u třídy D</t>
  </si>
  <si>
    <t>13 / AM</t>
  </si>
  <si>
    <t>Vícefunkční nástěnka u třídy E</t>
  </si>
  <si>
    <t>14 / AM</t>
  </si>
  <si>
    <t>Vícefunkční nástěnka u třídy F</t>
  </si>
  <si>
    <t>15 / AM</t>
  </si>
  <si>
    <t>Vícefunkční nástěnka u třídy G</t>
  </si>
  <si>
    <t>16 / AM</t>
  </si>
  <si>
    <t>Vícefunkční nábytková sestava u třídy</t>
  </si>
  <si>
    <t>17 / AM</t>
  </si>
  <si>
    <t>Korková nástěnka do sborovny</t>
  </si>
  <si>
    <t>18 / AM</t>
  </si>
  <si>
    <t>Dřez ve družině</t>
  </si>
  <si>
    <t>19 / AM</t>
  </si>
  <si>
    <t>Interiérová příčka s kuchyňkou – sborovna</t>
  </si>
  <si>
    <t>20 / AM</t>
  </si>
  <si>
    <t>Strom vědění</t>
  </si>
  <si>
    <t>21 / AM</t>
  </si>
  <si>
    <t>Lezecká stěna</t>
  </si>
  <si>
    <t>22 /AM</t>
  </si>
  <si>
    <t>Kuchyňka</t>
  </si>
  <si>
    <t>23 / AM</t>
  </si>
  <si>
    <t>Nízký stolek</t>
  </si>
  <si>
    <t>MEZISOUČET</t>
  </si>
  <si>
    <t xml:space="preserve">doprava + montáž </t>
  </si>
  <si>
    <t xml:space="preserve"> Doplňujte pouze žlutě vyznačená pole !</t>
  </si>
  <si>
    <t>VÝPIS PRVKŮ TYPOVÉHO MOBILIÁŘE</t>
  </si>
  <si>
    <t>cena bez DPH celkem</t>
  </si>
  <si>
    <t>01A / TM</t>
  </si>
  <si>
    <t>Žákovský stůl dvoumístný – vel. 3</t>
  </si>
  <si>
    <t>01B / TM</t>
  </si>
  <si>
    <t>Žákovský stůl dvoumístný – vel. 4</t>
  </si>
  <si>
    <t>01C / TM</t>
  </si>
  <si>
    <t>Žákovský stůl dvoumístný – vel. 5</t>
  </si>
  <si>
    <t>01D / TM</t>
  </si>
  <si>
    <t>Družinový stůl dvoumístný – vel. 3</t>
  </si>
  <si>
    <t>01E / TM</t>
  </si>
  <si>
    <t>Žákovský stůl jednomístný – vel. 3</t>
  </si>
  <si>
    <t>01F / TM</t>
  </si>
  <si>
    <t>Žákovský stůl jednomístný – vel. 4</t>
  </si>
  <si>
    <t>01G / TM</t>
  </si>
  <si>
    <t>Žákovský stůl jednomístný – vel. 5</t>
  </si>
  <si>
    <t>01H / TM</t>
  </si>
  <si>
    <t>Žákovský stůl jednomístný – poloh. a výškově stavitelný</t>
  </si>
  <si>
    <t>01I / TM</t>
  </si>
  <si>
    <t>Žákovský stůl jednomístný trojúhelníkový – vel. 3</t>
  </si>
  <si>
    <t>02 / TM</t>
  </si>
  <si>
    <t>Kancelářský stůl - kabinet</t>
  </si>
  <si>
    <t>03 / TM</t>
  </si>
  <si>
    <t>Kancelářský stůl – asistenti</t>
  </si>
  <si>
    <t>04 / TM</t>
  </si>
  <si>
    <t>Kancelářský stůl – katedra</t>
  </si>
  <si>
    <t>05 / TM</t>
  </si>
  <si>
    <t>Zasedací stůl – sborovna</t>
  </si>
  <si>
    <t>06 / TM</t>
  </si>
  <si>
    <t>Pracovní stůl výškově stavitelný – sborovna</t>
  </si>
  <si>
    <t>07 / TM</t>
  </si>
  <si>
    <t>Jídelní stůl – malý</t>
  </si>
  <si>
    <t>08 / TM</t>
  </si>
  <si>
    <t>Jídelní stůl – velký</t>
  </si>
  <si>
    <t>09 / TM</t>
  </si>
  <si>
    <t>Venkovní stůl obdélníkový</t>
  </si>
  <si>
    <t>10A+B / TM</t>
  </si>
  <si>
    <t>Držák kabelů stolové desky a nohy</t>
  </si>
  <si>
    <t>11A / TM</t>
  </si>
  <si>
    <t>Úložné boxy – družina</t>
  </si>
  <si>
    <t>11B / TM</t>
  </si>
  <si>
    <t>Úložné boxy – třídy</t>
  </si>
  <si>
    <t>12 / TM</t>
  </si>
  <si>
    <t>Vysoká skříň uzavřená – družina</t>
  </si>
  <si>
    <t>13 / TM</t>
  </si>
  <si>
    <t>Nízká skříň otevřená s policemi – kabinet</t>
  </si>
  <si>
    <t>14 / TM</t>
  </si>
  <si>
    <t>Nízká skříň s posuvnými dvířky - kabinet</t>
  </si>
  <si>
    <t>15 / TM</t>
  </si>
  <si>
    <t>Nízká skříň s posuvnými dvířky – sborovna</t>
  </si>
  <si>
    <t>16 / TM</t>
  </si>
  <si>
    <t>Šatní skříň – kabinet a sborovna</t>
  </si>
  <si>
    <t>17 / TM</t>
  </si>
  <si>
    <t>Úložná skříňka u katedry – třídy</t>
  </si>
  <si>
    <t>18 / TM</t>
  </si>
  <si>
    <t>Vyšší úložná skříňka u kancelářského stolu – kabinet</t>
  </si>
  <si>
    <t>19 / TM</t>
  </si>
  <si>
    <t>Nižší úložná skříňka u kancelářského stolu – asistenti</t>
  </si>
  <si>
    <t>20 / TM</t>
  </si>
  <si>
    <t>Policový regál</t>
  </si>
  <si>
    <t>21 / TM</t>
  </si>
  <si>
    <t>Šatní dvojskříň s lavicí</t>
  </si>
  <si>
    <t>22 / TM</t>
  </si>
  <si>
    <t>Školní tabule</t>
  </si>
  <si>
    <t>23 / TM</t>
  </si>
  <si>
    <t>Sušák na výkresy</t>
  </si>
  <si>
    <t>24 / TM</t>
  </si>
  <si>
    <t>Závěsná nástěnná lišta</t>
  </si>
  <si>
    <t>25 / TM</t>
  </si>
  <si>
    <t>Skládací žíněnka – malá</t>
  </si>
  <si>
    <t>26 / TM</t>
  </si>
  <si>
    <t>Paravany – kancelářské stoly kabinet</t>
  </si>
  <si>
    <t>27 / TM</t>
  </si>
  <si>
    <t>Nástěnný věšák – kabinet, sborovna</t>
  </si>
  <si>
    <t>28 / TM</t>
  </si>
  <si>
    <t>Informační nástěnná vitrína interiérová – foyer</t>
  </si>
  <si>
    <t>29A / TM</t>
  </si>
  <si>
    <t>Výstavní panel jednodílný</t>
  </si>
  <si>
    <t>29B / TM</t>
  </si>
  <si>
    <t>Výstavní panel trojdílný</t>
  </si>
  <si>
    <t>30 / TM</t>
  </si>
  <si>
    <t>Úložná skříňka u katedry – družina</t>
  </si>
  <si>
    <t>31 / TM</t>
  </si>
  <si>
    <t>Vozík na výtvarné a psací potřeby</t>
  </si>
  <si>
    <t>32A / TM</t>
  </si>
  <si>
    <t>Altán „kostka“ var. A</t>
  </si>
  <si>
    <t>32B / TM</t>
  </si>
  <si>
    <t>Altán „kostka“ var. B</t>
  </si>
  <si>
    <t>32C / TM</t>
  </si>
  <si>
    <t>Altán „kostka“ var. C</t>
  </si>
  <si>
    <t>32D / TM</t>
  </si>
  <si>
    <t>Altán „kostka“ var. D</t>
  </si>
  <si>
    <t>33 / TM</t>
  </si>
  <si>
    <t>Venkovní květináč vysoký</t>
  </si>
  <si>
    <t>34 / TM</t>
  </si>
  <si>
    <t>Stůl na stolní tenis</t>
  </si>
  <si>
    <t>35 / TM</t>
  </si>
  <si>
    <t>Stolní fotbal</t>
  </si>
  <si>
    <t>36 / TM</t>
  </si>
  <si>
    <t>Terč na suchý zip</t>
  </si>
  <si>
    <t>37 / TM</t>
  </si>
  <si>
    <t>Venkovní stůl kulatý</t>
  </si>
  <si>
    <t>38 / TM</t>
  </si>
  <si>
    <t>Kostka tvarů</t>
  </si>
  <si>
    <t>39A / TM</t>
  </si>
  <si>
    <t>39B / TM</t>
  </si>
  <si>
    <t>40 / TM</t>
  </si>
  <si>
    <t>Skládací žíněnka – velká</t>
  </si>
  <si>
    <t>41 / TM</t>
  </si>
  <si>
    <t xml:space="preserve">Vozík na stohování židlí </t>
  </si>
  <si>
    <t>doprava + montáž</t>
  </si>
  <si>
    <t>VÝPIS PRVKŮ SEDACÍHO NÁBYTKU</t>
  </si>
  <si>
    <t xml:space="preserve">počet </t>
  </si>
  <si>
    <t>01 / SN</t>
  </si>
  <si>
    <r>
      <rPr>
        <sz val="11"/>
        <rFont val="Calibri"/>
        <family val="2"/>
      </rPr>
      <t xml:space="preserve">Židle kancelářská – </t>
    </r>
    <r>
      <rPr>
        <sz val="11"/>
        <rFont val="Calibri"/>
        <family val="2"/>
      </rPr>
      <t>kabinet a sborovna</t>
    </r>
  </si>
  <si>
    <t>02 / SN</t>
  </si>
  <si>
    <t>Židle učitelská – katedra</t>
  </si>
  <si>
    <t>03A / SN</t>
  </si>
  <si>
    <t>Židle žákovská – vel. 3</t>
  </si>
  <si>
    <t>03B / SN</t>
  </si>
  <si>
    <t>Židle žákovská – vel. 4</t>
  </si>
  <si>
    <t>03C / SN</t>
  </si>
  <si>
    <t>Židle žákovská – vel. 5</t>
  </si>
  <si>
    <t>04 / SN</t>
  </si>
  <si>
    <t>Židle jídelní</t>
  </si>
  <si>
    <t>05 / SN</t>
  </si>
  <si>
    <t>Židle konferenční – sborovna</t>
  </si>
  <si>
    <t>06 / SN</t>
  </si>
  <si>
    <t>Nízké sezení – foyer, atria</t>
  </si>
  <si>
    <t>07 / SN</t>
  </si>
  <si>
    <t>Sedací vak</t>
  </si>
  <si>
    <t>08 / SN</t>
  </si>
  <si>
    <t>Taburet – krychle</t>
  </si>
  <si>
    <t>09 / SN</t>
  </si>
  <si>
    <t>Podsedák – nízký</t>
  </si>
  <si>
    <t>10 / SN</t>
  </si>
  <si>
    <t>Lavice venkovní</t>
  </si>
  <si>
    <t>11 / SN</t>
  </si>
  <si>
    <t>Stolička venkovní</t>
  </si>
  <si>
    <t xml:space="preserve">VÝPIS PRVKŮ VNITŘNÍHO VYBAVENÍ </t>
  </si>
  <si>
    <t>01 / VV</t>
  </si>
  <si>
    <t>Sada odpadkových košů na tříděný odpad</t>
  </si>
  <si>
    <t>02 / VV</t>
  </si>
  <si>
    <t>Koš na papírové ručníky – 60l</t>
  </si>
  <si>
    <t>03 / VV</t>
  </si>
  <si>
    <t>Koš na papírové ručníky – 30l</t>
  </si>
  <si>
    <t>04 / VV</t>
  </si>
  <si>
    <t>Koš odpadkový nášlapný – 5 l</t>
  </si>
  <si>
    <t>05 / VV</t>
  </si>
  <si>
    <t>Zásobník na pěnové mýdlo</t>
  </si>
  <si>
    <t>06 / VV</t>
  </si>
  <si>
    <t>Zásobník na papírové ručníky skládané</t>
  </si>
  <si>
    <t>07 / VV</t>
  </si>
  <si>
    <t>Zásobník na toaletní papír</t>
  </si>
  <si>
    <t>08 / VV</t>
  </si>
  <si>
    <t>Zásobník hygienických sáčků</t>
  </si>
  <si>
    <t>09 / VV</t>
  </si>
  <si>
    <t>Toaletní WC kartáč</t>
  </si>
  <si>
    <t>10 / VV</t>
  </si>
  <si>
    <t>Drátěná police</t>
  </si>
  <si>
    <t>11 / VV</t>
  </si>
  <si>
    <t>Háček dvojitý</t>
  </si>
  <si>
    <t>12 / VV</t>
  </si>
  <si>
    <t>Zrcadlo oválné – WC</t>
  </si>
  <si>
    <t>13 / VV</t>
  </si>
  <si>
    <t>Zrcadlo oválné – třídy, družina</t>
  </si>
  <si>
    <t>14 / VV</t>
  </si>
  <si>
    <t>Zrcadlo závěsné – sborovna</t>
  </si>
  <si>
    <t>15A-E / VV</t>
  </si>
  <si>
    <t>Zrcadlo vlepené do obkladu</t>
  </si>
  <si>
    <t>16/VV</t>
  </si>
  <si>
    <t>Zrcadlo – sestava dvou oválů – šatna</t>
  </si>
  <si>
    <t>VÝPIS PRVKŮ ORIENTAČNÍHO SYSTÉMU</t>
  </si>
  <si>
    <t>01 / OS</t>
  </si>
  <si>
    <t>Označení místnosti: samolepící nápis</t>
  </si>
  <si>
    <t>02 / OS</t>
  </si>
  <si>
    <t>Číslování dveří: samolepící nápis</t>
  </si>
  <si>
    <t>03A-N / OS</t>
  </si>
  <si>
    <t xml:space="preserve">Bezpečnostní označení prosklených dveří </t>
  </si>
  <si>
    <t>bm</t>
  </si>
  <si>
    <t>04A / OS</t>
  </si>
  <si>
    <t>Označení místnosti: jmenovka – 4 jména</t>
  </si>
  <si>
    <t>04B / OS</t>
  </si>
  <si>
    <t>Označení místnosti: jmenovka – 6 jmen</t>
  </si>
  <si>
    <t>05 / OS</t>
  </si>
  <si>
    <t>Označení dívčích toalet: samolepící grafika</t>
  </si>
  <si>
    <t>06 / OS</t>
  </si>
  <si>
    <t>Označení chlapeckých toalet: samolepící grafika</t>
  </si>
  <si>
    <t>07 /OS</t>
  </si>
  <si>
    <t>Nástěnné tabule – didaktická pomůcka</t>
  </si>
  <si>
    <t>08 / OS</t>
  </si>
  <si>
    <t>Nástěnné tabule – navigační systém</t>
  </si>
  <si>
    <t>kpl</t>
  </si>
  <si>
    <t>09 / OS</t>
  </si>
  <si>
    <t>Označení dveří tříd a označení šatních boxů číslicemi</t>
  </si>
  <si>
    <t>10 / OS</t>
  </si>
  <si>
    <t>Grafika schodišťových podstupnic</t>
  </si>
  <si>
    <t>11 / OS</t>
  </si>
  <si>
    <t>Symbol sovy na fasádě školy</t>
  </si>
  <si>
    <t>12 / OS</t>
  </si>
  <si>
    <t>Grafické řešení lemu vstupní markýzy</t>
  </si>
  <si>
    <t>13 / OS</t>
  </si>
  <si>
    <t>Grafické řešení schodišťové stěny – hvězdná obloha</t>
  </si>
  <si>
    <t>14 / OS</t>
  </si>
  <si>
    <t>Označení toalet učitelů: samolepící grafika</t>
  </si>
  <si>
    <t xml:space="preserve">VEDLEJŠÍ ROZPOČTOVÉ NÁKLADY </t>
  </si>
  <si>
    <t>pol.</t>
  </si>
  <si>
    <t>Předání a převzetí staveniště</t>
  </si>
  <si>
    <t>soub.</t>
  </si>
  <si>
    <t>Předání a převzetí díla</t>
  </si>
  <si>
    <t>Kompletační a koordinační činnost mezi dodavatelem stavby a interiérového vybavení</t>
  </si>
  <si>
    <t>hod</t>
  </si>
  <si>
    <t>Zaměření stavby před výrobou a montáží</t>
  </si>
  <si>
    <t>Výrobní dokumentace oddílu C.01 – ATYPICKÝ MOBILIÁŘ</t>
  </si>
  <si>
    <t>Výrobní dokumentace oddílu C.02 – TYPOVÝ MOBILIÁŘ</t>
  </si>
  <si>
    <r>
      <rPr>
        <sz val="11"/>
        <rFont val="Calibri"/>
        <family val="2"/>
      </rPr>
      <t xml:space="preserve">Výrobní dokumentace oddílu C.03 </t>
    </r>
    <r>
      <rPr>
        <sz val="11"/>
        <rFont val="Calibri"/>
        <family val="2"/>
      </rPr>
      <t>– SEDACÍ NÁBYTEK</t>
    </r>
  </si>
  <si>
    <r>
      <rPr>
        <sz val="11"/>
        <rFont val="Calibri"/>
        <family val="2"/>
      </rPr>
      <t>Výrobní dokumentace oddílu C.04</t>
    </r>
    <r>
      <rPr>
        <sz val="11"/>
        <rFont val="Calibri"/>
        <family val="2"/>
      </rPr>
      <t xml:space="preserve"> – VNITŘNÍ VYBAVENÍ</t>
    </r>
  </si>
  <si>
    <r>
      <rPr>
        <sz val="11"/>
        <rFont val="Calibri"/>
        <family val="2"/>
      </rPr>
      <t>Grafické práce oddílu C.05</t>
    </r>
    <r>
      <rPr>
        <sz val="11"/>
        <rFont val="Calibri"/>
        <family val="2"/>
      </rPr>
      <t xml:space="preserve"> – ORIENTAČNÍ SYSTÉM</t>
    </r>
  </si>
  <si>
    <t>Proškolení obsluhy</t>
  </si>
  <si>
    <t>Přípravné a ostatní práce (vynošení interiérových prvků, ochrana prvků stavby před poškozením, úklid po montáži, likvidace obalů, provozní vlivy)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</si>
</sst>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Kč-405];\-#,##0.00\ [$Kč-405]"/>
    <numFmt numFmtId="166" formatCode="#,##0.00&quot; Kč&quot;"/>
    <numFmt numFmtId="167" formatCode="#,##0.00\ [$Kč-405];[RED]\-#,##0.00\ [$Kč-405]"/>
    <numFmt numFmtId="168" formatCode="#,##0\ [$Kč-405];\-#,##0\ [$Kč-405]"/>
    <numFmt numFmtId="169" formatCode="#,##0&quot; Kč&quot;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11"/>
      <color indexed="56"/>
      <name val="Calibri"/>
      <family val="2"/>
    </font>
    <font>
      <b/>
      <sz val="24"/>
      <color indexed="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9"/>
      <name val="Arial"/>
      <family val="2"/>
    </font>
    <font>
      <sz val="11"/>
      <color indexed="60"/>
      <name val="Calibri"/>
      <family val="2"/>
    </font>
    <font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3"/>
      <name val="Calibri"/>
      <family val="2"/>
    </font>
    <font>
      <i/>
      <sz val="13"/>
      <name val="Calibri"/>
      <family val="2"/>
    </font>
    <font>
      <b/>
      <sz val="1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1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6" borderId="0" applyNumberFormat="0" applyBorder="0" applyAlignment="0" applyProtection="0"/>
    <xf numFmtId="164" fontId="1" fillId="8" borderId="0" applyNumberFormat="0" applyBorder="0" applyAlignment="0" applyProtection="0"/>
    <xf numFmtId="164" fontId="1" fillId="7" borderId="0" applyNumberFormat="0" applyBorder="0" applyAlignment="0" applyProtection="0"/>
    <xf numFmtId="164" fontId="1" fillId="9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10" borderId="0" applyNumberFormat="0" applyBorder="0" applyAlignment="0" applyProtection="0"/>
    <xf numFmtId="164" fontId="1" fillId="3" borderId="0" applyNumberFormat="0" applyBorder="0" applyAlignment="0" applyProtection="0"/>
    <xf numFmtId="164" fontId="1" fillId="11" borderId="0" applyNumberFormat="0" applyBorder="0" applyAlignment="0" applyProtection="0"/>
    <xf numFmtId="164" fontId="1" fillId="12" borderId="0" applyNumberFormat="0" applyBorder="0" applyAlignment="0" applyProtection="0"/>
    <xf numFmtId="164" fontId="1" fillId="10" borderId="0" applyNumberFormat="0" applyBorder="0" applyAlignment="0" applyProtection="0"/>
    <xf numFmtId="164" fontId="1" fillId="12" borderId="0" applyNumberFormat="0" applyBorder="0" applyAlignment="0" applyProtection="0"/>
    <xf numFmtId="164" fontId="1" fillId="10" borderId="0" applyNumberFormat="0" applyBorder="0" applyAlignment="0" applyProtection="0"/>
    <xf numFmtId="164" fontId="1" fillId="13" borderId="0" applyNumberFormat="0" applyBorder="0" applyAlignment="0" applyProtection="0"/>
    <xf numFmtId="164" fontId="1" fillId="14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15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6" borderId="0" applyNumberFormat="0" applyBorder="0" applyAlignment="0" applyProtection="0"/>
    <xf numFmtId="164" fontId="2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4" fillId="23" borderId="0" applyNumberFormat="0" applyBorder="0" applyAlignment="0" applyProtection="0"/>
    <xf numFmtId="164" fontId="4" fillId="0" borderId="0" applyNumberFormat="0" applyFill="0" applyBorder="0" applyAlignment="0" applyProtection="0"/>
    <xf numFmtId="164" fontId="2" fillId="24" borderId="0" applyNumberFormat="0" applyBorder="0" applyAlignment="0" applyProtection="0"/>
    <xf numFmtId="164" fontId="2" fillId="25" borderId="0" applyNumberFormat="0" applyBorder="0" applyAlignment="0" applyProtection="0"/>
    <xf numFmtId="164" fontId="2" fillId="17" borderId="0" applyNumberFormat="0" applyBorder="0" applyAlignment="0" applyProtection="0"/>
    <xf numFmtId="164" fontId="2" fillId="19" borderId="0" applyNumberFormat="0" applyBorder="0" applyAlignment="0" applyProtection="0"/>
    <xf numFmtId="164" fontId="2" fillId="16" borderId="0" applyNumberFormat="0" applyBorder="0" applyAlignment="0" applyProtection="0"/>
    <xf numFmtId="164" fontId="2" fillId="26" borderId="0" applyNumberFormat="0" applyBorder="0" applyAlignment="0" applyProtection="0"/>
    <xf numFmtId="164" fontId="5" fillId="27" borderId="0" applyNumberFormat="0" applyBorder="0" applyAlignment="0" applyProtection="0"/>
    <xf numFmtId="164" fontId="6" fillId="11" borderId="1" applyNumberFormat="0" applyAlignment="0" applyProtection="0"/>
    <xf numFmtId="164" fontId="7" fillId="0" borderId="2" applyNumberFormat="0" applyFill="0" applyAlignment="0" applyProtection="0"/>
    <xf numFmtId="164" fontId="8" fillId="28" borderId="3" applyNumberFormat="0" applyAlignment="0" applyProtection="0"/>
    <xf numFmtId="164" fontId="9" fillId="8" borderId="0" applyNumberFormat="0" applyBorder="0" applyAlignment="0" applyProtection="0"/>
    <xf numFmtId="164" fontId="10" fillId="29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7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4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3" borderId="1" applyNumberFormat="0" applyAlignment="0" applyProtection="0"/>
    <xf numFmtId="164" fontId="8" fillId="28" borderId="3" applyNumberFormat="0" applyAlignment="0" applyProtection="0"/>
    <xf numFmtId="164" fontId="19" fillId="0" borderId="5" applyNumberFormat="0" applyFill="0" applyAlignment="0" applyProtection="0"/>
    <xf numFmtId="164" fontId="20" fillId="0" borderId="6" applyNumberFormat="0" applyFill="0" applyAlignment="0" applyProtection="0"/>
    <xf numFmtId="164" fontId="21" fillId="0" borderId="7" applyNumberFormat="0" applyFill="0" applyAlignment="0" applyProtection="0"/>
    <xf numFmtId="164" fontId="22" fillId="0" borderId="8" applyNumberFormat="0" applyFill="0" applyAlignment="0" applyProtection="0"/>
    <xf numFmtId="164" fontId="22" fillId="0" borderId="0" applyNumberFormat="0" applyFill="0" applyBorder="0" applyAlignment="0" applyProtection="0"/>
    <xf numFmtId="164" fontId="23" fillId="5" borderId="0" applyNumberFormat="0" applyBorder="0" applyAlignment="0" applyProtection="0"/>
    <xf numFmtId="164" fontId="24" fillId="12" borderId="0" applyNumberFormat="0" applyBorder="0" applyAlignment="0" applyProtection="0"/>
    <xf numFmtId="164" fontId="25" fillId="5" borderId="1" applyNumberFormat="0" applyAlignment="0" applyProtection="0"/>
    <xf numFmtId="164" fontId="26" fillId="0" borderId="0" applyNumberFormat="0" applyFill="0" applyBorder="0" applyAlignment="0" applyProtection="0"/>
    <xf numFmtId="164" fontId="27" fillId="11" borderId="9" applyNumberFormat="0" applyAlignment="0" applyProtection="0"/>
    <xf numFmtId="164" fontId="0" fillId="5" borderId="10" applyNumberFormat="0" applyAlignment="0" applyProtection="0"/>
    <xf numFmtId="164" fontId="19" fillId="0" borderId="5" applyNumberFormat="0" applyFill="0" applyAlignment="0" applyProtection="0"/>
    <xf numFmtId="164" fontId="28" fillId="7" borderId="0" applyNumberFormat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7" fillId="0" borderId="11" applyNumberFormat="0" applyFill="0" applyAlignment="0" applyProtection="0"/>
    <xf numFmtId="164" fontId="18" fillId="3" borderId="1" applyNumberFormat="0" applyAlignment="0" applyProtection="0"/>
    <xf numFmtId="164" fontId="11" fillId="0" borderId="0" applyNumberFormat="0" applyFill="0" applyBorder="0" applyAlignment="0" applyProtection="0"/>
    <xf numFmtId="164" fontId="6" fillId="4" borderId="1" applyNumberFormat="0" applyAlignment="0" applyProtection="0"/>
    <xf numFmtId="164" fontId="27" fillId="4" borderId="9" applyNumberFormat="0" applyAlignment="0" applyProtection="0"/>
    <xf numFmtId="164" fontId="5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2" fillId="16" borderId="0" applyNumberFormat="0" applyBorder="0" applyAlignment="0" applyProtection="0"/>
    <xf numFmtId="164" fontId="2" fillId="30" borderId="0" applyNumberFormat="0" applyBorder="0" applyAlignment="0" applyProtection="0"/>
    <xf numFmtId="164" fontId="2" fillId="28" borderId="0" applyNumberFormat="0" applyBorder="0" applyAlignment="0" applyProtection="0"/>
    <xf numFmtId="164" fontId="2" fillId="15" borderId="0" applyNumberFormat="0" applyBorder="0" applyAlignment="0" applyProtection="0"/>
    <xf numFmtId="164" fontId="2" fillId="24" borderId="0" applyNumberFormat="0" applyBorder="0" applyAlignment="0" applyProtection="0"/>
    <xf numFmtId="164" fontId="2" fillId="17" borderId="0" applyNumberFormat="0" applyBorder="0" applyAlignment="0" applyProtection="0"/>
  </cellStyleXfs>
  <cellXfs count="9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wrapText="1"/>
    </xf>
    <xf numFmtId="165" fontId="0" fillId="0" borderId="0" xfId="0" applyNumberFormat="1" applyAlignment="1">
      <alignment horizontal="right"/>
    </xf>
    <xf numFmtId="164" fontId="31" fillId="30" borderId="12" xfId="0" applyFont="1" applyFill="1" applyBorder="1" applyAlignment="1">
      <alignment horizontal="center" vertical="center"/>
    </xf>
    <xf numFmtId="164" fontId="32" fillId="0" borderId="0" xfId="0" applyFont="1" applyBorder="1" applyAlignment="1">
      <alignment horizontal="right" wrapText="1"/>
    </xf>
    <xf numFmtId="164" fontId="32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5" fontId="33" fillId="0" borderId="0" xfId="0" applyNumberFormat="1" applyFont="1" applyBorder="1" applyAlignment="1">
      <alignment horizontal="center" wrapText="1"/>
    </xf>
    <xf numFmtId="164" fontId="34" fillId="0" borderId="0" xfId="0" applyFont="1" applyFill="1" applyBorder="1" applyAlignment="1">
      <alignment horizontal="right" wrapText="1"/>
    </xf>
    <xf numFmtId="164" fontId="32" fillId="0" borderId="0" xfId="0" applyFont="1" applyFill="1" applyBorder="1" applyAlignment="1">
      <alignment horizontal="left" wrapText="1"/>
    </xf>
    <xf numFmtId="166" fontId="0" fillId="0" borderId="0" xfId="0" applyNumberFormat="1" applyFont="1" applyFill="1" applyBorder="1" applyAlignment="1">
      <alignment wrapText="1"/>
    </xf>
    <xf numFmtId="164" fontId="32" fillId="0" borderId="0" xfId="0" applyFont="1" applyFill="1" applyBorder="1" applyAlignment="1">
      <alignment horizontal="left" vertical="center" wrapText="1"/>
    </xf>
    <xf numFmtId="164" fontId="34" fillId="0" borderId="0" xfId="0" applyFont="1" applyFill="1" applyBorder="1" applyAlignment="1">
      <alignment wrapText="1"/>
    </xf>
    <xf numFmtId="164" fontId="32" fillId="0" borderId="0" xfId="0" applyFont="1" applyFill="1" applyBorder="1" applyAlignment="1">
      <alignment wrapText="1"/>
    </xf>
    <xf numFmtId="167" fontId="32" fillId="0" borderId="0" xfId="0" applyNumberFormat="1" applyFont="1" applyFill="1" applyBorder="1" applyAlignment="1">
      <alignment horizontal="right" wrapText="1"/>
    </xf>
    <xf numFmtId="164" fontId="34" fillId="0" borderId="13" xfId="0" applyFont="1" applyFill="1" applyBorder="1" applyAlignment="1">
      <alignment horizontal="left" wrapText="1"/>
    </xf>
    <xf numFmtId="168" fontId="34" fillId="0" borderId="13" xfId="0" applyNumberFormat="1" applyFont="1" applyFill="1" applyBorder="1" applyAlignment="1">
      <alignment wrapText="1"/>
    </xf>
    <xf numFmtId="164" fontId="34" fillId="0" borderId="13" xfId="0" applyFont="1" applyFill="1" applyBorder="1" applyAlignment="1">
      <alignment horizontal="left" wrapText="1"/>
    </xf>
    <xf numFmtId="169" fontId="0" fillId="0" borderId="0" xfId="0" applyNumberFormat="1" applyAlignment="1">
      <alignment/>
    </xf>
    <xf numFmtId="164" fontId="34" fillId="0" borderId="0" xfId="0" applyFont="1" applyFill="1" applyBorder="1" applyAlignment="1">
      <alignment horizontal="left" wrapText="1"/>
    </xf>
    <xf numFmtId="164" fontId="32" fillId="0" borderId="0" xfId="0" applyFont="1" applyAlignment="1">
      <alignment horizontal="right"/>
    </xf>
    <xf numFmtId="169" fontId="34" fillId="0" borderId="0" xfId="0" applyNumberFormat="1" applyFont="1" applyAlignment="1">
      <alignment horizontal="right"/>
    </xf>
    <xf numFmtId="169" fontId="32" fillId="0" borderId="0" xfId="0" applyNumberFormat="1" applyFont="1" applyBorder="1" applyAlignment="1">
      <alignment horizontal="right"/>
    </xf>
    <xf numFmtId="164" fontId="35" fillId="0" borderId="0" xfId="0" applyFont="1" applyAlignment="1">
      <alignment horizontal="right"/>
    </xf>
    <xf numFmtId="169" fontId="34" fillId="0" borderId="0" xfId="0" applyNumberFormat="1" applyFont="1" applyBorder="1" applyAlignment="1">
      <alignment horizontal="right"/>
    </xf>
    <xf numFmtId="164" fontId="36" fillId="0" borderId="0" xfId="0" applyFont="1" applyAlignment="1">
      <alignment horizontal="right"/>
    </xf>
    <xf numFmtId="169" fontId="37" fillId="0" borderId="0" xfId="0" applyNumberFormat="1" applyFont="1" applyAlignment="1">
      <alignment horizontal="right"/>
    </xf>
    <xf numFmtId="169" fontId="37" fillId="0" borderId="12" xfId="0" applyNumberFormat="1" applyFont="1" applyBorder="1" applyAlignment="1">
      <alignment horizontal="right"/>
    </xf>
    <xf numFmtId="164" fontId="37" fillId="0" borderId="0" xfId="0" applyFont="1" applyBorder="1" applyAlignment="1">
      <alignment horizontal="right"/>
    </xf>
    <xf numFmtId="164" fontId="34" fillId="0" borderId="0" xfId="0" applyFont="1" applyFill="1" applyBorder="1" applyAlignment="1">
      <alignment horizontal="right"/>
    </xf>
    <xf numFmtId="164" fontId="38" fillId="0" borderId="0" xfId="0" applyFont="1" applyFill="1" applyBorder="1" applyAlignment="1">
      <alignment horizontal="left"/>
    </xf>
    <xf numFmtId="165" fontId="0" fillId="0" borderId="0" xfId="0" applyNumberFormat="1" applyFill="1" applyAlignment="1">
      <alignment horizontal="right"/>
    </xf>
    <xf numFmtId="164" fontId="31" fillId="30" borderId="14" xfId="0" applyFont="1" applyFill="1" applyBorder="1" applyAlignment="1">
      <alignment horizontal="center" vertical="center"/>
    </xf>
    <xf numFmtId="164" fontId="32" fillId="0" borderId="15" xfId="0" applyFont="1" applyBorder="1" applyAlignment="1">
      <alignment horizontal="center" wrapText="1"/>
    </xf>
    <xf numFmtId="165" fontId="32" fillId="0" borderId="15" xfId="0" applyNumberFormat="1" applyFont="1" applyBorder="1" applyAlignment="1">
      <alignment horizontal="center" wrapText="1"/>
    </xf>
    <xf numFmtId="167" fontId="32" fillId="0" borderId="15" xfId="0" applyNumberFormat="1" applyFont="1" applyFill="1" applyBorder="1" applyAlignment="1">
      <alignment horizontal="center" wrapText="1"/>
    </xf>
    <xf numFmtId="164" fontId="34" fillId="0" borderId="13" xfId="0" applyFont="1" applyFill="1" applyBorder="1" applyAlignment="1">
      <alignment horizontal="center" wrapText="1"/>
    </xf>
    <xf numFmtId="164" fontId="34" fillId="0" borderId="13" xfId="0" applyFont="1" applyFill="1" applyBorder="1" applyAlignment="1">
      <alignment wrapText="1"/>
    </xf>
    <xf numFmtId="166" fontId="34" fillId="5" borderId="13" xfId="0" applyNumberFormat="1" applyFont="1" applyFill="1" applyBorder="1" applyAlignment="1" applyProtection="1">
      <alignment wrapText="1"/>
      <protection locked="0"/>
    </xf>
    <xf numFmtId="167" fontId="34" fillId="0" borderId="13" xfId="0" applyNumberFormat="1" applyFont="1" applyFill="1" applyBorder="1" applyAlignment="1">
      <alignment wrapText="1"/>
    </xf>
    <xf numFmtId="164" fontId="34" fillId="0" borderId="13" xfId="0" applyFont="1" applyFill="1" applyBorder="1" applyAlignment="1">
      <alignment wrapText="1"/>
    </xf>
    <xf numFmtId="164" fontId="34" fillId="0" borderId="13" xfId="0" applyFont="1" applyBorder="1" applyAlignment="1">
      <alignment/>
    </xf>
    <xf numFmtId="166" fontId="0" fillId="0" borderId="0" xfId="0" applyNumberFormat="1" applyFill="1" applyBorder="1" applyAlignment="1">
      <alignment wrapText="1"/>
    </xf>
    <xf numFmtId="164" fontId="1" fillId="0" borderId="13" xfId="0" applyFont="1" applyFill="1" applyBorder="1" applyAlignment="1">
      <alignment horizontal="center" wrapText="1"/>
    </xf>
    <xf numFmtId="164" fontId="32" fillId="0" borderId="0" xfId="0" applyFont="1" applyAlignment="1">
      <alignment horizontal="left"/>
    </xf>
    <xf numFmtId="164" fontId="34" fillId="0" borderId="0" xfId="0" applyFont="1" applyAlignment="1">
      <alignment wrapText="1"/>
    </xf>
    <xf numFmtId="164" fontId="34" fillId="0" borderId="0" xfId="0" applyFont="1" applyAlignment="1">
      <alignment horizontal="center" wrapText="1"/>
    </xf>
    <xf numFmtId="164" fontId="34" fillId="0" borderId="0" xfId="0" applyFont="1" applyAlignment="1">
      <alignment horizontal="center"/>
    </xf>
    <xf numFmtId="166" fontId="32" fillId="0" borderId="0" xfId="0" applyNumberFormat="1" applyFont="1" applyBorder="1" applyAlignment="1">
      <alignment horizontal="right"/>
    </xf>
    <xf numFmtId="169" fontId="34" fillId="0" borderId="0" xfId="0" applyNumberFormat="1" applyFont="1" applyFill="1" applyAlignment="1">
      <alignment horizontal="right"/>
    </xf>
    <xf numFmtId="164" fontId="32" fillId="0" borderId="16" xfId="0" applyFont="1" applyBorder="1" applyAlignment="1">
      <alignment horizontal="left"/>
    </xf>
    <xf numFmtId="164" fontId="34" fillId="0" borderId="17" xfId="0" applyFont="1" applyFill="1" applyBorder="1" applyAlignment="1">
      <alignment wrapText="1"/>
    </xf>
    <xf numFmtId="164" fontId="34" fillId="0" borderId="18" xfId="0" applyFont="1" applyFill="1" applyBorder="1" applyAlignment="1">
      <alignment horizontal="center" wrapText="1"/>
    </xf>
    <xf numFmtId="169" fontId="34" fillId="0" borderId="18" xfId="0" applyNumberFormat="1" applyFont="1" applyFill="1" applyBorder="1" applyAlignment="1">
      <alignment wrapText="1"/>
    </xf>
    <xf numFmtId="167" fontId="34" fillId="0" borderId="19" xfId="0" applyNumberFormat="1" applyFont="1" applyFill="1" applyBorder="1" applyAlignment="1">
      <alignment wrapText="1"/>
    </xf>
    <xf numFmtId="164" fontId="35" fillId="0" borderId="0" xfId="0" applyFont="1" applyAlignment="1">
      <alignment horizontal="left"/>
    </xf>
    <xf numFmtId="164" fontId="36" fillId="0" borderId="0" xfId="0" applyFont="1" applyAlignment="1">
      <alignment wrapText="1"/>
    </xf>
    <xf numFmtId="164" fontId="36" fillId="0" borderId="0" xfId="0" applyFont="1" applyAlignment="1">
      <alignment horizontal="center" wrapText="1"/>
    </xf>
    <xf numFmtId="164" fontId="36" fillId="0" borderId="0" xfId="0" applyFont="1" applyAlignment="1">
      <alignment horizontal="center"/>
    </xf>
    <xf numFmtId="166" fontId="34" fillId="0" borderId="0" xfId="0" applyNumberFormat="1" applyFont="1" applyBorder="1" applyAlignment="1">
      <alignment horizontal="right"/>
    </xf>
    <xf numFmtId="166" fontId="37" fillId="0" borderId="12" xfId="0" applyNumberFormat="1" applyFont="1" applyBorder="1" applyAlignment="1">
      <alignment horizontal="right"/>
    </xf>
    <xf numFmtId="164" fontId="37" fillId="0" borderId="0" xfId="0" applyFont="1" applyBorder="1" applyAlignment="1">
      <alignment horizontal="left"/>
    </xf>
    <xf numFmtId="164" fontId="37" fillId="0" borderId="0" xfId="0" applyFont="1" applyBorder="1" applyAlignment="1">
      <alignment horizontal="center"/>
    </xf>
    <xf numFmtId="164" fontId="37" fillId="0" borderId="0" xfId="0" applyFont="1" applyFill="1" applyBorder="1" applyAlignment="1">
      <alignment horizontal="left"/>
    </xf>
    <xf numFmtId="164" fontId="39" fillId="5" borderId="0" xfId="0" applyFont="1" applyFill="1" applyBorder="1" applyAlignment="1">
      <alignment horizontal="right"/>
    </xf>
    <xf numFmtId="164" fontId="38" fillId="5" borderId="0" xfId="0" applyFont="1" applyFill="1" applyBorder="1" applyAlignment="1">
      <alignment horizontal="left"/>
    </xf>
    <xf numFmtId="164" fontId="36" fillId="0" borderId="0" xfId="0" applyFont="1" applyFill="1" applyBorder="1" applyAlignment="1">
      <alignment horizontal="center" wrapText="1"/>
    </xf>
    <xf numFmtId="165" fontId="36" fillId="0" borderId="0" xfId="0" applyNumberFormat="1" applyFont="1" applyAlignment="1">
      <alignment horizontal="right"/>
    </xf>
    <xf numFmtId="165" fontId="36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center"/>
    </xf>
    <xf numFmtId="164" fontId="31" fillId="30" borderId="14" xfId="0" applyNumberFormat="1" applyFont="1" applyFill="1" applyBorder="1" applyAlignment="1">
      <alignment horizontal="center" vertical="center"/>
    </xf>
    <xf numFmtId="164" fontId="32" fillId="0" borderId="15" xfId="0" applyNumberFormat="1" applyFont="1" applyBorder="1" applyAlignment="1">
      <alignment horizontal="center" wrapText="1"/>
    </xf>
    <xf numFmtId="164" fontId="34" fillId="0" borderId="13" xfId="0" applyNumberFormat="1" applyFont="1" applyFill="1" applyBorder="1" applyAlignment="1">
      <alignment horizontal="center" wrapText="1"/>
    </xf>
    <xf numFmtId="164" fontId="34" fillId="0" borderId="13" xfId="0" applyNumberFormat="1" applyFont="1" applyFill="1" applyBorder="1" applyAlignment="1">
      <alignment horizontal="center" wrapText="1"/>
    </xf>
    <xf numFmtId="164" fontId="1" fillId="0" borderId="13" xfId="0" applyFont="1" applyFill="1" applyBorder="1" applyAlignment="1">
      <alignment wrapText="1"/>
    </xf>
    <xf numFmtId="169" fontId="0" fillId="0" borderId="0" xfId="0" applyNumberFormat="1" applyFill="1" applyAlignment="1">
      <alignment/>
    </xf>
    <xf numFmtId="164" fontId="0" fillId="0" borderId="0" xfId="0" applyFill="1" applyAlignment="1">
      <alignment/>
    </xf>
    <xf numFmtId="164" fontId="1" fillId="0" borderId="13" xfId="0" applyNumberFormat="1" applyFont="1" applyFill="1" applyBorder="1" applyAlignment="1">
      <alignment horizontal="center" wrapText="1"/>
    </xf>
    <xf numFmtId="164" fontId="32" fillId="0" borderId="0" xfId="0" applyNumberFormat="1" applyFont="1" applyAlignment="1">
      <alignment horizontal="left"/>
    </xf>
    <xf numFmtId="164" fontId="32" fillId="0" borderId="16" xfId="0" applyNumberFormat="1" applyFont="1" applyBorder="1" applyAlignment="1">
      <alignment horizontal="left"/>
    </xf>
    <xf numFmtId="164" fontId="35" fillId="0" borderId="0" xfId="0" applyNumberFormat="1" applyFont="1" applyAlignment="1">
      <alignment horizontal="left"/>
    </xf>
    <xf numFmtId="164" fontId="36" fillId="0" borderId="0" xfId="0" applyNumberFormat="1" applyFont="1" applyAlignment="1">
      <alignment horizontal="center"/>
    </xf>
    <xf numFmtId="164" fontId="37" fillId="0" borderId="0" xfId="0" applyNumberFormat="1" applyFont="1" applyBorder="1" applyAlignment="1">
      <alignment horizontal="left"/>
    </xf>
    <xf numFmtId="164" fontId="39" fillId="5" borderId="0" xfId="0" applyNumberFormat="1" applyFont="1" applyFill="1" applyBorder="1" applyAlignment="1">
      <alignment horizontal="right"/>
    </xf>
    <xf numFmtId="164" fontId="32" fillId="0" borderId="13" xfId="0" applyFont="1" applyBorder="1" applyAlignment="1">
      <alignment horizontal="center" wrapText="1"/>
    </xf>
    <xf numFmtId="165" fontId="32" fillId="0" borderId="13" xfId="0" applyNumberFormat="1" applyFont="1" applyBorder="1" applyAlignment="1">
      <alignment horizontal="center" wrapText="1"/>
    </xf>
    <xf numFmtId="164" fontId="36" fillId="0" borderId="0" xfId="0" applyFont="1" applyAlignment="1">
      <alignment/>
    </xf>
    <xf numFmtId="165" fontId="40" fillId="0" borderId="0" xfId="0" applyNumberFormat="1" applyFont="1" applyBorder="1" applyAlignment="1">
      <alignment horizontal="center" wrapText="1"/>
    </xf>
    <xf numFmtId="166" fontId="36" fillId="0" borderId="0" xfId="0" applyNumberFormat="1" applyFont="1" applyFill="1" applyBorder="1" applyAlignment="1">
      <alignment wrapText="1"/>
    </xf>
    <xf numFmtId="169" fontId="36" fillId="0" borderId="0" xfId="0" applyNumberFormat="1" applyFont="1" applyAlignment="1">
      <alignment/>
    </xf>
    <xf numFmtId="164" fontId="34" fillId="0" borderId="13" xfId="0" applyFont="1" applyFill="1" applyBorder="1" applyAlignment="1">
      <alignment horizontal="center" wrapText="1"/>
    </xf>
    <xf numFmtId="165" fontId="32" fillId="0" borderId="13" xfId="0" applyNumberFormat="1" applyFont="1" applyFill="1" applyBorder="1" applyAlignment="1">
      <alignment horizontal="center" wrapText="1"/>
    </xf>
    <xf numFmtId="164" fontId="34" fillId="0" borderId="13" xfId="0" applyFont="1" applyBorder="1" applyAlignment="1">
      <alignment horizontal="center"/>
    </xf>
  </cellXfs>
  <cellStyles count="9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Bad 1" xfId="66"/>
    <cellStyle name="Calculation" xfId="67"/>
    <cellStyle name="Celkem" xfId="68"/>
    <cellStyle name="Check Cell" xfId="69"/>
    <cellStyle name="Chybně" xfId="70"/>
    <cellStyle name="Error 1" xfId="71"/>
    <cellStyle name="Explanatory Text" xfId="72"/>
    <cellStyle name="Footnote 1" xfId="73"/>
    <cellStyle name="Good 1" xfId="74"/>
    <cellStyle name="Heading 1 1" xfId="75"/>
    <cellStyle name="Heading 2 1" xfId="76"/>
    <cellStyle name="Heading 3" xfId="77"/>
    <cellStyle name="Heading 4" xfId="78"/>
    <cellStyle name="Heading 5" xfId="79"/>
    <cellStyle name="Input" xfId="80"/>
    <cellStyle name="Kontrolní buňka" xfId="81"/>
    <cellStyle name="Linked Cell" xfId="82"/>
    <cellStyle name="Nadpis 1" xfId="83"/>
    <cellStyle name="Nadpis 2" xfId="84"/>
    <cellStyle name="Nadpis 3" xfId="85"/>
    <cellStyle name="Nadpis 4" xfId="86"/>
    <cellStyle name="Neutral 1" xfId="87"/>
    <cellStyle name="Neutrální" xfId="88"/>
    <cellStyle name="Note 1" xfId="89"/>
    <cellStyle name="Název" xfId="90"/>
    <cellStyle name="Output" xfId="91"/>
    <cellStyle name="Poznámka" xfId="92"/>
    <cellStyle name="Propojená buňka" xfId="93"/>
    <cellStyle name="Správně" xfId="94"/>
    <cellStyle name="Status 1" xfId="95"/>
    <cellStyle name="Text 1" xfId="96"/>
    <cellStyle name="Text upozornění" xfId="97"/>
    <cellStyle name="Title" xfId="98"/>
    <cellStyle name="Total" xfId="99"/>
    <cellStyle name="Vstup" xfId="100"/>
    <cellStyle name="Vysvětlující text" xfId="101"/>
    <cellStyle name="Výpočet" xfId="102"/>
    <cellStyle name="Výstup" xfId="103"/>
    <cellStyle name="Warning 1" xfId="104"/>
    <cellStyle name="Warning Text" xfId="105"/>
    <cellStyle name="Zvýraznění 1" xfId="106"/>
    <cellStyle name="Zvýraznění 2" xfId="107"/>
    <cellStyle name="Zvýraznění 3" xfId="108"/>
    <cellStyle name="Zvýraznění 4" xfId="109"/>
    <cellStyle name="Zvýraznění 5" xfId="110"/>
    <cellStyle name="Zvýraznění 6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EB613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view="pageBreakPreview" zoomScale="120" zoomScaleNormal="80" zoomScaleSheetLayoutView="120" workbookViewId="0" topLeftCell="A1">
      <selection activeCell="H25" sqref="H25"/>
    </sheetView>
  </sheetViews>
  <sheetFormatPr defaultColWidth="10.28125" defaultRowHeight="12.75"/>
  <cols>
    <col min="1" max="1" width="8.421875" style="1" customWidth="1"/>
    <col min="2" max="2" width="87.421875" style="2" customWidth="1"/>
    <col min="3" max="3" width="15.28125" style="2" customWidth="1"/>
    <col min="4" max="9" width="10.8515625" style="0" customWidth="1"/>
    <col min="10" max="10" width="13.00390625" style="3" customWidth="1"/>
    <col min="11" max="16384" width="10.8515625" style="0" customWidth="1"/>
  </cols>
  <sheetData>
    <row r="1" spans="1:10" ht="26.25" customHeight="1">
      <c r="A1" s="4" t="s">
        <v>0</v>
      </c>
      <c r="B1" s="4"/>
      <c r="C1" s="4"/>
      <c r="J1"/>
    </row>
    <row r="2" spans="1:10" s="7" customFormat="1" ht="15.75">
      <c r="A2" s="5"/>
      <c r="B2" s="6"/>
      <c r="C2" s="6"/>
      <c r="D2"/>
      <c r="E2"/>
      <c r="F2"/>
      <c r="G2"/>
      <c r="J2" s="8"/>
    </row>
    <row r="3" spans="1:10" ht="30.75" customHeight="1">
      <c r="A3" s="9" t="s">
        <v>1</v>
      </c>
      <c r="B3" s="10" t="s">
        <v>2</v>
      </c>
      <c r="C3" s="10"/>
      <c r="J3" s="11"/>
    </row>
    <row r="4" spans="1:10" ht="15.75" customHeight="1">
      <c r="A4" s="9" t="s">
        <v>3</v>
      </c>
      <c r="B4" s="12" t="s">
        <v>4</v>
      </c>
      <c r="C4" s="12"/>
      <c r="J4" s="11"/>
    </row>
    <row r="5" spans="1:10" ht="15.75" customHeight="1">
      <c r="A5" s="9" t="s">
        <v>5</v>
      </c>
      <c r="B5" s="12">
        <v>1912</v>
      </c>
      <c r="C5" s="12"/>
      <c r="J5" s="11"/>
    </row>
    <row r="6" spans="1:10" ht="15.75" customHeight="1">
      <c r="A6" s="9" t="s">
        <v>6</v>
      </c>
      <c r="B6" s="12" t="s">
        <v>7</v>
      </c>
      <c r="C6" s="12"/>
      <c r="J6" s="11"/>
    </row>
    <row r="7" spans="1:10" ht="15.75">
      <c r="A7" s="9"/>
      <c r="B7" s="13"/>
      <c r="C7" s="13"/>
      <c r="J7" s="11"/>
    </row>
    <row r="8" spans="1:10" ht="15.75">
      <c r="A8" s="9"/>
      <c r="B8" s="14" t="s">
        <v>8</v>
      </c>
      <c r="C8" s="15" t="s">
        <v>9</v>
      </c>
      <c r="J8" s="11"/>
    </row>
    <row r="9" spans="1:10" ht="15.75">
      <c r="A9" s="9"/>
      <c r="B9" s="16" t="s">
        <v>10</v>
      </c>
      <c r="C9" s="17">
        <f>'C.01_specifikace AM'!F30</f>
        <v>0</v>
      </c>
      <c r="J9" s="11"/>
    </row>
    <row r="10" spans="1:10" ht="15.75">
      <c r="A10" s="9"/>
      <c r="B10" s="16" t="s">
        <v>11</v>
      </c>
      <c r="C10" s="17">
        <f>'C.02_specifikace TM'!F62</f>
        <v>0</v>
      </c>
      <c r="J10" s="11"/>
    </row>
    <row r="11" spans="1:10" ht="15.75">
      <c r="A11" s="9"/>
      <c r="B11" s="16" t="s">
        <v>12</v>
      </c>
      <c r="C11" s="17">
        <f>'C.03_specifikace SN'!F20</f>
        <v>0</v>
      </c>
      <c r="J11" s="11"/>
    </row>
    <row r="12" spans="1:10" ht="15.75">
      <c r="A12" s="9"/>
      <c r="B12" s="18" t="s">
        <v>13</v>
      </c>
      <c r="C12" s="17">
        <f>'C.04_specifikace VV'!F23</f>
        <v>0</v>
      </c>
      <c r="J12" s="11"/>
    </row>
    <row r="13" spans="1:10" ht="15.75">
      <c r="A13" s="9"/>
      <c r="B13" s="18" t="s">
        <v>14</v>
      </c>
      <c r="C13" s="17">
        <f>'C.05_specifikace OS'!F22</f>
        <v>0</v>
      </c>
      <c r="D13" s="19"/>
      <c r="J13" s="11"/>
    </row>
    <row r="14" spans="1:10" ht="15.75">
      <c r="A14" s="9"/>
      <c r="B14" s="20"/>
      <c r="C14" s="20"/>
      <c r="D14" s="19"/>
      <c r="J14" s="11"/>
    </row>
    <row r="15" spans="1:10" ht="15.75">
      <c r="A15" s="9"/>
      <c r="B15" s="10" t="s">
        <v>15</v>
      </c>
      <c r="C15" s="10"/>
      <c r="D15" s="19"/>
      <c r="J15" s="11"/>
    </row>
    <row r="16" spans="1:10" ht="15.75">
      <c r="A16" s="9"/>
      <c r="B16" s="16" t="s">
        <v>16</v>
      </c>
      <c r="C16" s="17">
        <f>VRN!F17</f>
        <v>0</v>
      </c>
      <c r="D16" s="19"/>
      <c r="J16" s="11"/>
    </row>
    <row r="17" spans="1:10" ht="15.75">
      <c r="A17" s="9"/>
      <c r="B17"/>
      <c r="C17"/>
      <c r="D17" s="19"/>
      <c r="J17" s="11"/>
    </row>
    <row r="18" spans="1:4" ht="15.75">
      <c r="A18" s="21"/>
      <c r="B18" s="22" t="s">
        <v>17</v>
      </c>
      <c r="C18" s="23">
        <f>SUM(C9:C16)</f>
        <v>0</v>
      </c>
      <c r="D18" s="19"/>
    </row>
    <row r="19" spans="1:4" ht="18.75">
      <c r="A19" s="24"/>
      <c r="B19" s="22" t="s">
        <v>18</v>
      </c>
      <c r="C19" s="25">
        <f>SUM(C18*0.21)</f>
        <v>0</v>
      </c>
      <c r="D19" s="19"/>
    </row>
    <row r="20" spans="1:4" ht="16.5">
      <c r="A20" s="26"/>
      <c r="B20" s="27" t="s">
        <v>19</v>
      </c>
      <c r="C20" s="28">
        <f>SUM(C18:C19)</f>
        <v>0</v>
      </c>
      <c r="D20" s="19"/>
    </row>
    <row r="21" spans="1:10" ht="16.5">
      <c r="A21" s="29"/>
      <c r="B21"/>
      <c r="C21"/>
      <c r="J21"/>
    </row>
    <row r="22" spans="1:3" ht="18">
      <c r="A22" s="30" t="s">
        <v>20</v>
      </c>
      <c r="B22" s="31" t="s">
        <v>21</v>
      </c>
      <c r="C22" s="31"/>
    </row>
  </sheetData>
  <sheetProtection password="C17D" sheet="1" selectLockedCells="1"/>
  <mergeCells count="5">
    <mergeCell ref="A1:C1"/>
    <mergeCell ref="B3:C3"/>
    <mergeCell ref="B4:C4"/>
    <mergeCell ref="B5:C5"/>
    <mergeCell ref="B6:C6"/>
  </mergeCells>
  <printOptions horizontalCentered="1"/>
  <pageMargins left="0.9840277777777777" right="0.5902777777777778" top="0.7875" bottom="0.7875" header="0.5118055555555555" footer="0.5118055555555555"/>
  <pageSetup fitToHeight="1" fitToWidth="1" horizontalDpi="300" verticalDpi="300" orientation="portrait" paperSize="9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120" zoomScaleNormal="80" zoomScaleSheetLayoutView="120" workbookViewId="0" topLeftCell="A1">
      <pane ySplit="2" topLeftCell="A3" activePane="bottomLeft" state="frozen"/>
      <selection pane="topLeft" activeCell="A1" sqref="A1"/>
      <selection pane="bottomLeft" activeCell="E11" sqref="E11"/>
    </sheetView>
  </sheetViews>
  <sheetFormatPr defaultColWidth="10.28125" defaultRowHeight="12.75"/>
  <cols>
    <col min="1" max="1" width="8.421875" style="1" customWidth="1"/>
    <col min="2" max="2" width="46.00390625" style="2" customWidth="1"/>
    <col min="3" max="3" width="9.00390625" style="7" customWidth="1"/>
    <col min="4" max="4" width="10.140625" style="1" customWidth="1"/>
    <col min="5" max="5" width="15.28125" style="3" customWidth="1"/>
    <col min="6" max="6" width="16.28125" style="32" customWidth="1"/>
    <col min="7" max="11" width="10.8515625" style="0" customWidth="1"/>
    <col min="12" max="12" width="13.00390625" style="3" customWidth="1"/>
    <col min="13" max="16384" width="10.8515625" style="0" customWidth="1"/>
  </cols>
  <sheetData>
    <row r="1" spans="1:12" ht="26.25" customHeight="1">
      <c r="A1" s="33" t="s">
        <v>22</v>
      </c>
      <c r="B1" s="33"/>
      <c r="C1" s="33"/>
      <c r="D1" s="33"/>
      <c r="E1" s="33"/>
      <c r="F1" s="33"/>
      <c r="L1"/>
    </row>
    <row r="2" spans="1:12" s="7" customFormat="1" ht="24.75">
      <c r="A2" s="34" t="s">
        <v>23</v>
      </c>
      <c r="B2" s="34" t="s">
        <v>24</v>
      </c>
      <c r="C2" s="34" t="s">
        <v>25</v>
      </c>
      <c r="D2" s="34" t="s">
        <v>26</v>
      </c>
      <c r="E2" s="35" t="s">
        <v>27</v>
      </c>
      <c r="F2" s="36" t="s">
        <v>28</v>
      </c>
      <c r="G2"/>
      <c r="H2"/>
      <c r="I2"/>
      <c r="L2" s="8"/>
    </row>
    <row r="3" spans="1:12" ht="15.75">
      <c r="A3" s="37" t="s">
        <v>29</v>
      </c>
      <c r="B3" s="38" t="s">
        <v>30</v>
      </c>
      <c r="C3" s="37" t="s">
        <v>31</v>
      </c>
      <c r="D3" s="37">
        <v>5</v>
      </c>
      <c r="E3" s="39">
        <v>0</v>
      </c>
      <c r="F3" s="40">
        <f aca="true" t="shared" si="0" ref="F3:F25">D3*E3</f>
        <v>0</v>
      </c>
      <c r="L3" s="11"/>
    </row>
    <row r="4" spans="1:12" ht="15.75">
      <c r="A4" s="37" t="s">
        <v>32</v>
      </c>
      <c r="B4" s="41" t="s">
        <v>33</v>
      </c>
      <c r="C4" s="37" t="s">
        <v>31</v>
      </c>
      <c r="D4" s="37">
        <v>20</v>
      </c>
      <c r="E4" s="39">
        <v>0</v>
      </c>
      <c r="F4" s="40">
        <f t="shared" si="0"/>
        <v>0</v>
      </c>
      <c r="L4" s="11"/>
    </row>
    <row r="5" spans="1:12" ht="15.75">
      <c r="A5" s="37" t="s">
        <v>34</v>
      </c>
      <c r="B5" s="38" t="s">
        <v>35</v>
      </c>
      <c r="C5" s="37" t="s">
        <v>31</v>
      </c>
      <c r="D5" s="37">
        <v>1</v>
      </c>
      <c r="E5" s="39">
        <v>0</v>
      </c>
      <c r="F5" s="40">
        <f t="shared" si="0"/>
        <v>0</v>
      </c>
      <c r="L5" s="11"/>
    </row>
    <row r="6" spans="1:12" ht="15.75">
      <c r="A6" s="37" t="s">
        <v>36</v>
      </c>
      <c r="B6" s="38" t="s">
        <v>37</v>
      </c>
      <c r="C6" s="37" t="s">
        <v>31</v>
      </c>
      <c r="D6" s="37">
        <v>1</v>
      </c>
      <c r="E6" s="39">
        <v>0</v>
      </c>
      <c r="F6" s="40">
        <f t="shared" si="0"/>
        <v>0</v>
      </c>
      <c r="L6" s="11"/>
    </row>
    <row r="7" spans="1:12" ht="15.75">
      <c r="A7" s="37" t="s">
        <v>38</v>
      </c>
      <c r="B7" s="38" t="s">
        <v>39</v>
      </c>
      <c r="C7" s="37" t="s">
        <v>31</v>
      </c>
      <c r="D7" s="37">
        <v>1</v>
      </c>
      <c r="E7" s="39">
        <v>0</v>
      </c>
      <c r="F7" s="40">
        <f t="shared" si="0"/>
        <v>0</v>
      </c>
      <c r="L7" s="11"/>
    </row>
    <row r="8" spans="1:12" ht="15.75">
      <c r="A8" s="37" t="s">
        <v>40</v>
      </c>
      <c r="B8" s="38" t="s">
        <v>41</v>
      </c>
      <c r="C8" s="37" t="s">
        <v>31</v>
      </c>
      <c r="D8" s="37">
        <v>1</v>
      </c>
      <c r="E8" s="39">
        <v>0</v>
      </c>
      <c r="F8" s="40">
        <f t="shared" si="0"/>
        <v>0</v>
      </c>
      <c r="I8" s="7"/>
      <c r="J8" s="7"/>
      <c r="L8" s="11"/>
    </row>
    <row r="9" spans="1:12" ht="15.75">
      <c r="A9" s="37" t="s">
        <v>42</v>
      </c>
      <c r="B9" s="38" t="s">
        <v>43</v>
      </c>
      <c r="C9" s="37" t="s">
        <v>31</v>
      </c>
      <c r="D9" s="37">
        <v>10</v>
      </c>
      <c r="E9" s="39">
        <v>0</v>
      </c>
      <c r="F9" s="40">
        <f t="shared" si="0"/>
        <v>0</v>
      </c>
      <c r="L9" s="11"/>
    </row>
    <row r="10" spans="1:12" ht="15.75">
      <c r="A10" s="37" t="s">
        <v>44</v>
      </c>
      <c r="B10" s="38" t="s">
        <v>45</v>
      </c>
      <c r="C10" s="37" t="s">
        <v>31</v>
      </c>
      <c r="D10" s="37">
        <v>1</v>
      </c>
      <c r="E10" s="39">
        <v>0</v>
      </c>
      <c r="F10" s="40">
        <f t="shared" si="0"/>
        <v>0</v>
      </c>
      <c r="L10" s="11"/>
    </row>
    <row r="11" spans="1:12" ht="15.75">
      <c r="A11" s="37" t="s">
        <v>46</v>
      </c>
      <c r="B11" s="38" t="s">
        <v>47</v>
      </c>
      <c r="C11" s="37" t="s">
        <v>31</v>
      </c>
      <c r="D11" s="37">
        <v>14</v>
      </c>
      <c r="E11" s="39">
        <v>0</v>
      </c>
      <c r="F11" s="40">
        <f t="shared" si="0"/>
        <v>0</v>
      </c>
      <c r="L11" s="11"/>
    </row>
    <row r="12" spans="1:12" ht="15.75">
      <c r="A12" s="37" t="s">
        <v>48</v>
      </c>
      <c r="B12" s="38" t="s">
        <v>49</v>
      </c>
      <c r="C12" s="37" t="s">
        <v>31</v>
      </c>
      <c r="D12" s="37">
        <v>1</v>
      </c>
      <c r="E12" s="39">
        <v>0</v>
      </c>
      <c r="F12" s="40">
        <f t="shared" si="0"/>
        <v>0</v>
      </c>
      <c r="L12" s="11"/>
    </row>
    <row r="13" spans="1:12" ht="15.75">
      <c r="A13" s="37" t="s">
        <v>50</v>
      </c>
      <c r="B13" s="38" t="s">
        <v>51</v>
      </c>
      <c r="C13" s="37" t="s">
        <v>31</v>
      </c>
      <c r="D13" s="37">
        <v>1</v>
      </c>
      <c r="E13" s="39">
        <v>0</v>
      </c>
      <c r="F13" s="40">
        <f t="shared" si="0"/>
        <v>0</v>
      </c>
      <c r="L13" s="11"/>
    </row>
    <row r="14" spans="1:12" ht="15.75">
      <c r="A14" s="37" t="s">
        <v>52</v>
      </c>
      <c r="B14" s="38" t="s">
        <v>53</v>
      </c>
      <c r="C14" s="37" t="s">
        <v>31</v>
      </c>
      <c r="D14" s="37">
        <v>1</v>
      </c>
      <c r="E14" s="39">
        <v>0</v>
      </c>
      <c r="F14" s="40">
        <f t="shared" si="0"/>
        <v>0</v>
      </c>
      <c r="L14" s="11"/>
    </row>
    <row r="15" spans="1:12" ht="15.75">
      <c r="A15" s="37" t="s">
        <v>54</v>
      </c>
      <c r="B15" s="38" t="s">
        <v>55</v>
      </c>
      <c r="C15" s="37" t="s">
        <v>31</v>
      </c>
      <c r="D15" s="37">
        <v>1</v>
      </c>
      <c r="E15" s="39">
        <v>0</v>
      </c>
      <c r="F15" s="40">
        <f t="shared" si="0"/>
        <v>0</v>
      </c>
      <c r="L15" s="11"/>
    </row>
    <row r="16" spans="1:12" ht="15.75">
      <c r="A16" s="37" t="s">
        <v>56</v>
      </c>
      <c r="B16" s="38" t="s">
        <v>57</v>
      </c>
      <c r="C16" s="37" t="s">
        <v>31</v>
      </c>
      <c r="D16" s="37">
        <v>1</v>
      </c>
      <c r="E16" s="39">
        <v>0</v>
      </c>
      <c r="F16" s="40">
        <f t="shared" si="0"/>
        <v>0</v>
      </c>
      <c r="L16" s="11"/>
    </row>
    <row r="17" spans="1:12" ht="15.75">
      <c r="A17" s="37" t="s">
        <v>58</v>
      </c>
      <c r="B17" s="38" t="s">
        <v>59</v>
      </c>
      <c r="C17" s="37" t="s">
        <v>31</v>
      </c>
      <c r="D17" s="37">
        <v>1</v>
      </c>
      <c r="E17" s="39">
        <v>0</v>
      </c>
      <c r="F17" s="40">
        <f t="shared" si="0"/>
        <v>0</v>
      </c>
      <c r="L17" s="11"/>
    </row>
    <row r="18" spans="1:12" ht="15.75">
      <c r="A18" s="37" t="s">
        <v>60</v>
      </c>
      <c r="B18" s="42" t="s">
        <v>61</v>
      </c>
      <c r="C18" s="37" t="s">
        <v>31</v>
      </c>
      <c r="D18" s="37">
        <v>8</v>
      </c>
      <c r="E18" s="39">
        <v>0</v>
      </c>
      <c r="F18" s="40">
        <f t="shared" si="0"/>
        <v>0</v>
      </c>
      <c r="L18" s="11"/>
    </row>
    <row r="19" spans="1:12" ht="15.75">
      <c r="A19" s="37" t="s">
        <v>62</v>
      </c>
      <c r="B19" s="41" t="s">
        <v>63</v>
      </c>
      <c r="C19" s="37" t="s">
        <v>31</v>
      </c>
      <c r="D19" s="37">
        <v>1</v>
      </c>
      <c r="E19" s="39">
        <v>0</v>
      </c>
      <c r="F19" s="40">
        <f t="shared" si="0"/>
        <v>0</v>
      </c>
      <c r="L19" s="43"/>
    </row>
    <row r="20" spans="1:12" ht="15.75">
      <c r="A20" s="37" t="s">
        <v>64</v>
      </c>
      <c r="B20" s="38" t="s">
        <v>65</v>
      </c>
      <c r="C20" s="37" t="s">
        <v>31</v>
      </c>
      <c r="D20" s="37">
        <v>1</v>
      </c>
      <c r="E20" s="39">
        <v>0</v>
      </c>
      <c r="F20" s="40">
        <f t="shared" si="0"/>
        <v>0</v>
      </c>
      <c r="L20" s="43"/>
    </row>
    <row r="21" spans="1:12" ht="15.75">
      <c r="A21" s="44" t="s">
        <v>66</v>
      </c>
      <c r="B21" s="38" t="s">
        <v>67</v>
      </c>
      <c r="C21" s="37" t="s">
        <v>31</v>
      </c>
      <c r="D21" s="37">
        <v>1</v>
      </c>
      <c r="E21" s="39">
        <v>0</v>
      </c>
      <c r="F21" s="40">
        <f t="shared" si="0"/>
        <v>0</v>
      </c>
      <c r="L21" s="11"/>
    </row>
    <row r="22" spans="1:12" ht="15.75">
      <c r="A22" s="44" t="s">
        <v>68</v>
      </c>
      <c r="B22" s="38" t="s">
        <v>69</v>
      </c>
      <c r="C22" s="37" t="s">
        <v>31</v>
      </c>
      <c r="D22" s="37">
        <v>1</v>
      </c>
      <c r="E22" s="39">
        <v>0</v>
      </c>
      <c r="F22" s="40">
        <f t="shared" si="0"/>
        <v>0</v>
      </c>
      <c r="L22" s="43"/>
    </row>
    <row r="23" spans="1:12" ht="15.75">
      <c r="A23" s="44" t="s">
        <v>70</v>
      </c>
      <c r="B23" s="38" t="s">
        <v>71</v>
      </c>
      <c r="C23" s="37" t="s">
        <v>31</v>
      </c>
      <c r="D23" s="37">
        <v>1</v>
      </c>
      <c r="E23" s="39">
        <v>0</v>
      </c>
      <c r="F23" s="40">
        <f t="shared" si="0"/>
        <v>0</v>
      </c>
      <c r="L23" s="43"/>
    </row>
    <row r="24" spans="1:12" ht="15.75">
      <c r="A24" s="44" t="s">
        <v>72</v>
      </c>
      <c r="B24" s="38" t="s">
        <v>73</v>
      </c>
      <c r="C24" s="37" t="s">
        <v>31</v>
      </c>
      <c r="D24" s="37">
        <v>1</v>
      </c>
      <c r="E24" s="39">
        <v>0</v>
      </c>
      <c r="F24" s="40">
        <f t="shared" si="0"/>
        <v>0</v>
      </c>
      <c r="L24" s="43"/>
    </row>
    <row r="25" spans="1:12" ht="15.75">
      <c r="A25" s="44" t="s">
        <v>74</v>
      </c>
      <c r="B25" s="38" t="s">
        <v>75</v>
      </c>
      <c r="C25" s="37" t="s">
        <v>31</v>
      </c>
      <c r="D25" s="37">
        <v>4</v>
      </c>
      <c r="E25" s="39">
        <v>0</v>
      </c>
      <c r="F25" s="40">
        <f t="shared" si="0"/>
        <v>0</v>
      </c>
      <c r="L25" s="43"/>
    </row>
    <row r="26" spans="1:6" ht="15.75">
      <c r="A26" s="45"/>
      <c r="B26" s="46"/>
      <c r="C26" s="47"/>
      <c r="D26" s="48"/>
      <c r="E26" s="22" t="s">
        <v>76</v>
      </c>
      <c r="F26" s="49">
        <f>SUM(F3:F25)</f>
        <v>0</v>
      </c>
    </row>
    <row r="27" spans="1:6" ht="15.75">
      <c r="A27" s="45"/>
      <c r="B27" s="46"/>
      <c r="C27" s="47"/>
      <c r="D27" s="48"/>
      <c r="E27" s="22"/>
      <c r="F27" s="50"/>
    </row>
    <row r="28" spans="1:6" ht="15.75">
      <c r="A28" s="51"/>
      <c r="B28" s="52" t="s">
        <v>77</v>
      </c>
      <c r="C28" s="53"/>
      <c r="D28" s="53"/>
      <c r="E28" s="54"/>
      <c r="F28" s="55">
        <f>F26*0.08</f>
        <v>0</v>
      </c>
    </row>
    <row r="29" spans="1:6" ht="15.75">
      <c r="A29" s="45"/>
      <c r="B29" s="46"/>
      <c r="C29" s="47"/>
      <c r="D29" s="48"/>
      <c r="E29" s="22"/>
      <c r="F29" s="50"/>
    </row>
    <row r="30" spans="1:6" ht="15.75">
      <c r="A30" s="45"/>
      <c r="B30" s="46"/>
      <c r="C30" s="47"/>
      <c r="D30" s="48"/>
      <c r="E30" s="22" t="s">
        <v>17</v>
      </c>
      <c r="F30" s="49">
        <f>F26+F28</f>
        <v>0</v>
      </c>
    </row>
    <row r="31" spans="1:6" ht="18.75">
      <c r="A31" s="56"/>
      <c r="B31" s="57"/>
      <c r="C31" s="58"/>
      <c r="D31" s="59"/>
      <c r="E31" s="22" t="s">
        <v>18</v>
      </c>
      <c r="F31" s="60">
        <f>SUM(F30*0.21)</f>
        <v>0</v>
      </c>
    </row>
    <row r="32" spans="1:6" ht="16.5">
      <c r="A32" s="59"/>
      <c r="B32" s="57"/>
      <c r="C32" s="58"/>
      <c r="D32" s="59"/>
      <c r="E32" s="27" t="s">
        <v>19</v>
      </c>
      <c r="F32" s="61">
        <f>SUM(F30:F31)</f>
        <v>0</v>
      </c>
    </row>
    <row r="33" spans="1:12" ht="16.5">
      <c r="A33" s="62"/>
      <c r="B33" s="62"/>
      <c r="C33" s="63"/>
      <c r="D33" s="62"/>
      <c r="E33" s="62"/>
      <c r="F33" s="64"/>
      <c r="L33"/>
    </row>
    <row r="34" spans="1:6" ht="18">
      <c r="A34" s="65" t="s">
        <v>20</v>
      </c>
      <c r="B34" s="66" t="s">
        <v>78</v>
      </c>
      <c r="C34" s="67"/>
      <c r="D34" s="59"/>
      <c r="E34" s="68"/>
      <c r="F34" s="69"/>
    </row>
  </sheetData>
  <sheetProtection password="C17D" sheet="1" selectLockedCells="1"/>
  <mergeCells count="1">
    <mergeCell ref="A1:F1"/>
  </mergeCells>
  <printOptions horizontalCentered="1"/>
  <pageMargins left="0.9840277777777777" right="0.5902777777777778" top="0.7875" bottom="0.7875" header="0.5118055555555555" footer="0.5118055555555555"/>
  <pageSetup horizontalDpi="300" verticalDpi="300" orientation="portrait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view="pageBreakPreview" zoomScale="120" zoomScaleNormal="80" zoomScaleSheetLayoutView="120" workbookViewId="0" topLeftCell="A1">
      <pane ySplit="2" topLeftCell="A3" activePane="bottomLeft" state="frozen"/>
      <selection pane="topLeft" activeCell="A1" sqref="A1"/>
      <selection pane="bottomLeft" activeCell="E10" sqref="E10"/>
    </sheetView>
  </sheetViews>
  <sheetFormatPr defaultColWidth="10.28125" defaultRowHeight="12.75"/>
  <cols>
    <col min="1" max="1" width="11.00390625" style="70" customWidth="1"/>
    <col min="2" max="2" width="45.7109375" style="2" customWidth="1"/>
    <col min="3" max="3" width="9.00390625" style="7" customWidth="1"/>
    <col min="4" max="4" width="10.00390625" style="1" customWidth="1"/>
    <col min="5" max="5" width="15.28125" style="3" customWidth="1"/>
    <col min="6" max="6" width="15.421875" style="32" customWidth="1"/>
    <col min="7" max="12" width="10.8515625" style="0" customWidth="1"/>
    <col min="13" max="13" width="13.00390625" style="3" customWidth="1"/>
    <col min="14" max="16384" width="10.8515625" style="0" customWidth="1"/>
  </cols>
  <sheetData>
    <row r="1" spans="1:13" ht="26.25" customHeight="1">
      <c r="A1" s="71" t="s">
        <v>79</v>
      </c>
      <c r="B1" s="71"/>
      <c r="C1" s="71"/>
      <c r="D1" s="71"/>
      <c r="E1" s="71"/>
      <c r="F1" s="71"/>
      <c r="M1"/>
    </row>
    <row r="2" spans="1:13" s="7" customFormat="1" ht="24.75">
      <c r="A2" s="72" t="s">
        <v>23</v>
      </c>
      <c r="B2" s="34" t="s">
        <v>24</v>
      </c>
      <c r="C2" s="34" t="s">
        <v>25</v>
      </c>
      <c r="D2" s="34" t="s">
        <v>26</v>
      </c>
      <c r="E2" s="35" t="s">
        <v>27</v>
      </c>
      <c r="F2" s="36" t="s">
        <v>80</v>
      </c>
      <c r="G2"/>
      <c r="H2"/>
      <c r="I2"/>
      <c r="J2"/>
      <c r="M2" s="8"/>
    </row>
    <row r="3" spans="1:13" ht="15.75">
      <c r="A3" s="73" t="s">
        <v>81</v>
      </c>
      <c r="B3" s="38" t="s">
        <v>82</v>
      </c>
      <c r="C3" s="37" t="s">
        <v>31</v>
      </c>
      <c r="D3" s="37">
        <v>96</v>
      </c>
      <c r="E3" s="39">
        <v>0</v>
      </c>
      <c r="F3" s="40">
        <f aca="true" t="shared" si="0" ref="F3:F57">D3*E3</f>
        <v>0</v>
      </c>
      <c r="M3" s="11"/>
    </row>
    <row r="4" spans="1:13" ht="15.75">
      <c r="A4" s="73" t="s">
        <v>83</v>
      </c>
      <c r="B4" s="38" t="s">
        <v>84</v>
      </c>
      <c r="C4" s="37" t="s">
        <v>31</v>
      </c>
      <c r="D4" s="37">
        <v>18</v>
      </c>
      <c r="E4" s="39">
        <v>0</v>
      </c>
      <c r="F4" s="40">
        <f t="shared" si="0"/>
        <v>0</v>
      </c>
      <c r="M4" s="11"/>
    </row>
    <row r="5" spans="1:13" ht="15.75">
      <c r="A5" s="73" t="s">
        <v>85</v>
      </c>
      <c r="B5" s="38" t="s">
        <v>86</v>
      </c>
      <c r="C5" s="37" t="s">
        <v>31</v>
      </c>
      <c r="D5" s="37">
        <v>6</v>
      </c>
      <c r="E5" s="39">
        <v>0</v>
      </c>
      <c r="F5" s="40">
        <f t="shared" si="0"/>
        <v>0</v>
      </c>
      <c r="M5" s="11"/>
    </row>
    <row r="6" spans="1:13" ht="15.75">
      <c r="A6" s="73" t="s">
        <v>87</v>
      </c>
      <c r="B6" s="38" t="s">
        <v>88</v>
      </c>
      <c r="C6" s="37" t="s">
        <v>31</v>
      </c>
      <c r="D6" s="37">
        <v>8</v>
      </c>
      <c r="E6" s="39">
        <v>0</v>
      </c>
      <c r="F6" s="40">
        <f t="shared" si="0"/>
        <v>0</v>
      </c>
      <c r="M6" s="11"/>
    </row>
    <row r="7" spans="1:13" ht="15.75">
      <c r="A7" s="73" t="s">
        <v>89</v>
      </c>
      <c r="B7" s="41" t="s">
        <v>90</v>
      </c>
      <c r="C7" s="37" t="s">
        <v>31</v>
      </c>
      <c r="D7" s="37">
        <v>28</v>
      </c>
      <c r="E7" s="39">
        <v>0</v>
      </c>
      <c r="F7" s="40">
        <f t="shared" si="0"/>
        <v>0</v>
      </c>
      <c r="M7" s="11"/>
    </row>
    <row r="8" spans="1:13" ht="15.75">
      <c r="A8" s="73" t="s">
        <v>91</v>
      </c>
      <c r="B8" s="41" t="s">
        <v>92</v>
      </c>
      <c r="C8" s="37" t="s">
        <v>31</v>
      </c>
      <c r="D8" s="37">
        <v>9</v>
      </c>
      <c r="E8" s="39">
        <v>0</v>
      </c>
      <c r="F8" s="40">
        <f t="shared" si="0"/>
        <v>0</v>
      </c>
      <c r="J8" s="7"/>
      <c r="K8" s="7"/>
      <c r="M8" s="11"/>
    </row>
    <row r="9" spans="1:13" ht="15.75">
      <c r="A9" s="73" t="s">
        <v>93</v>
      </c>
      <c r="B9" s="41" t="s">
        <v>94</v>
      </c>
      <c r="C9" s="37" t="s">
        <v>31</v>
      </c>
      <c r="D9" s="37">
        <v>3</v>
      </c>
      <c r="E9" s="39">
        <v>0</v>
      </c>
      <c r="F9" s="40">
        <f t="shared" si="0"/>
        <v>0</v>
      </c>
      <c r="M9" s="11"/>
    </row>
    <row r="10" spans="1:13" ht="27">
      <c r="A10" s="73" t="s">
        <v>95</v>
      </c>
      <c r="B10" s="41" t="s">
        <v>96</v>
      </c>
      <c r="C10" s="37" t="s">
        <v>31</v>
      </c>
      <c r="D10" s="37">
        <v>10</v>
      </c>
      <c r="E10" s="39">
        <v>0</v>
      </c>
      <c r="F10" s="40">
        <f t="shared" si="0"/>
        <v>0</v>
      </c>
      <c r="M10" s="11"/>
    </row>
    <row r="11" spans="1:13" ht="15.75">
      <c r="A11" s="73" t="s">
        <v>97</v>
      </c>
      <c r="B11" s="41" t="s">
        <v>98</v>
      </c>
      <c r="C11" s="37" t="s">
        <v>31</v>
      </c>
      <c r="D11" s="37">
        <v>20</v>
      </c>
      <c r="E11" s="39">
        <v>0</v>
      </c>
      <c r="F11" s="40">
        <f t="shared" si="0"/>
        <v>0</v>
      </c>
      <c r="M11" s="11"/>
    </row>
    <row r="12" spans="1:13" ht="15.75">
      <c r="A12" s="73" t="s">
        <v>99</v>
      </c>
      <c r="B12" s="41" t="s">
        <v>100</v>
      </c>
      <c r="C12" s="37" t="s">
        <v>31</v>
      </c>
      <c r="D12" s="37">
        <v>14</v>
      </c>
      <c r="E12" s="39">
        <v>0</v>
      </c>
      <c r="F12" s="40">
        <f t="shared" si="0"/>
        <v>0</v>
      </c>
      <c r="M12" s="11"/>
    </row>
    <row r="13" spans="1:13" ht="15.75">
      <c r="A13" s="73" t="s">
        <v>101</v>
      </c>
      <c r="B13" s="41" t="s">
        <v>102</v>
      </c>
      <c r="C13" s="37" t="s">
        <v>31</v>
      </c>
      <c r="D13" s="37">
        <v>8</v>
      </c>
      <c r="E13" s="39">
        <v>0</v>
      </c>
      <c r="F13" s="40">
        <f t="shared" si="0"/>
        <v>0</v>
      </c>
      <c r="G13" s="19"/>
      <c r="M13" s="11"/>
    </row>
    <row r="14" spans="1:13" ht="15.75">
      <c r="A14" s="73" t="s">
        <v>103</v>
      </c>
      <c r="B14" s="41" t="s">
        <v>104</v>
      </c>
      <c r="C14" s="37" t="s">
        <v>31</v>
      </c>
      <c r="D14" s="37">
        <v>11</v>
      </c>
      <c r="E14" s="39">
        <v>0</v>
      </c>
      <c r="F14" s="40">
        <f t="shared" si="0"/>
        <v>0</v>
      </c>
      <c r="G14" s="19"/>
      <c r="M14" s="11"/>
    </row>
    <row r="15" spans="1:13" ht="15.75">
      <c r="A15" s="73" t="s">
        <v>105</v>
      </c>
      <c r="B15" s="38" t="s">
        <v>106</v>
      </c>
      <c r="C15" s="37" t="s">
        <v>31</v>
      </c>
      <c r="D15" s="37">
        <v>2</v>
      </c>
      <c r="E15" s="39">
        <v>0</v>
      </c>
      <c r="F15" s="40">
        <f t="shared" si="0"/>
        <v>0</v>
      </c>
      <c r="G15" s="19"/>
      <c r="M15" s="11"/>
    </row>
    <row r="16" spans="1:13" ht="15.75">
      <c r="A16" s="73" t="s">
        <v>107</v>
      </c>
      <c r="B16" s="38" t="s">
        <v>108</v>
      </c>
      <c r="C16" s="37" t="s">
        <v>31</v>
      </c>
      <c r="D16" s="37">
        <v>1</v>
      </c>
      <c r="E16" s="39">
        <v>0</v>
      </c>
      <c r="F16" s="40">
        <f t="shared" si="0"/>
        <v>0</v>
      </c>
      <c r="G16" s="19"/>
      <c r="M16" s="11"/>
    </row>
    <row r="17" spans="1:13" ht="15.75">
      <c r="A17" s="73" t="s">
        <v>109</v>
      </c>
      <c r="B17" s="38" t="s">
        <v>110</v>
      </c>
      <c r="C17" s="37" t="s">
        <v>31</v>
      </c>
      <c r="D17" s="37">
        <v>14</v>
      </c>
      <c r="E17" s="39">
        <v>0</v>
      </c>
      <c r="F17" s="40">
        <f t="shared" si="0"/>
        <v>0</v>
      </c>
      <c r="G17" s="19"/>
      <c r="M17" s="11"/>
    </row>
    <row r="18" spans="1:13" ht="15.75">
      <c r="A18" s="73" t="s">
        <v>111</v>
      </c>
      <c r="B18" s="41" t="s">
        <v>112</v>
      </c>
      <c r="C18" s="37" t="s">
        <v>31</v>
      </c>
      <c r="D18" s="37">
        <v>3</v>
      </c>
      <c r="E18" s="39">
        <v>0</v>
      </c>
      <c r="F18" s="40">
        <f t="shared" si="0"/>
        <v>0</v>
      </c>
      <c r="G18" s="19"/>
      <c r="M18" s="11"/>
    </row>
    <row r="19" spans="1:13" ht="15.75">
      <c r="A19" s="73" t="s">
        <v>113</v>
      </c>
      <c r="B19" s="42" t="s">
        <v>114</v>
      </c>
      <c r="C19" s="37" t="s">
        <v>31</v>
      </c>
      <c r="D19" s="37">
        <v>4</v>
      </c>
      <c r="E19" s="39">
        <v>0</v>
      </c>
      <c r="F19" s="40">
        <f t="shared" si="0"/>
        <v>0</v>
      </c>
      <c r="G19" s="19"/>
      <c r="M19" s="11"/>
    </row>
    <row r="20" spans="1:13" ht="15" customHeight="1">
      <c r="A20" s="74" t="s">
        <v>115</v>
      </c>
      <c r="B20" s="41" t="s">
        <v>116</v>
      </c>
      <c r="C20" s="37" t="s">
        <v>31</v>
      </c>
      <c r="D20" s="37">
        <v>35</v>
      </c>
      <c r="E20" s="39">
        <v>0</v>
      </c>
      <c r="F20" s="40">
        <f t="shared" si="0"/>
        <v>0</v>
      </c>
      <c r="G20" s="19"/>
      <c r="M20" s="43"/>
    </row>
    <row r="21" spans="1:13" ht="15.75">
      <c r="A21" s="73" t="s">
        <v>117</v>
      </c>
      <c r="B21" s="38" t="s">
        <v>118</v>
      </c>
      <c r="C21" s="37" t="s">
        <v>31</v>
      </c>
      <c r="D21" s="37">
        <v>2</v>
      </c>
      <c r="E21" s="39">
        <v>0</v>
      </c>
      <c r="F21" s="40">
        <f t="shared" si="0"/>
        <v>0</v>
      </c>
      <c r="G21" s="19"/>
      <c r="M21" s="43"/>
    </row>
    <row r="22" spans="1:13" ht="15.75">
      <c r="A22" s="73" t="s">
        <v>119</v>
      </c>
      <c r="B22" s="38" t="s">
        <v>120</v>
      </c>
      <c r="C22" s="37" t="s">
        <v>31</v>
      </c>
      <c r="D22" s="37">
        <v>40</v>
      </c>
      <c r="E22" s="39">
        <v>0</v>
      </c>
      <c r="F22" s="40">
        <f t="shared" si="0"/>
        <v>0</v>
      </c>
      <c r="G22" s="19"/>
      <c r="M22" s="43"/>
    </row>
    <row r="23" spans="1:13" ht="15.75">
      <c r="A23" s="73" t="s">
        <v>121</v>
      </c>
      <c r="B23" s="38" t="s">
        <v>122</v>
      </c>
      <c r="C23" s="37" t="s">
        <v>31</v>
      </c>
      <c r="D23" s="37">
        <v>3</v>
      </c>
      <c r="E23" s="39">
        <v>0</v>
      </c>
      <c r="F23" s="40">
        <f t="shared" si="0"/>
        <v>0</v>
      </c>
      <c r="G23" s="19"/>
      <c r="M23" s="11"/>
    </row>
    <row r="24" spans="1:13" ht="15.75">
      <c r="A24" s="73" t="s">
        <v>123</v>
      </c>
      <c r="B24" s="38" t="s">
        <v>124</v>
      </c>
      <c r="C24" s="37" t="s">
        <v>31</v>
      </c>
      <c r="D24" s="37">
        <v>13</v>
      </c>
      <c r="E24" s="39">
        <v>0</v>
      </c>
      <c r="F24" s="40">
        <f t="shared" si="0"/>
        <v>0</v>
      </c>
      <c r="G24" s="19"/>
      <c r="M24" s="43"/>
    </row>
    <row r="25" spans="1:13" ht="15.75">
      <c r="A25" s="73" t="s">
        <v>125</v>
      </c>
      <c r="B25" s="38" t="s">
        <v>126</v>
      </c>
      <c r="C25" s="37" t="s">
        <v>31</v>
      </c>
      <c r="D25" s="37">
        <v>13</v>
      </c>
      <c r="E25" s="39">
        <v>0</v>
      </c>
      <c r="F25" s="40">
        <f t="shared" si="0"/>
        <v>0</v>
      </c>
      <c r="G25" s="19"/>
      <c r="M25" s="43"/>
    </row>
    <row r="26" spans="1:13" ht="15.75">
      <c r="A26" s="73" t="s">
        <v>127</v>
      </c>
      <c r="B26" s="41" t="s">
        <v>128</v>
      </c>
      <c r="C26" s="37" t="s">
        <v>31</v>
      </c>
      <c r="D26" s="37">
        <v>5</v>
      </c>
      <c r="E26" s="39">
        <v>0</v>
      </c>
      <c r="F26" s="40">
        <f t="shared" si="0"/>
        <v>0</v>
      </c>
      <c r="G26" s="19"/>
      <c r="M26" s="43"/>
    </row>
    <row r="27" spans="1:13" ht="15.75">
      <c r="A27" s="73" t="s">
        <v>129</v>
      </c>
      <c r="B27" s="38" t="s">
        <v>130</v>
      </c>
      <c r="C27" s="37" t="s">
        <v>31</v>
      </c>
      <c r="D27" s="37">
        <v>4</v>
      </c>
      <c r="E27" s="39">
        <v>0</v>
      </c>
      <c r="F27" s="40">
        <f t="shared" si="0"/>
        <v>0</v>
      </c>
      <c r="G27" s="19"/>
      <c r="M27" s="43"/>
    </row>
    <row r="28" spans="1:13" ht="15.75">
      <c r="A28" s="73" t="s">
        <v>131</v>
      </c>
      <c r="B28" s="42" t="s">
        <v>132</v>
      </c>
      <c r="C28" s="37" t="s">
        <v>31</v>
      </c>
      <c r="D28" s="37">
        <v>10</v>
      </c>
      <c r="E28" s="39">
        <v>0</v>
      </c>
      <c r="F28" s="40">
        <f t="shared" si="0"/>
        <v>0</v>
      </c>
      <c r="G28" s="19"/>
      <c r="M28" s="43"/>
    </row>
    <row r="29" spans="1:13" ht="15.75">
      <c r="A29" s="74" t="s">
        <v>133</v>
      </c>
      <c r="B29" s="38" t="s">
        <v>134</v>
      </c>
      <c r="C29" s="37" t="s">
        <v>31</v>
      </c>
      <c r="D29" s="37">
        <v>14</v>
      </c>
      <c r="E29" s="39">
        <v>0</v>
      </c>
      <c r="F29" s="40">
        <f t="shared" si="0"/>
        <v>0</v>
      </c>
      <c r="G29" s="19"/>
      <c r="M29" s="43"/>
    </row>
    <row r="30" spans="1:13" ht="15.75">
      <c r="A30" s="73" t="s">
        <v>135</v>
      </c>
      <c r="B30" s="38" t="s">
        <v>136</v>
      </c>
      <c r="C30" s="37" t="s">
        <v>31</v>
      </c>
      <c r="D30" s="37">
        <v>8</v>
      </c>
      <c r="E30" s="39">
        <v>0</v>
      </c>
      <c r="F30" s="40">
        <f t="shared" si="0"/>
        <v>0</v>
      </c>
      <c r="G30" s="19"/>
      <c r="M30" s="43"/>
    </row>
    <row r="31" spans="1:13" ht="15.75">
      <c r="A31" s="73" t="s">
        <v>137</v>
      </c>
      <c r="B31" s="75" t="s">
        <v>138</v>
      </c>
      <c r="C31" s="37" t="s">
        <v>31</v>
      </c>
      <c r="D31" s="37">
        <v>8</v>
      </c>
      <c r="E31" s="39">
        <v>0</v>
      </c>
      <c r="F31" s="40">
        <f t="shared" si="0"/>
        <v>0</v>
      </c>
      <c r="G31" s="19"/>
      <c r="M31" s="43"/>
    </row>
    <row r="32" spans="1:13" ht="15.75">
      <c r="A32" s="73" t="s">
        <v>139</v>
      </c>
      <c r="B32" s="75" t="s">
        <v>140</v>
      </c>
      <c r="C32" s="37" t="s">
        <v>31</v>
      </c>
      <c r="D32" s="37">
        <v>8</v>
      </c>
      <c r="E32" s="39">
        <v>0</v>
      </c>
      <c r="F32" s="40">
        <f t="shared" si="0"/>
        <v>0</v>
      </c>
      <c r="G32" s="19"/>
      <c r="M32" s="43"/>
    </row>
    <row r="33" spans="1:13" ht="15.75">
      <c r="A33" s="73" t="s">
        <v>141</v>
      </c>
      <c r="B33" s="75" t="s">
        <v>142</v>
      </c>
      <c r="C33" s="37" t="s">
        <v>31</v>
      </c>
      <c r="D33" s="37">
        <v>10</v>
      </c>
      <c r="E33" s="39">
        <v>0</v>
      </c>
      <c r="F33" s="40">
        <f t="shared" si="0"/>
        <v>0</v>
      </c>
      <c r="G33" s="19"/>
      <c r="M33" s="43"/>
    </row>
    <row r="34" spans="1:13" ht="15.75">
      <c r="A34" s="73" t="s">
        <v>143</v>
      </c>
      <c r="B34" s="75" t="s">
        <v>144</v>
      </c>
      <c r="C34" s="37" t="s">
        <v>31</v>
      </c>
      <c r="D34" s="37">
        <v>11</v>
      </c>
      <c r="E34" s="39">
        <v>0</v>
      </c>
      <c r="F34" s="40">
        <f t="shared" si="0"/>
        <v>0</v>
      </c>
      <c r="G34" s="19"/>
      <c r="M34" s="43"/>
    </row>
    <row r="35" spans="1:13" ht="15.75">
      <c r="A35" s="73" t="s">
        <v>145</v>
      </c>
      <c r="B35" s="38" t="s">
        <v>146</v>
      </c>
      <c r="C35" s="37" t="s">
        <v>31</v>
      </c>
      <c r="D35" s="37">
        <v>20</v>
      </c>
      <c r="E35" s="39">
        <v>0</v>
      </c>
      <c r="F35" s="40">
        <f t="shared" si="0"/>
        <v>0</v>
      </c>
      <c r="G35" s="19"/>
      <c r="M35" s="43"/>
    </row>
    <row r="36" spans="1:13" ht="15.75">
      <c r="A36" s="73" t="s">
        <v>147</v>
      </c>
      <c r="B36" s="38" t="s">
        <v>148</v>
      </c>
      <c r="C36" s="37" t="s">
        <v>31</v>
      </c>
      <c r="D36" s="37">
        <v>22</v>
      </c>
      <c r="E36" s="39">
        <v>0</v>
      </c>
      <c r="F36" s="40">
        <f t="shared" si="0"/>
        <v>0</v>
      </c>
      <c r="G36" s="19"/>
      <c r="M36" s="43"/>
    </row>
    <row r="37" spans="1:13" ht="15.75">
      <c r="A37" s="73" t="s">
        <v>149</v>
      </c>
      <c r="B37" s="38" t="s">
        <v>150</v>
      </c>
      <c r="C37" s="37" t="s">
        <v>31</v>
      </c>
      <c r="D37" s="37">
        <v>7</v>
      </c>
      <c r="E37" s="39">
        <v>0</v>
      </c>
      <c r="F37" s="40">
        <f t="shared" si="0"/>
        <v>0</v>
      </c>
      <c r="G37" s="19"/>
      <c r="M37" s="43"/>
    </row>
    <row r="38" spans="1:13" ht="15.75">
      <c r="A38" s="73" t="s">
        <v>151</v>
      </c>
      <c r="B38" s="41" t="s">
        <v>152</v>
      </c>
      <c r="C38" s="37" t="s">
        <v>31</v>
      </c>
      <c r="D38" s="37">
        <v>4</v>
      </c>
      <c r="E38" s="39">
        <v>0</v>
      </c>
      <c r="F38" s="40">
        <f t="shared" si="0"/>
        <v>0</v>
      </c>
      <c r="G38" s="19"/>
      <c r="M38" s="43"/>
    </row>
    <row r="39" spans="1:13" ht="15.75">
      <c r="A39" s="73" t="s">
        <v>153</v>
      </c>
      <c r="B39" s="41" t="s">
        <v>154</v>
      </c>
      <c r="C39" s="37" t="s">
        <v>31</v>
      </c>
      <c r="D39" s="37">
        <v>2</v>
      </c>
      <c r="E39" s="39">
        <v>0</v>
      </c>
      <c r="F39" s="40">
        <f t="shared" si="0"/>
        <v>0</v>
      </c>
      <c r="G39" s="19"/>
      <c r="M39" s="43"/>
    </row>
    <row r="40" spans="1:13" s="77" customFormat="1" ht="15.75">
      <c r="A40" s="73" t="s">
        <v>155</v>
      </c>
      <c r="B40" s="38" t="s">
        <v>156</v>
      </c>
      <c r="C40" s="37" t="s">
        <v>31</v>
      </c>
      <c r="D40" s="37">
        <v>7</v>
      </c>
      <c r="E40" s="39">
        <v>0</v>
      </c>
      <c r="F40" s="40">
        <f t="shared" si="0"/>
        <v>0</v>
      </c>
      <c r="G40" s="76"/>
      <c r="M40" s="11"/>
    </row>
    <row r="41" spans="1:13" s="77" customFormat="1" ht="15.75">
      <c r="A41" s="73" t="s">
        <v>157</v>
      </c>
      <c r="B41" s="38" t="s">
        <v>158</v>
      </c>
      <c r="C41" s="37" t="s">
        <v>31</v>
      </c>
      <c r="D41" s="37">
        <v>2</v>
      </c>
      <c r="E41" s="39">
        <v>0</v>
      </c>
      <c r="F41" s="40">
        <f t="shared" si="0"/>
        <v>0</v>
      </c>
      <c r="G41" s="76"/>
      <c r="M41" s="11"/>
    </row>
    <row r="42" spans="1:13" s="77" customFormat="1" ht="15.75">
      <c r="A42" s="73" t="s">
        <v>159</v>
      </c>
      <c r="B42" s="38" t="s">
        <v>160</v>
      </c>
      <c r="C42" s="37" t="s">
        <v>31</v>
      </c>
      <c r="D42" s="37">
        <v>1</v>
      </c>
      <c r="E42" s="39">
        <v>0</v>
      </c>
      <c r="F42" s="40">
        <f t="shared" si="0"/>
        <v>0</v>
      </c>
      <c r="G42" s="76"/>
      <c r="M42" s="11"/>
    </row>
    <row r="43" spans="1:13" s="77" customFormat="1" ht="15.75">
      <c r="A43" s="73" t="s">
        <v>161</v>
      </c>
      <c r="B43" s="38" t="s">
        <v>162</v>
      </c>
      <c r="C43" s="37" t="s">
        <v>31</v>
      </c>
      <c r="D43" s="37">
        <v>12</v>
      </c>
      <c r="E43" s="39">
        <v>0</v>
      </c>
      <c r="F43" s="40">
        <f t="shared" si="0"/>
        <v>0</v>
      </c>
      <c r="G43" s="76"/>
      <c r="M43" s="11"/>
    </row>
    <row r="44" spans="1:13" s="77" customFormat="1" ht="15.75">
      <c r="A44" s="73" t="s">
        <v>163</v>
      </c>
      <c r="B44" s="38" t="s">
        <v>164</v>
      </c>
      <c r="C44" s="37" t="s">
        <v>31</v>
      </c>
      <c r="D44" s="37">
        <v>1</v>
      </c>
      <c r="E44" s="39">
        <v>0</v>
      </c>
      <c r="F44" s="40">
        <f t="shared" si="0"/>
        <v>0</v>
      </c>
      <c r="G44" s="76"/>
      <c r="M44" s="11"/>
    </row>
    <row r="45" spans="1:13" s="77" customFormat="1" ht="15.75">
      <c r="A45" s="73" t="s">
        <v>165</v>
      </c>
      <c r="B45" s="38" t="s">
        <v>166</v>
      </c>
      <c r="C45" s="37" t="s">
        <v>31</v>
      </c>
      <c r="D45" s="37">
        <v>1</v>
      </c>
      <c r="E45" s="39">
        <v>0</v>
      </c>
      <c r="F45" s="40">
        <f t="shared" si="0"/>
        <v>0</v>
      </c>
      <c r="G45" s="76"/>
      <c r="M45" s="11"/>
    </row>
    <row r="46" spans="1:13" s="77" customFormat="1" ht="15.75">
      <c r="A46" s="73" t="s">
        <v>167</v>
      </c>
      <c r="B46" s="38" t="s">
        <v>168</v>
      </c>
      <c r="C46" s="37" t="s">
        <v>31</v>
      </c>
      <c r="D46" s="37">
        <v>1</v>
      </c>
      <c r="E46" s="39">
        <v>0</v>
      </c>
      <c r="F46" s="40">
        <f t="shared" si="0"/>
        <v>0</v>
      </c>
      <c r="G46" s="76"/>
      <c r="M46" s="11"/>
    </row>
    <row r="47" spans="1:13" s="77" customFormat="1" ht="15.75">
      <c r="A47" s="73" t="s">
        <v>169</v>
      </c>
      <c r="B47" s="38" t="s">
        <v>170</v>
      </c>
      <c r="C47" s="37" t="s">
        <v>31</v>
      </c>
      <c r="D47" s="37">
        <v>1</v>
      </c>
      <c r="E47" s="39">
        <v>0</v>
      </c>
      <c r="F47" s="40">
        <f t="shared" si="0"/>
        <v>0</v>
      </c>
      <c r="G47" s="76"/>
      <c r="M47" s="11"/>
    </row>
    <row r="48" spans="1:13" s="77" customFormat="1" ht="15.75">
      <c r="A48" s="73" t="s">
        <v>171</v>
      </c>
      <c r="B48" s="38" t="s">
        <v>172</v>
      </c>
      <c r="C48" s="37" t="s">
        <v>31</v>
      </c>
      <c r="D48" s="37">
        <v>15</v>
      </c>
      <c r="E48" s="39">
        <v>0</v>
      </c>
      <c r="F48" s="40">
        <f t="shared" si="0"/>
        <v>0</v>
      </c>
      <c r="G48" s="76"/>
      <c r="M48" s="11"/>
    </row>
    <row r="49" spans="1:13" s="77" customFormat="1" ht="15.75">
      <c r="A49" s="73" t="s">
        <v>173</v>
      </c>
      <c r="B49" s="38" t="s">
        <v>174</v>
      </c>
      <c r="C49" s="37" t="s">
        <v>31</v>
      </c>
      <c r="D49" s="37">
        <v>1</v>
      </c>
      <c r="E49" s="39">
        <v>0</v>
      </c>
      <c r="F49" s="40">
        <f t="shared" si="0"/>
        <v>0</v>
      </c>
      <c r="G49" s="76"/>
      <c r="M49" s="11"/>
    </row>
    <row r="50" spans="1:13" s="77" customFormat="1" ht="15.75">
      <c r="A50" s="73" t="s">
        <v>175</v>
      </c>
      <c r="B50" s="38" t="s">
        <v>176</v>
      </c>
      <c r="C50" s="37" t="s">
        <v>31</v>
      </c>
      <c r="D50" s="37">
        <v>1</v>
      </c>
      <c r="E50" s="39">
        <v>0</v>
      </c>
      <c r="F50" s="40">
        <f t="shared" si="0"/>
        <v>0</v>
      </c>
      <c r="G50" s="76"/>
      <c r="M50" s="11"/>
    </row>
    <row r="51" spans="1:13" s="77" customFormat="1" ht="15.75">
      <c r="A51" s="73" t="s">
        <v>177</v>
      </c>
      <c r="B51" s="38" t="s">
        <v>178</v>
      </c>
      <c r="C51" s="37" t="s">
        <v>31</v>
      </c>
      <c r="D51" s="37">
        <v>1</v>
      </c>
      <c r="E51" s="39">
        <v>0</v>
      </c>
      <c r="F51" s="40">
        <f t="shared" si="0"/>
        <v>0</v>
      </c>
      <c r="G51" s="76"/>
      <c r="M51" s="11"/>
    </row>
    <row r="52" spans="1:13" s="77" customFormat="1" ht="15.75">
      <c r="A52" s="73" t="s">
        <v>179</v>
      </c>
      <c r="B52" s="38" t="s">
        <v>180</v>
      </c>
      <c r="C52" s="37" t="s">
        <v>31</v>
      </c>
      <c r="D52" s="37">
        <v>6</v>
      </c>
      <c r="E52" s="39">
        <v>0</v>
      </c>
      <c r="F52" s="40">
        <f t="shared" si="0"/>
        <v>0</v>
      </c>
      <c r="G52" s="76"/>
      <c r="M52" s="11"/>
    </row>
    <row r="53" spans="1:13" s="77" customFormat="1" ht="15.75">
      <c r="A53" s="73" t="s">
        <v>181</v>
      </c>
      <c r="B53" s="38" t="s">
        <v>182</v>
      </c>
      <c r="C53" s="37" t="s">
        <v>31</v>
      </c>
      <c r="D53" s="37">
        <v>4</v>
      </c>
      <c r="E53" s="39">
        <v>0</v>
      </c>
      <c r="F53" s="40">
        <f t="shared" si="0"/>
        <v>0</v>
      </c>
      <c r="G53" s="76"/>
      <c r="M53" s="11"/>
    </row>
    <row r="54" spans="1:13" s="77" customFormat="1" ht="15.75">
      <c r="A54" s="73" t="s">
        <v>183</v>
      </c>
      <c r="B54" s="38" t="s">
        <v>118</v>
      </c>
      <c r="C54" s="37" t="s">
        <v>31</v>
      </c>
      <c r="D54" s="37">
        <v>9</v>
      </c>
      <c r="E54" s="39">
        <v>0</v>
      </c>
      <c r="F54" s="40">
        <f t="shared" si="0"/>
        <v>0</v>
      </c>
      <c r="G54" s="76"/>
      <c r="M54" s="11"/>
    </row>
    <row r="55" spans="1:13" s="77" customFormat="1" ht="15.75">
      <c r="A55" s="73" t="s">
        <v>184</v>
      </c>
      <c r="B55" s="38" t="s">
        <v>120</v>
      </c>
      <c r="C55" s="37" t="s">
        <v>31</v>
      </c>
      <c r="D55" s="37">
        <v>100</v>
      </c>
      <c r="E55" s="39">
        <v>0</v>
      </c>
      <c r="F55" s="40">
        <f t="shared" si="0"/>
        <v>0</v>
      </c>
      <c r="G55" s="76"/>
      <c r="M55" s="11"/>
    </row>
    <row r="56" spans="1:13" s="77" customFormat="1" ht="15.75">
      <c r="A56" s="73" t="s">
        <v>185</v>
      </c>
      <c r="B56" s="38" t="s">
        <v>186</v>
      </c>
      <c r="C56" s="37" t="s">
        <v>31</v>
      </c>
      <c r="D56" s="37">
        <v>1</v>
      </c>
      <c r="E56" s="39">
        <v>0</v>
      </c>
      <c r="F56" s="40">
        <f t="shared" si="0"/>
        <v>0</v>
      </c>
      <c r="G56" s="76"/>
      <c r="M56" s="11"/>
    </row>
    <row r="57" spans="1:13" s="77" customFormat="1" ht="15.75">
      <c r="A57" s="78" t="s">
        <v>187</v>
      </c>
      <c r="B57" s="38" t="s">
        <v>188</v>
      </c>
      <c r="C57" s="37" t="s">
        <v>31</v>
      </c>
      <c r="D57" s="37">
        <v>5</v>
      </c>
      <c r="E57" s="39">
        <v>0</v>
      </c>
      <c r="F57" s="40">
        <f t="shared" si="0"/>
        <v>0</v>
      </c>
      <c r="G57" s="76"/>
      <c r="M57" s="11"/>
    </row>
    <row r="58" spans="1:7" ht="15.75">
      <c r="A58"/>
      <c r="B58" s="46"/>
      <c r="C58" s="47"/>
      <c r="D58" s="48"/>
      <c r="E58" s="22" t="s">
        <v>76</v>
      </c>
      <c r="F58" s="49">
        <f>SUM(F3:F57)</f>
        <v>0</v>
      </c>
      <c r="G58" s="19"/>
    </row>
    <row r="59" spans="1:7" ht="15.75">
      <c r="A59" s="79"/>
      <c r="B59" s="46"/>
      <c r="C59" s="47"/>
      <c r="D59" s="48"/>
      <c r="E59" s="22"/>
      <c r="F59" s="50"/>
      <c r="G59" s="19"/>
    </row>
    <row r="60" spans="1:7" ht="15.75">
      <c r="A60" s="80"/>
      <c r="B60" s="52" t="s">
        <v>189</v>
      </c>
      <c r="C60" s="53"/>
      <c r="D60" s="53"/>
      <c r="E60" s="54"/>
      <c r="F60" s="55">
        <f>F58*0.05</f>
        <v>0</v>
      </c>
      <c r="G60" s="19"/>
    </row>
    <row r="61" spans="1:7" ht="15.75">
      <c r="A61" s="79"/>
      <c r="B61" s="46"/>
      <c r="C61" s="47"/>
      <c r="D61" s="48"/>
      <c r="E61" s="22"/>
      <c r="F61" s="50"/>
      <c r="G61" s="19"/>
    </row>
    <row r="62" spans="1:7" ht="15.75">
      <c r="A62" s="79"/>
      <c r="B62" s="46"/>
      <c r="C62" s="47"/>
      <c r="D62" s="48"/>
      <c r="E62" s="22" t="s">
        <v>17</v>
      </c>
      <c r="F62" s="49">
        <f>F58+F60</f>
        <v>0</v>
      </c>
      <c r="G62" s="19"/>
    </row>
    <row r="63" spans="1:7" ht="18.75">
      <c r="A63" s="81"/>
      <c r="B63" s="57"/>
      <c r="C63" s="58"/>
      <c r="D63" s="59"/>
      <c r="E63" s="22" t="s">
        <v>18</v>
      </c>
      <c r="F63" s="60">
        <f>SUM(F62*0.21)</f>
        <v>0</v>
      </c>
      <c r="G63" s="19"/>
    </row>
    <row r="64" spans="1:7" ht="16.5">
      <c r="A64" s="82"/>
      <c r="B64" s="57"/>
      <c r="C64" s="58"/>
      <c r="D64" s="59"/>
      <c r="E64" s="27" t="s">
        <v>19</v>
      </c>
      <c r="F64" s="61">
        <f>SUM(F62:F63)</f>
        <v>0</v>
      </c>
      <c r="G64" s="19"/>
    </row>
    <row r="65" spans="1:13" ht="16.5">
      <c r="A65" s="83"/>
      <c r="B65" s="62"/>
      <c r="C65" s="63"/>
      <c r="D65" s="62"/>
      <c r="E65" s="62"/>
      <c r="F65" s="64"/>
      <c r="M65"/>
    </row>
    <row r="66" spans="1:6" ht="18">
      <c r="A66" s="84" t="s">
        <v>20</v>
      </c>
      <c r="B66" s="66" t="s">
        <v>78</v>
      </c>
      <c r="C66" s="67"/>
      <c r="D66" s="59"/>
      <c r="E66" s="68"/>
      <c r="F66" s="69"/>
    </row>
  </sheetData>
  <sheetProtection password="C17D" sheet="1" selectLockedCells="1"/>
  <mergeCells count="1">
    <mergeCell ref="A1:F1"/>
  </mergeCells>
  <printOptions horizontalCentered="1"/>
  <pageMargins left="0.9840277777777777" right="0.5902777777777778" top="0.7875" bottom="0.7875" header="0.5118055555555555" footer="0.5118055555555555"/>
  <pageSetup horizontalDpi="300" verticalDpi="300" orientation="portrait" paperSize="9" scale="63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view="pageBreakPreview" zoomScale="120" zoomScaleNormal="80" zoomScaleSheetLayoutView="120" workbookViewId="0" topLeftCell="A1">
      <pane ySplit="2" topLeftCell="A3" activePane="bottomLeft" state="frozen"/>
      <selection pane="topLeft" activeCell="A1" sqref="A1"/>
      <selection pane="bottomLeft" activeCell="E9" sqref="E9"/>
    </sheetView>
  </sheetViews>
  <sheetFormatPr defaultColWidth="10.28125" defaultRowHeight="12.75"/>
  <cols>
    <col min="1" max="1" width="8.421875" style="1" customWidth="1"/>
    <col min="2" max="2" width="45.7109375" style="2" customWidth="1"/>
    <col min="3" max="3" width="9.00390625" style="7" customWidth="1"/>
    <col min="4" max="4" width="10.140625" style="1" customWidth="1"/>
    <col min="5" max="5" width="15.7109375" style="3" customWidth="1"/>
    <col min="6" max="6" width="15.7109375" style="32" customWidth="1"/>
    <col min="7" max="12" width="10.8515625" style="0" customWidth="1"/>
    <col min="13" max="13" width="13.00390625" style="3" customWidth="1"/>
    <col min="14" max="16384" width="10.8515625" style="0" customWidth="1"/>
  </cols>
  <sheetData>
    <row r="1" spans="1:13" ht="26.25" customHeight="1">
      <c r="A1" s="4" t="s">
        <v>190</v>
      </c>
      <c r="B1" s="4"/>
      <c r="C1" s="4"/>
      <c r="D1" s="4"/>
      <c r="E1" s="4"/>
      <c r="F1" s="4"/>
      <c r="M1"/>
    </row>
    <row r="2" spans="1:13" s="7" customFormat="1" ht="24.75">
      <c r="A2" s="85" t="s">
        <v>23</v>
      </c>
      <c r="B2" s="85" t="s">
        <v>24</v>
      </c>
      <c r="C2" s="85" t="s">
        <v>25</v>
      </c>
      <c r="D2" s="34" t="s">
        <v>191</v>
      </c>
      <c r="E2" s="86" t="s">
        <v>27</v>
      </c>
      <c r="F2" s="36" t="s">
        <v>28</v>
      </c>
      <c r="G2"/>
      <c r="H2"/>
      <c r="I2"/>
      <c r="J2"/>
      <c r="M2" s="8"/>
    </row>
    <row r="3" spans="1:13" ht="15.75">
      <c r="A3" s="37" t="s">
        <v>192</v>
      </c>
      <c r="B3" s="38" t="s">
        <v>193</v>
      </c>
      <c r="C3" s="37" t="s">
        <v>31</v>
      </c>
      <c r="D3" s="37">
        <v>22</v>
      </c>
      <c r="E3" s="39">
        <v>0</v>
      </c>
      <c r="F3" s="40">
        <f aca="true" t="shared" si="0" ref="F3:F15">D3*E3</f>
        <v>0</v>
      </c>
      <c r="M3" s="11"/>
    </row>
    <row r="4" spans="1:13" ht="15.75">
      <c r="A4" s="44" t="s">
        <v>194</v>
      </c>
      <c r="B4" s="38" t="s">
        <v>195</v>
      </c>
      <c r="C4" s="37" t="s">
        <v>31</v>
      </c>
      <c r="D4" s="37">
        <v>11</v>
      </c>
      <c r="E4" s="39">
        <v>0</v>
      </c>
      <c r="F4" s="40">
        <f t="shared" si="0"/>
        <v>0</v>
      </c>
      <c r="M4" s="11"/>
    </row>
    <row r="5" spans="1:13" ht="15.75">
      <c r="A5" s="37" t="s">
        <v>196</v>
      </c>
      <c r="B5" s="38" t="s">
        <v>197</v>
      </c>
      <c r="C5" s="37" t="s">
        <v>31</v>
      </c>
      <c r="D5" s="37">
        <v>262</v>
      </c>
      <c r="E5" s="39">
        <v>0</v>
      </c>
      <c r="F5" s="40">
        <f t="shared" si="0"/>
        <v>0</v>
      </c>
      <c r="M5" s="11"/>
    </row>
    <row r="6" spans="1:13" ht="15.75">
      <c r="A6" s="37" t="s">
        <v>198</v>
      </c>
      <c r="B6" s="38" t="s">
        <v>199</v>
      </c>
      <c r="C6" s="37" t="s">
        <v>31</v>
      </c>
      <c r="D6" s="37">
        <v>45</v>
      </c>
      <c r="E6" s="39">
        <v>0</v>
      </c>
      <c r="F6" s="40">
        <f t="shared" si="0"/>
        <v>0</v>
      </c>
      <c r="M6" s="11"/>
    </row>
    <row r="7" spans="1:13" ht="15.75">
      <c r="A7" s="37" t="s">
        <v>200</v>
      </c>
      <c r="B7" s="38" t="s">
        <v>201</v>
      </c>
      <c r="C7" s="37" t="s">
        <v>31</v>
      </c>
      <c r="D7" s="37">
        <v>15</v>
      </c>
      <c r="E7" s="39">
        <v>0</v>
      </c>
      <c r="F7" s="40">
        <f t="shared" si="0"/>
        <v>0</v>
      </c>
      <c r="M7" s="11"/>
    </row>
    <row r="8" spans="1:13" ht="15.75">
      <c r="A8" s="37" t="s">
        <v>202</v>
      </c>
      <c r="B8" s="38" t="s">
        <v>203</v>
      </c>
      <c r="C8" s="37" t="s">
        <v>31</v>
      </c>
      <c r="D8" s="37">
        <v>82</v>
      </c>
      <c r="E8" s="39">
        <v>0</v>
      </c>
      <c r="F8" s="40">
        <f t="shared" si="0"/>
        <v>0</v>
      </c>
      <c r="J8" s="7"/>
      <c r="K8" s="7"/>
      <c r="M8" s="11"/>
    </row>
    <row r="9" spans="1:13" ht="15.75">
      <c r="A9" s="37" t="s">
        <v>204</v>
      </c>
      <c r="B9" s="38" t="s">
        <v>205</v>
      </c>
      <c r="C9" s="37" t="s">
        <v>31</v>
      </c>
      <c r="D9" s="37">
        <v>10</v>
      </c>
      <c r="E9" s="39">
        <v>0</v>
      </c>
      <c r="F9" s="40">
        <f t="shared" si="0"/>
        <v>0</v>
      </c>
      <c r="M9" s="11"/>
    </row>
    <row r="10" spans="1:13" ht="15.75">
      <c r="A10" s="37" t="s">
        <v>206</v>
      </c>
      <c r="B10" s="41" t="s">
        <v>207</v>
      </c>
      <c r="C10" s="37" t="s">
        <v>31</v>
      </c>
      <c r="D10" s="37">
        <v>20</v>
      </c>
      <c r="E10" s="39">
        <v>0</v>
      </c>
      <c r="F10" s="40">
        <f t="shared" si="0"/>
        <v>0</v>
      </c>
      <c r="G10" s="19"/>
      <c r="M10" s="43"/>
    </row>
    <row r="11" spans="1:13" ht="15.75">
      <c r="A11" s="37" t="s">
        <v>208</v>
      </c>
      <c r="B11" s="41" t="s">
        <v>209</v>
      </c>
      <c r="C11" s="37" t="s">
        <v>31</v>
      </c>
      <c r="D11" s="37">
        <v>10</v>
      </c>
      <c r="E11" s="39">
        <v>0</v>
      </c>
      <c r="F11" s="40">
        <f t="shared" si="0"/>
        <v>0</v>
      </c>
      <c r="G11" s="19"/>
      <c r="M11" s="43"/>
    </row>
    <row r="12" spans="1:13" ht="15.75">
      <c r="A12" s="37" t="s">
        <v>210</v>
      </c>
      <c r="B12" s="41" t="s">
        <v>211</v>
      </c>
      <c r="C12" s="37" t="s">
        <v>31</v>
      </c>
      <c r="D12" s="37">
        <v>40</v>
      </c>
      <c r="E12" s="39">
        <v>0</v>
      </c>
      <c r="F12" s="40">
        <f t="shared" si="0"/>
        <v>0</v>
      </c>
      <c r="G12" s="19"/>
      <c r="M12" s="43"/>
    </row>
    <row r="13" spans="1:13" ht="15.75">
      <c r="A13" s="37" t="s">
        <v>212</v>
      </c>
      <c r="B13" s="41" t="s">
        <v>213</v>
      </c>
      <c r="C13" s="37" t="s">
        <v>31</v>
      </c>
      <c r="D13" s="37">
        <v>330</v>
      </c>
      <c r="E13" s="39">
        <v>0</v>
      </c>
      <c r="F13" s="40">
        <f t="shared" si="0"/>
        <v>0</v>
      </c>
      <c r="G13" s="19"/>
      <c r="M13" s="43"/>
    </row>
    <row r="14" spans="1:13" ht="15.75">
      <c r="A14" s="37" t="s">
        <v>214</v>
      </c>
      <c r="B14" s="41" t="s">
        <v>215</v>
      </c>
      <c r="C14" s="37" t="s">
        <v>31</v>
      </c>
      <c r="D14" s="37">
        <v>4</v>
      </c>
      <c r="E14" s="39">
        <v>0</v>
      </c>
      <c r="F14" s="40">
        <f t="shared" si="0"/>
        <v>0</v>
      </c>
      <c r="G14" s="19"/>
      <c r="M14" s="43"/>
    </row>
    <row r="15" spans="1:13" ht="15.75">
      <c r="A15" s="37" t="s">
        <v>216</v>
      </c>
      <c r="B15" s="41" t="s">
        <v>217</v>
      </c>
      <c r="C15" s="37" t="s">
        <v>31</v>
      </c>
      <c r="D15" s="37">
        <v>32</v>
      </c>
      <c r="E15" s="39">
        <v>0</v>
      </c>
      <c r="F15" s="40">
        <f t="shared" si="0"/>
        <v>0</v>
      </c>
      <c r="G15" s="19"/>
      <c r="M15" s="43"/>
    </row>
    <row r="16" spans="1:7" ht="15.75">
      <c r="A16" s="45"/>
      <c r="B16" s="46"/>
      <c r="C16" s="47"/>
      <c r="D16" s="48"/>
      <c r="E16" s="22" t="s">
        <v>76</v>
      </c>
      <c r="F16" s="49">
        <f>SUM(F3:F15)</f>
        <v>0</v>
      </c>
      <c r="G16" s="19"/>
    </row>
    <row r="17" spans="1:7" ht="15.75">
      <c r="A17" s="45"/>
      <c r="B17" s="46"/>
      <c r="C17" s="47"/>
      <c r="D17" s="48"/>
      <c r="E17" s="22"/>
      <c r="F17" s="50"/>
      <c r="G17" s="19"/>
    </row>
    <row r="18" spans="1:7" ht="15.75">
      <c r="A18" s="51"/>
      <c r="B18" s="52" t="s">
        <v>189</v>
      </c>
      <c r="C18" s="53"/>
      <c r="D18" s="53"/>
      <c r="E18" s="54"/>
      <c r="F18" s="55">
        <f>F16*0.05</f>
        <v>0</v>
      </c>
      <c r="G18" s="19"/>
    </row>
    <row r="19" spans="1:7" ht="15.75">
      <c r="A19" s="45"/>
      <c r="B19" s="46"/>
      <c r="C19" s="47"/>
      <c r="D19" s="48"/>
      <c r="E19" s="22"/>
      <c r="F19" s="50"/>
      <c r="G19" s="19"/>
    </row>
    <row r="20" spans="1:13" ht="15.75">
      <c r="A20" s="45"/>
      <c r="B20" s="46"/>
      <c r="C20" s="47"/>
      <c r="D20" s="48"/>
      <c r="E20" s="22" t="s">
        <v>17</v>
      </c>
      <c r="F20" s="49">
        <f>F16+F18</f>
        <v>0</v>
      </c>
      <c r="M20"/>
    </row>
    <row r="21" spans="1:6" ht="18.75">
      <c r="A21" s="56"/>
      <c r="B21" s="57"/>
      <c r="C21" s="58"/>
      <c r="D21" s="59"/>
      <c r="E21" s="22" t="s">
        <v>18</v>
      </c>
      <c r="F21" s="60">
        <f>SUM(F20*0.21)</f>
        <v>0</v>
      </c>
    </row>
    <row r="22" spans="1:6" ht="16.5">
      <c r="A22" s="59"/>
      <c r="B22" s="57"/>
      <c r="C22" s="58"/>
      <c r="D22" s="59"/>
      <c r="E22" s="27" t="s">
        <v>19</v>
      </c>
      <c r="F22" s="61">
        <f>SUM(F20:F21)</f>
        <v>0</v>
      </c>
    </row>
    <row r="23" spans="1:6" ht="16.5">
      <c r="A23" s="62"/>
      <c r="B23" s="62"/>
      <c r="C23" s="63"/>
      <c r="D23" s="62"/>
      <c r="E23" s="62"/>
      <c r="F23" s="64"/>
    </row>
    <row r="24" spans="1:6" ht="18">
      <c r="A24" s="65" t="s">
        <v>20</v>
      </c>
      <c r="B24" s="66" t="s">
        <v>78</v>
      </c>
      <c r="C24" s="67"/>
      <c r="D24" s="59"/>
      <c r="E24" s="68"/>
      <c r="F24" s="69"/>
    </row>
  </sheetData>
  <sheetProtection password="C17D" sheet="1" selectLockedCells="1"/>
  <mergeCells count="1">
    <mergeCell ref="A1:F1"/>
  </mergeCells>
  <printOptions horizontalCentered="1"/>
  <pageMargins left="0.9840277777777777" right="0.5902777777777778" top="0.7875" bottom="0.7875" header="0.5118055555555555" footer="0.5118055555555555"/>
  <pageSetup fitToHeight="1" fitToWidth="1" horizontalDpi="300" verticalDpi="300" orientation="portrait" paperSize="9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view="pageBreakPreview" zoomScale="120" zoomScaleNormal="80" zoomScaleSheetLayoutView="120" workbookViewId="0" topLeftCell="A1">
      <pane ySplit="2" topLeftCell="A3" activePane="bottomLeft" state="frozen"/>
      <selection pane="topLeft" activeCell="A1" sqref="A1"/>
      <selection pane="bottomLeft" activeCell="E13" sqref="E13"/>
    </sheetView>
  </sheetViews>
  <sheetFormatPr defaultColWidth="10.28125" defaultRowHeight="12.75"/>
  <cols>
    <col min="1" max="1" width="10.140625" style="59" customWidth="1"/>
    <col min="2" max="2" width="45.7109375" style="57" customWidth="1"/>
    <col min="3" max="3" width="9.00390625" style="58" customWidth="1"/>
    <col min="4" max="4" width="10.140625" style="59" customWidth="1"/>
    <col min="5" max="5" width="15.421875" style="68" customWidth="1"/>
    <col min="6" max="6" width="15.421875" style="69" customWidth="1"/>
    <col min="7" max="12" width="11.421875" style="87" customWidth="1"/>
    <col min="13" max="13" width="13.00390625" style="68" customWidth="1"/>
    <col min="14" max="255" width="11.421875" style="87" customWidth="1"/>
    <col min="256" max="16384" width="11.421875" style="0" customWidth="1"/>
  </cols>
  <sheetData>
    <row r="1" spans="1:6" s="87" customFormat="1" ht="26.25" customHeight="1">
      <c r="A1" s="4" t="s">
        <v>218</v>
      </c>
      <c r="B1" s="4"/>
      <c r="C1" s="4"/>
      <c r="D1" s="4"/>
      <c r="E1" s="4"/>
      <c r="F1" s="4"/>
    </row>
    <row r="2" spans="1:13" s="58" customFormat="1" ht="24.75">
      <c r="A2" s="85" t="s">
        <v>23</v>
      </c>
      <c r="B2" s="85" t="s">
        <v>24</v>
      </c>
      <c r="C2" s="85" t="s">
        <v>25</v>
      </c>
      <c r="D2" s="34" t="s">
        <v>26</v>
      </c>
      <c r="E2" s="86" t="s">
        <v>27</v>
      </c>
      <c r="F2" s="36" t="s">
        <v>28</v>
      </c>
      <c r="G2" s="87"/>
      <c r="H2" s="87"/>
      <c r="I2" s="87"/>
      <c r="J2" s="87"/>
      <c r="M2" s="88"/>
    </row>
    <row r="3" spans="1:13" ht="15.75">
      <c r="A3" s="37" t="s">
        <v>219</v>
      </c>
      <c r="B3" s="38" t="s">
        <v>220</v>
      </c>
      <c r="C3" s="37" t="s">
        <v>31</v>
      </c>
      <c r="D3" s="37">
        <v>18</v>
      </c>
      <c r="E3" s="39">
        <v>0</v>
      </c>
      <c r="F3" s="40">
        <f aca="true" t="shared" si="0" ref="F3:F18">D3*E3</f>
        <v>0</v>
      </c>
      <c r="M3" s="89"/>
    </row>
    <row r="4" spans="1:13" ht="15.75">
      <c r="A4" s="37" t="s">
        <v>221</v>
      </c>
      <c r="B4" s="38" t="s">
        <v>222</v>
      </c>
      <c r="C4" s="37" t="s">
        <v>31</v>
      </c>
      <c r="D4" s="37">
        <v>7</v>
      </c>
      <c r="E4" s="39">
        <v>0</v>
      </c>
      <c r="F4" s="40">
        <f t="shared" si="0"/>
        <v>0</v>
      </c>
      <c r="M4" s="89"/>
    </row>
    <row r="5" spans="1:13" ht="15.75">
      <c r="A5" s="37" t="s">
        <v>223</v>
      </c>
      <c r="B5" s="38" t="s">
        <v>224</v>
      </c>
      <c r="C5" s="37" t="s">
        <v>31</v>
      </c>
      <c r="D5" s="37">
        <v>6</v>
      </c>
      <c r="E5" s="39">
        <v>0</v>
      </c>
      <c r="F5" s="40">
        <f t="shared" si="0"/>
        <v>0</v>
      </c>
      <c r="M5" s="89"/>
    </row>
    <row r="6" spans="1:13" ht="15.75">
      <c r="A6" s="37" t="s">
        <v>225</v>
      </c>
      <c r="B6" s="38" t="s">
        <v>226</v>
      </c>
      <c r="C6" s="37" t="s">
        <v>31</v>
      </c>
      <c r="D6" s="37">
        <v>8</v>
      </c>
      <c r="E6" s="39">
        <v>0</v>
      </c>
      <c r="F6" s="40">
        <f t="shared" si="0"/>
        <v>0</v>
      </c>
      <c r="M6" s="89"/>
    </row>
    <row r="7" spans="1:13" ht="15.75">
      <c r="A7" s="37" t="s">
        <v>227</v>
      </c>
      <c r="B7" s="38" t="s">
        <v>228</v>
      </c>
      <c r="C7" s="37" t="s">
        <v>31</v>
      </c>
      <c r="D7" s="37">
        <v>43</v>
      </c>
      <c r="E7" s="39">
        <v>0</v>
      </c>
      <c r="F7" s="40">
        <f t="shared" si="0"/>
        <v>0</v>
      </c>
      <c r="M7" s="89"/>
    </row>
    <row r="8" spans="1:13" ht="15.75">
      <c r="A8" s="37" t="s">
        <v>229</v>
      </c>
      <c r="B8" s="38" t="s">
        <v>230</v>
      </c>
      <c r="C8" s="37" t="s">
        <v>31</v>
      </c>
      <c r="D8" s="37">
        <v>29</v>
      </c>
      <c r="E8" s="39">
        <v>0</v>
      </c>
      <c r="F8" s="40">
        <f t="shared" si="0"/>
        <v>0</v>
      </c>
      <c r="J8" s="58"/>
      <c r="K8" s="58"/>
      <c r="M8" s="89"/>
    </row>
    <row r="9" spans="1:13" ht="15.75">
      <c r="A9" s="37" t="s">
        <v>231</v>
      </c>
      <c r="B9" s="38" t="s">
        <v>232</v>
      </c>
      <c r="C9" s="37" t="s">
        <v>31</v>
      </c>
      <c r="D9" s="37">
        <v>15</v>
      </c>
      <c r="E9" s="39">
        <v>0</v>
      </c>
      <c r="F9" s="40">
        <f t="shared" si="0"/>
        <v>0</v>
      </c>
      <c r="M9" s="89"/>
    </row>
    <row r="10" spans="1:13" ht="15.75">
      <c r="A10" s="37" t="s">
        <v>233</v>
      </c>
      <c r="B10" s="38" t="s">
        <v>234</v>
      </c>
      <c r="C10" s="37" t="s">
        <v>31</v>
      </c>
      <c r="D10" s="37">
        <v>8</v>
      </c>
      <c r="E10" s="39">
        <v>0</v>
      </c>
      <c r="F10" s="40">
        <f t="shared" si="0"/>
        <v>0</v>
      </c>
      <c r="M10" s="89"/>
    </row>
    <row r="11" spans="1:13" ht="15.75">
      <c r="A11" s="37" t="s">
        <v>235</v>
      </c>
      <c r="B11" s="38" t="s">
        <v>236</v>
      </c>
      <c r="C11" s="37" t="s">
        <v>31</v>
      </c>
      <c r="D11" s="37">
        <v>15</v>
      </c>
      <c r="E11" s="39">
        <v>0</v>
      </c>
      <c r="F11" s="40">
        <f t="shared" si="0"/>
        <v>0</v>
      </c>
      <c r="M11" s="89"/>
    </row>
    <row r="12" spans="1:13" ht="15.75">
      <c r="A12" s="37" t="s">
        <v>237</v>
      </c>
      <c r="B12" s="38" t="s">
        <v>238</v>
      </c>
      <c r="C12" s="37" t="s">
        <v>31</v>
      </c>
      <c r="D12" s="37">
        <v>2</v>
      </c>
      <c r="E12" s="39">
        <v>0</v>
      </c>
      <c r="F12" s="40">
        <f t="shared" si="0"/>
        <v>0</v>
      </c>
      <c r="G12" s="90"/>
      <c r="M12" s="89"/>
    </row>
    <row r="13" spans="1:13" ht="15.75">
      <c r="A13" s="37" t="s">
        <v>239</v>
      </c>
      <c r="B13" s="41" t="s">
        <v>240</v>
      </c>
      <c r="C13" s="37" t="s">
        <v>31</v>
      </c>
      <c r="D13" s="37">
        <v>14</v>
      </c>
      <c r="E13" s="39">
        <v>0</v>
      </c>
      <c r="F13" s="40">
        <f t="shared" si="0"/>
        <v>0</v>
      </c>
      <c r="G13" s="90"/>
      <c r="M13" s="89"/>
    </row>
    <row r="14" spans="1:13" ht="15.75">
      <c r="A14" s="91" t="s">
        <v>241</v>
      </c>
      <c r="B14" s="41" t="s">
        <v>242</v>
      </c>
      <c r="C14" s="37" t="s">
        <v>31</v>
      </c>
      <c r="D14" s="37">
        <v>18</v>
      </c>
      <c r="E14" s="39">
        <v>0</v>
      </c>
      <c r="F14" s="40">
        <f t="shared" si="0"/>
        <v>0</v>
      </c>
      <c r="G14" s="90"/>
      <c r="M14" s="89"/>
    </row>
    <row r="15" spans="1:13" ht="15.75">
      <c r="A15" s="91" t="s">
        <v>243</v>
      </c>
      <c r="B15" s="41" t="s">
        <v>244</v>
      </c>
      <c r="C15" s="37" t="s">
        <v>31</v>
      </c>
      <c r="D15" s="37">
        <v>11</v>
      </c>
      <c r="E15" s="39">
        <v>0</v>
      </c>
      <c r="F15" s="40">
        <f t="shared" si="0"/>
        <v>0</v>
      </c>
      <c r="G15" s="90"/>
      <c r="M15" s="89"/>
    </row>
    <row r="16" spans="1:13" ht="15.75">
      <c r="A16" s="37" t="s">
        <v>245</v>
      </c>
      <c r="B16" s="38" t="s">
        <v>246</v>
      </c>
      <c r="C16" s="37" t="s">
        <v>31</v>
      </c>
      <c r="D16" s="37">
        <v>1</v>
      </c>
      <c r="E16" s="39">
        <v>0</v>
      </c>
      <c r="F16" s="40">
        <f t="shared" si="0"/>
        <v>0</v>
      </c>
      <c r="G16" s="90"/>
      <c r="M16" s="89"/>
    </row>
    <row r="17" spans="1:13" ht="15.75">
      <c r="A17" s="37" t="s">
        <v>247</v>
      </c>
      <c r="B17" s="38" t="s">
        <v>248</v>
      </c>
      <c r="C17" s="37" t="s">
        <v>31</v>
      </c>
      <c r="D17" s="37">
        <v>5</v>
      </c>
      <c r="E17" s="39">
        <v>0</v>
      </c>
      <c r="F17" s="40">
        <f t="shared" si="0"/>
        <v>0</v>
      </c>
      <c r="G17" s="90"/>
      <c r="M17" s="89"/>
    </row>
    <row r="18" spans="1:13" ht="15.75">
      <c r="A18" s="37" t="s">
        <v>249</v>
      </c>
      <c r="B18" s="38" t="s">
        <v>250</v>
      </c>
      <c r="C18" s="37" t="s">
        <v>31</v>
      </c>
      <c r="D18" s="37">
        <v>1</v>
      </c>
      <c r="E18" s="39">
        <v>0</v>
      </c>
      <c r="F18" s="40">
        <f t="shared" si="0"/>
        <v>0</v>
      </c>
      <c r="G18" s="90"/>
      <c r="M18" s="89"/>
    </row>
    <row r="19" spans="1:7" ht="15.75">
      <c r="A19" s="45"/>
      <c r="B19" s="46"/>
      <c r="C19" s="47"/>
      <c r="D19" s="48"/>
      <c r="E19" s="22" t="s">
        <v>76</v>
      </c>
      <c r="F19" s="49">
        <f>SUM(F3:F18)</f>
        <v>0</v>
      </c>
      <c r="G19" s="90"/>
    </row>
    <row r="20" spans="1:7" ht="15.75">
      <c r="A20" s="45"/>
      <c r="B20" s="46"/>
      <c r="C20" s="47"/>
      <c r="D20" s="48"/>
      <c r="E20" s="22"/>
      <c r="F20" s="50"/>
      <c r="G20" s="90"/>
    </row>
    <row r="21" spans="1:7" ht="15.75">
      <c r="A21" s="51"/>
      <c r="B21" s="52" t="s">
        <v>77</v>
      </c>
      <c r="C21" s="53"/>
      <c r="D21" s="53"/>
      <c r="E21" s="54"/>
      <c r="F21" s="55">
        <f>F19*0.05</f>
        <v>0</v>
      </c>
      <c r="G21" s="90"/>
    </row>
    <row r="22" spans="1:7" ht="15.75">
      <c r="A22" s="45"/>
      <c r="B22" s="46"/>
      <c r="C22" s="47"/>
      <c r="D22" s="48"/>
      <c r="E22" s="22"/>
      <c r="F22" s="50"/>
      <c r="G22" s="90"/>
    </row>
    <row r="23" spans="1:6" s="87" customFormat="1" ht="15.75">
      <c r="A23" s="45"/>
      <c r="B23" s="46"/>
      <c r="C23" s="47"/>
      <c r="D23" s="48"/>
      <c r="E23" s="22" t="s">
        <v>17</v>
      </c>
      <c r="F23" s="49">
        <f>F19+F21</f>
        <v>0</v>
      </c>
    </row>
    <row r="24" spans="1:6" ht="18.75">
      <c r="A24" s="56"/>
      <c r="E24" s="22" t="s">
        <v>18</v>
      </c>
      <c r="F24" s="60">
        <f>SUM(F23*0.21)</f>
        <v>0</v>
      </c>
    </row>
    <row r="25" spans="5:6" ht="16.5">
      <c r="E25" s="27" t="s">
        <v>19</v>
      </c>
      <c r="F25" s="61">
        <f>SUM(F23:F24)</f>
        <v>0</v>
      </c>
    </row>
    <row r="26" spans="1:6" ht="16.5">
      <c r="A26" s="62"/>
      <c r="B26" s="62"/>
      <c r="C26" s="63"/>
      <c r="D26" s="62"/>
      <c r="E26" s="62"/>
      <c r="F26" s="64"/>
    </row>
    <row r="27" spans="1:3" ht="18">
      <c r="A27" s="65" t="s">
        <v>20</v>
      </c>
      <c r="B27" s="66" t="s">
        <v>78</v>
      </c>
      <c r="C27" s="67"/>
    </row>
  </sheetData>
  <sheetProtection password="C17D" sheet="1" selectLockedCells="1"/>
  <mergeCells count="1">
    <mergeCell ref="A1:F1"/>
  </mergeCells>
  <printOptions horizontalCentered="1"/>
  <pageMargins left="0.9840277777777777" right="0.5902777777777778" top="0.7875" bottom="0.7875" header="0.5118055555555555" footer="0.5118055555555555"/>
  <pageSetup fitToHeight="1" fitToWidth="1" horizontalDpi="300" verticalDpi="300" orientation="portrait" paperSize="9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view="pageBreakPreview" zoomScale="120" zoomScaleNormal="80" zoomScaleSheetLayoutView="120" workbookViewId="0" topLeftCell="A1">
      <pane ySplit="2" topLeftCell="A3" activePane="bottomLeft" state="frozen"/>
      <selection pane="topLeft" activeCell="A1" sqref="A1"/>
      <selection pane="bottomLeft" activeCell="E9" sqref="E9"/>
    </sheetView>
  </sheetViews>
  <sheetFormatPr defaultColWidth="10.28125" defaultRowHeight="12.75"/>
  <cols>
    <col min="1" max="1" width="11.7109375" style="59" customWidth="1"/>
    <col min="2" max="2" width="45.7109375" style="57" customWidth="1"/>
    <col min="3" max="3" width="9.00390625" style="58" customWidth="1"/>
    <col min="4" max="4" width="10.28125" style="59" customWidth="1"/>
    <col min="5" max="5" width="15.28125" style="68" customWidth="1"/>
    <col min="6" max="6" width="17.00390625" style="69" customWidth="1"/>
    <col min="7" max="12" width="11.421875" style="87" customWidth="1"/>
    <col min="13" max="13" width="13.00390625" style="68" customWidth="1"/>
    <col min="14" max="255" width="11.421875" style="87" customWidth="1"/>
    <col min="256" max="16384" width="11.421875" style="0" customWidth="1"/>
  </cols>
  <sheetData>
    <row r="1" spans="1:6" s="87" customFormat="1" ht="26.25" customHeight="1">
      <c r="A1" s="4" t="s">
        <v>251</v>
      </c>
      <c r="B1" s="4"/>
      <c r="C1" s="4"/>
      <c r="D1" s="4"/>
      <c r="E1" s="4"/>
      <c r="F1" s="4"/>
    </row>
    <row r="2" spans="1:13" s="58" customFormat="1" ht="24.75">
      <c r="A2" s="85" t="s">
        <v>23</v>
      </c>
      <c r="B2" s="85" t="s">
        <v>24</v>
      </c>
      <c r="C2" s="85" t="s">
        <v>25</v>
      </c>
      <c r="D2" s="85" t="s">
        <v>191</v>
      </c>
      <c r="E2" s="86" t="s">
        <v>27</v>
      </c>
      <c r="F2" s="36" t="s">
        <v>28</v>
      </c>
      <c r="G2" s="87"/>
      <c r="H2" s="87"/>
      <c r="I2" s="87"/>
      <c r="J2" s="87"/>
      <c r="M2" s="88"/>
    </row>
    <row r="3" spans="1:13" ht="15.75">
      <c r="A3" s="37" t="s">
        <v>252</v>
      </c>
      <c r="B3" s="38" t="s">
        <v>253</v>
      </c>
      <c r="C3" s="37" t="s">
        <v>31</v>
      </c>
      <c r="D3" s="37">
        <v>17</v>
      </c>
      <c r="E3" s="39">
        <v>0</v>
      </c>
      <c r="F3" s="40">
        <f aca="true" t="shared" si="0" ref="F3:F17">D3*E3</f>
        <v>0</v>
      </c>
      <c r="M3" s="89"/>
    </row>
    <row r="4" spans="1:13" ht="15.75">
      <c r="A4" s="44" t="s">
        <v>254</v>
      </c>
      <c r="B4" s="38" t="s">
        <v>255</v>
      </c>
      <c r="C4" s="37" t="s">
        <v>31</v>
      </c>
      <c r="D4" s="37">
        <v>64</v>
      </c>
      <c r="E4" s="39">
        <v>0</v>
      </c>
      <c r="F4" s="40">
        <f t="shared" si="0"/>
        <v>0</v>
      </c>
      <c r="M4" s="89"/>
    </row>
    <row r="5" spans="1:13" ht="15.75">
      <c r="A5" s="37" t="s">
        <v>256</v>
      </c>
      <c r="B5" s="38" t="s">
        <v>257</v>
      </c>
      <c r="C5" s="37" t="s">
        <v>258</v>
      </c>
      <c r="D5" s="37">
        <v>86</v>
      </c>
      <c r="E5" s="39">
        <v>0</v>
      </c>
      <c r="F5" s="40">
        <f t="shared" si="0"/>
        <v>0</v>
      </c>
      <c r="M5" s="89"/>
    </row>
    <row r="6" spans="1:13" ht="15.75">
      <c r="A6" s="37" t="s">
        <v>259</v>
      </c>
      <c r="B6" s="38" t="s">
        <v>260</v>
      </c>
      <c r="C6" s="37" t="s">
        <v>31</v>
      </c>
      <c r="D6" s="37">
        <v>2</v>
      </c>
      <c r="E6" s="39">
        <v>0</v>
      </c>
      <c r="F6" s="40">
        <f t="shared" si="0"/>
        <v>0</v>
      </c>
      <c r="M6" s="89"/>
    </row>
    <row r="7" spans="1:13" ht="15.75">
      <c r="A7" s="37" t="s">
        <v>261</v>
      </c>
      <c r="B7" s="38" t="s">
        <v>262</v>
      </c>
      <c r="C7" s="37" t="s">
        <v>31</v>
      </c>
      <c r="D7" s="37">
        <v>1</v>
      </c>
      <c r="E7" s="39">
        <v>0</v>
      </c>
      <c r="F7" s="40">
        <f t="shared" si="0"/>
        <v>0</v>
      </c>
      <c r="M7" s="89"/>
    </row>
    <row r="8" spans="1:13" ht="15.75">
      <c r="A8" s="37" t="s">
        <v>263</v>
      </c>
      <c r="B8" s="38" t="s">
        <v>264</v>
      </c>
      <c r="C8" s="37" t="s">
        <v>31</v>
      </c>
      <c r="D8" s="37">
        <v>2</v>
      </c>
      <c r="E8" s="39">
        <v>0</v>
      </c>
      <c r="F8" s="40">
        <f t="shared" si="0"/>
        <v>0</v>
      </c>
      <c r="M8" s="89"/>
    </row>
    <row r="9" spans="1:13" ht="15.75">
      <c r="A9" s="37" t="s">
        <v>265</v>
      </c>
      <c r="B9" s="38" t="s">
        <v>266</v>
      </c>
      <c r="C9" s="37" t="s">
        <v>31</v>
      </c>
      <c r="D9" s="37">
        <v>2</v>
      </c>
      <c r="E9" s="39">
        <v>0</v>
      </c>
      <c r="F9" s="40">
        <f t="shared" si="0"/>
        <v>0</v>
      </c>
      <c r="M9" s="89"/>
    </row>
    <row r="10" spans="1:13" ht="15.75">
      <c r="A10" s="37" t="s">
        <v>267</v>
      </c>
      <c r="B10" s="38" t="s">
        <v>268</v>
      </c>
      <c r="C10" s="37" t="s">
        <v>31</v>
      </c>
      <c r="D10" s="37">
        <v>10</v>
      </c>
      <c r="E10" s="39">
        <v>0</v>
      </c>
      <c r="F10" s="40">
        <f t="shared" si="0"/>
        <v>0</v>
      </c>
      <c r="M10" s="89"/>
    </row>
    <row r="11" spans="1:13" ht="15.75">
      <c r="A11" s="37" t="s">
        <v>269</v>
      </c>
      <c r="B11" s="38" t="s">
        <v>270</v>
      </c>
      <c r="C11" s="37" t="s">
        <v>271</v>
      </c>
      <c r="D11" s="37">
        <v>1</v>
      </c>
      <c r="E11" s="39">
        <v>0</v>
      </c>
      <c r="F11" s="40">
        <f t="shared" si="0"/>
        <v>0</v>
      </c>
      <c r="M11" s="89"/>
    </row>
    <row r="12" spans="1:13" ht="15.75">
      <c r="A12" s="37" t="s">
        <v>272</v>
      </c>
      <c r="B12" s="38" t="s">
        <v>273</v>
      </c>
      <c r="C12" s="37" t="s">
        <v>271</v>
      </c>
      <c r="D12" s="37">
        <v>1</v>
      </c>
      <c r="E12" s="39">
        <v>0</v>
      </c>
      <c r="F12" s="40">
        <f t="shared" si="0"/>
        <v>0</v>
      </c>
      <c r="M12" s="89"/>
    </row>
    <row r="13" spans="1:13" ht="15.75">
      <c r="A13" s="37" t="s">
        <v>274</v>
      </c>
      <c r="B13" s="38" t="s">
        <v>275</v>
      </c>
      <c r="C13" s="37" t="s">
        <v>271</v>
      </c>
      <c r="D13" s="37">
        <v>54</v>
      </c>
      <c r="E13" s="39">
        <v>0</v>
      </c>
      <c r="F13" s="40">
        <f t="shared" si="0"/>
        <v>0</v>
      </c>
      <c r="M13" s="89"/>
    </row>
    <row r="14" spans="1:13" ht="15.75">
      <c r="A14" s="37" t="s">
        <v>276</v>
      </c>
      <c r="B14" s="38" t="s">
        <v>277</v>
      </c>
      <c r="C14" s="37" t="s">
        <v>31</v>
      </c>
      <c r="D14" s="37">
        <v>1</v>
      </c>
      <c r="E14" s="39">
        <v>0</v>
      </c>
      <c r="F14" s="40">
        <f t="shared" si="0"/>
        <v>0</v>
      </c>
      <c r="M14" s="89"/>
    </row>
    <row r="15" spans="1:13" ht="15.75">
      <c r="A15" s="37" t="s">
        <v>278</v>
      </c>
      <c r="B15" s="38" t="s">
        <v>279</v>
      </c>
      <c r="C15" s="37" t="s">
        <v>31</v>
      </c>
      <c r="D15" s="37">
        <v>1</v>
      </c>
      <c r="E15" s="39">
        <v>0</v>
      </c>
      <c r="F15" s="40">
        <f t="shared" si="0"/>
        <v>0</v>
      </c>
      <c r="M15" s="89"/>
    </row>
    <row r="16" spans="1:13" ht="15.75">
      <c r="A16" s="37" t="s">
        <v>280</v>
      </c>
      <c r="B16" s="38" t="s">
        <v>281</v>
      </c>
      <c r="C16" s="37" t="s">
        <v>271</v>
      </c>
      <c r="D16" s="37">
        <v>1</v>
      </c>
      <c r="E16" s="39">
        <v>0</v>
      </c>
      <c r="F16" s="40">
        <f t="shared" si="0"/>
        <v>0</v>
      </c>
      <c r="G16" s="90"/>
      <c r="M16" s="89"/>
    </row>
    <row r="17" spans="1:13" ht="15.75">
      <c r="A17" s="37" t="s">
        <v>282</v>
      </c>
      <c r="B17" s="38" t="s">
        <v>283</v>
      </c>
      <c r="C17" s="37" t="s">
        <v>31</v>
      </c>
      <c r="D17" s="37">
        <v>2</v>
      </c>
      <c r="E17" s="39">
        <v>0</v>
      </c>
      <c r="F17" s="40">
        <f t="shared" si="0"/>
        <v>0</v>
      </c>
      <c r="G17" s="90"/>
      <c r="M17" s="89"/>
    </row>
    <row r="18" spans="1:7" ht="15.75">
      <c r="A18" s="45"/>
      <c r="B18" s="46"/>
      <c r="C18" s="47"/>
      <c r="D18" s="48"/>
      <c r="E18" s="22" t="s">
        <v>76</v>
      </c>
      <c r="F18" s="49">
        <f>SUM(F3:F17)</f>
        <v>0</v>
      </c>
      <c r="G18" s="90"/>
    </row>
    <row r="19" spans="1:7" ht="15.75">
      <c r="A19" s="45"/>
      <c r="B19" s="46"/>
      <c r="C19" s="47"/>
      <c r="D19" s="48"/>
      <c r="E19" s="22"/>
      <c r="F19" s="50"/>
      <c r="G19" s="90"/>
    </row>
    <row r="20" spans="1:7" ht="15.75">
      <c r="A20" s="51"/>
      <c r="B20" s="52" t="s">
        <v>77</v>
      </c>
      <c r="C20" s="53"/>
      <c r="D20" s="53"/>
      <c r="E20" s="54"/>
      <c r="F20" s="55">
        <f>F18*0.05</f>
        <v>0</v>
      </c>
      <c r="G20" s="90"/>
    </row>
    <row r="21" spans="1:7" ht="15.75">
      <c r="A21" s="45"/>
      <c r="B21" s="46"/>
      <c r="C21" s="47"/>
      <c r="D21" s="48"/>
      <c r="E21" s="22"/>
      <c r="F21" s="50"/>
      <c r="G21" s="90"/>
    </row>
    <row r="22" spans="1:6" s="87" customFormat="1" ht="15.75">
      <c r="A22" s="45"/>
      <c r="B22" s="46"/>
      <c r="C22" s="47"/>
      <c r="D22" s="48"/>
      <c r="E22" s="22" t="s">
        <v>17</v>
      </c>
      <c r="F22" s="49">
        <f>F18+F20</f>
        <v>0</v>
      </c>
    </row>
    <row r="23" spans="1:6" ht="18.75">
      <c r="A23" s="56"/>
      <c r="E23" s="22" t="s">
        <v>18</v>
      </c>
      <c r="F23" s="60">
        <f>SUM(F22*0.21)</f>
        <v>0</v>
      </c>
    </row>
    <row r="24" spans="5:6" ht="16.5">
      <c r="E24" s="27" t="s">
        <v>19</v>
      </c>
      <c r="F24" s="61">
        <f>SUM(F22:F23)</f>
        <v>0</v>
      </c>
    </row>
    <row r="25" spans="1:6" ht="16.5">
      <c r="A25" s="62"/>
      <c r="B25" s="62"/>
      <c r="C25" s="63"/>
      <c r="D25" s="62"/>
      <c r="E25" s="62"/>
      <c r="F25" s="64"/>
    </row>
    <row r="26" spans="1:3" ht="18">
      <c r="A26" s="65" t="s">
        <v>20</v>
      </c>
      <c r="B26" s="66" t="s">
        <v>78</v>
      </c>
      <c r="C26" s="67"/>
    </row>
  </sheetData>
  <sheetProtection password="C17D" sheet="1" selectLockedCells="1"/>
  <mergeCells count="1">
    <mergeCell ref="A1:F1"/>
  </mergeCells>
  <printOptions horizontalCentered="1"/>
  <pageMargins left="0.9840277777777777" right="0.5902777777777778" top="0.7875" bottom="0.7875" header="0.5118055555555555" footer="0.5118055555555555"/>
  <pageSetup fitToHeight="1" fitToWidth="1" horizontalDpi="300" verticalDpi="300" orientation="portrait" paperSize="9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view="pageBreakPreview" zoomScale="120" zoomScaleNormal="80" zoomScaleSheetLayoutView="120" workbookViewId="0" topLeftCell="A1">
      <pane ySplit="2" topLeftCell="A3" activePane="bottomLeft" state="frozen"/>
      <selection pane="topLeft" activeCell="A1" sqref="A1"/>
      <selection pane="bottomLeft" activeCell="E7" sqref="E7"/>
    </sheetView>
  </sheetViews>
  <sheetFormatPr defaultColWidth="10.28125" defaultRowHeight="12.75"/>
  <cols>
    <col min="1" max="1" width="8.421875" style="59" customWidth="1"/>
    <col min="2" max="2" width="72.8515625" style="57" customWidth="1"/>
    <col min="3" max="3" width="9.00390625" style="58" customWidth="1"/>
    <col min="4" max="4" width="10.00390625" style="59" customWidth="1"/>
    <col min="5" max="5" width="15.421875" style="68" customWidth="1"/>
    <col min="6" max="6" width="16.00390625" style="69" customWidth="1"/>
    <col min="7" max="12" width="11.421875" style="87" customWidth="1"/>
    <col min="13" max="13" width="13.00390625" style="68" customWidth="1"/>
    <col min="14" max="255" width="11.421875" style="87" customWidth="1"/>
    <col min="256" max="16384" width="11.421875" style="0" customWidth="1"/>
  </cols>
  <sheetData>
    <row r="1" spans="1:6" s="87" customFormat="1" ht="26.25" customHeight="1">
      <c r="A1" s="4" t="s">
        <v>284</v>
      </c>
      <c r="B1" s="4"/>
      <c r="C1" s="4"/>
      <c r="D1" s="4"/>
      <c r="E1" s="4"/>
      <c r="F1" s="4"/>
    </row>
    <row r="2" spans="1:13" s="58" customFormat="1" ht="24.75">
      <c r="A2" s="85" t="s">
        <v>285</v>
      </c>
      <c r="B2" s="85" t="s">
        <v>24</v>
      </c>
      <c r="C2" s="85" t="s">
        <v>25</v>
      </c>
      <c r="D2" s="85" t="s">
        <v>191</v>
      </c>
      <c r="E2" s="86" t="s">
        <v>27</v>
      </c>
      <c r="F2" s="92" t="s">
        <v>28</v>
      </c>
      <c r="G2" s="87"/>
      <c r="H2" s="87"/>
      <c r="I2" s="87"/>
      <c r="J2" s="87"/>
      <c r="M2" s="88"/>
    </row>
    <row r="3" spans="1:13" ht="15.75">
      <c r="A3" s="37">
        <v>1</v>
      </c>
      <c r="B3" s="38" t="s">
        <v>286</v>
      </c>
      <c r="C3" s="37" t="s">
        <v>287</v>
      </c>
      <c r="D3" s="37">
        <v>1</v>
      </c>
      <c r="E3" s="39">
        <v>0</v>
      </c>
      <c r="F3" s="40">
        <f aca="true" t="shared" si="0" ref="F3:F13">D3*E3</f>
        <v>0</v>
      </c>
      <c r="M3" s="89"/>
    </row>
    <row r="4" spans="1:13" ht="15.75">
      <c r="A4" s="37">
        <v>2</v>
      </c>
      <c r="B4" s="38" t="s">
        <v>288</v>
      </c>
      <c r="C4" s="37" t="s">
        <v>287</v>
      </c>
      <c r="D4" s="37">
        <v>1</v>
      </c>
      <c r="E4" s="39">
        <v>0</v>
      </c>
      <c r="F4" s="40">
        <f t="shared" si="0"/>
        <v>0</v>
      </c>
      <c r="M4" s="89"/>
    </row>
    <row r="5" spans="1:13" ht="16.5" customHeight="1">
      <c r="A5" s="37">
        <v>3</v>
      </c>
      <c r="B5" s="38" t="s">
        <v>289</v>
      </c>
      <c r="C5" s="37" t="s">
        <v>290</v>
      </c>
      <c r="D5" s="37">
        <v>16</v>
      </c>
      <c r="E5" s="39">
        <v>0</v>
      </c>
      <c r="F5" s="40">
        <f t="shared" si="0"/>
        <v>0</v>
      </c>
      <c r="M5" s="89"/>
    </row>
    <row r="6" spans="1:13" ht="15.75">
      <c r="A6" s="37">
        <v>4</v>
      </c>
      <c r="B6" s="38" t="s">
        <v>291</v>
      </c>
      <c r="C6" s="37" t="s">
        <v>290</v>
      </c>
      <c r="D6" s="37">
        <v>24</v>
      </c>
      <c r="E6" s="39">
        <v>0</v>
      </c>
      <c r="F6" s="40">
        <f t="shared" si="0"/>
        <v>0</v>
      </c>
      <c r="M6" s="89"/>
    </row>
    <row r="7" spans="1:13" ht="15.75">
      <c r="A7" s="37">
        <v>5</v>
      </c>
      <c r="B7" s="38" t="s">
        <v>292</v>
      </c>
      <c r="C7" s="37" t="s">
        <v>31</v>
      </c>
      <c r="D7" s="37">
        <v>1</v>
      </c>
      <c r="E7" s="39">
        <v>0</v>
      </c>
      <c r="F7" s="40">
        <f t="shared" si="0"/>
        <v>0</v>
      </c>
      <c r="M7" s="89"/>
    </row>
    <row r="8" spans="1:13" ht="15.75">
      <c r="A8" s="37">
        <v>6</v>
      </c>
      <c r="B8" s="38" t="s">
        <v>293</v>
      </c>
      <c r="C8" s="37" t="s">
        <v>31</v>
      </c>
      <c r="D8" s="37">
        <v>1</v>
      </c>
      <c r="E8" s="39">
        <v>0</v>
      </c>
      <c r="F8" s="40">
        <f t="shared" si="0"/>
        <v>0</v>
      </c>
      <c r="M8" s="89"/>
    </row>
    <row r="9" spans="1:13" ht="15.75">
      <c r="A9" s="37">
        <v>8</v>
      </c>
      <c r="B9" s="38" t="s">
        <v>294</v>
      </c>
      <c r="C9" s="37" t="s">
        <v>31</v>
      </c>
      <c r="D9" s="37">
        <v>1</v>
      </c>
      <c r="E9" s="39">
        <v>0</v>
      </c>
      <c r="F9" s="40">
        <f t="shared" si="0"/>
        <v>0</v>
      </c>
      <c r="M9" s="89"/>
    </row>
    <row r="10" spans="1:13" ht="15.75">
      <c r="A10" s="37">
        <v>9</v>
      </c>
      <c r="B10" s="38" t="s">
        <v>295</v>
      </c>
      <c r="C10" s="37" t="s">
        <v>31</v>
      </c>
      <c r="D10" s="37">
        <v>1</v>
      </c>
      <c r="E10" s="39">
        <v>0</v>
      </c>
      <c r="F10" s="40">
        <f t="shared" si="0"/>
        <v>0</v>
      </c>
      <c r="M10" s="89"/>
    </row>
    <row r="11" spans="1:13" ht="15.75">
      <c r="A11" s="37">
        <v>10</v>
      </c>
      <c r="B11" s="38" t="s">
        <v>296</v>
      </c>
      <c r="C11" s="37" t="s">
        <v>31</v>
      </c>
      <c r="D11" s="37">
        <v>1</v>
      </c>
      <c r="E11" s="39">
        <v>0</v>
      </c>
      <c r="F11" s="40">
        <f t="shared" si="0"/>
        <v>0</v>
      </c>
      <c r="J11" s="58"/>
      <c r="K11" s="58"/>
      <c r="M11" s="89"/>
    </row>
    <row r="12" spans="1:13" ht="15.75">
      <c r="A12" s="37">
        <v>11</v>
      </c>
      <c r="B12" s="38" t="s">
        <v>297</v>
      </c>
      <c r="C12" s="37" t="s">
        <v>287</v>
      </c>
      <c r="D12" s="37">
        <v>1</v>
      </c>
      <c r="E12" s="39">
        <v>0</v>
      </c>
      <c r="F12" s="40">
        <f t="shared" si="0"/>
        <v>0</v>
      </c>
      <c r="J12" s="58"/>
      <c r="K12" s="58"/>
      <c r="M12" s="89"/>
    </row>
    <row r="13" spans="1:13" ht="27">
      <c r="A13" s="93">
        <v>12</v>
      </c>
      <c r="B13" s="38" t="s">
        <v>298</v>
      </c>
      <c r="C13" s="37" t="s">
        <v>287</v>
      </c>
      <c r="D13" s="37">
        <v>1</v>
      </c>
      <c r="E13" s="39">
        <v>0</v>
      </c>
      <c r="F13" s="40">
        <f t="shared" si="0"/>
        <v>0</v>
      </c>
      <c r="G13" s="90"/>
      <c r="M13" s="89"/>
    </row>
    <row r="14" spans="1:7" ht="15.75">
      <c r="A14" s="45"/>
      <c r="B14" s="46"/>
      <c r="C14" s="47"/>
      <c r="D14" s="48"/>
      <c r="E14" s="22"/>
      <c r="F14" s="50"/>
      <c r="G14" s="90"/>
    </row>
    <row r="15" spans="1:7" ht="15.75">
      <c r="A15" s="45"/>
      <c r="B15" s="46"/>
      <c r="C15" s="47"/>
      <c r="D15" s="48"/>
      <c r="E15" s="22"/>
      <c r="F15" s="50"/>
      <c r="G15" s="90"/>
    </row>
    <row r="16" spans="1:7" ht="15.75">
      <c r="A16" s="45"/>
      <c r="B16" s="46"/>
      <c r="C16" s="47"/>
      <c r="D16" s="48"/>
      <c r="E16" s="22"/>
      <c r="F16" s="50"/>
      <c r="G16" s="90"/>
    </row>
    <row r="17" spans="1:6" s="87" customFormat="1" ht="15.75">
      <c r="A17" s="45"/>
      <c r="B17" s="46"/>
      <c r="C17" s="47"/>
      <c r="D17" s="48"/>
      <c r="E17" s="22" t="s">
        <v>17</v>
      </c>
      <c r="F17" s="23">
        <f>SUM(F3:F13)</f>
        <v>0</v>
      </c>
    </row>
    <row r="18" spans="1:6" ht="18.75">
      <c r="A18" s="56"/>
      <c r="E18" s="22" t="s">
        <v>18</v>
      </c>
      <c r="F18" s="25">
        <f>SUM(F17*0.21)</f>
        <v>0</v>
      </c>
    </row>
    <row r="19" spans="5:6" ht="16.5">
      <c r="E19" s="27" t="s">
        <v>19</v>
      </c>
      <c r="F19" s="28">
        <f>SUM(F17:F18)</f>
        <v>0</v>
      </c>
    </row>
    <row r="20" spans="1:6" ht="16.5">
      <c r="A20" s="62"/>
      <c r="B20" s="62"/>
      <c r="C20" s="63"/>
      <c r="D20" s="62"/>
      <c r="E20" s="62"/>
      <c r="F20" s="64"/>
    </row>
    <row r="21" spans="1:3" ht="18">
      <c r="A21" s="65" t="s">
        <v>20</v>
      </c>
      <c r="B21" s="66" t="s">
        <v>78</v>
      </c>
      <c r="C21" s="67"/>
    </row>
  </sheetData>
  <sheetProtection password="C17D" sheet="1" selectLockedCells="1"/>
  <mergeCells count="1">
    <mergeCell ref="A1:F1"/>
  </mergeCells>
  <printOptions horizontalCentered="1"/>
  <pageMargins left="0.9840277777777777" right="0.5902777777777778" top="0.7875" bottom="0.7875" header="0.5118055555555555" footer="0.5118055555555555"/>
  <pageSetup fitToHeight="1" fitToWidth="1" horizontalDpi="300" verticalDpi="300" orientation="portrait" paperSize="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2019-12-18T16:58:39Z</dcterms:modified>
  <cp:category/>
  <cp:version/>
  <cp:contentType/>
  <cp:contentStatus/>
  <cp:revision>389</cp:revision>
</cp:coreProperties>
</file>