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Krycí list" sheetId="1" r:id="rId1"/>
    <sheet name="A" sheetId="2" r:id="rId2"/>
    <sheet name="B" sheetId="3" r:id="rId3"/>
    <sheet name="C" sheetId="4" r:id="rId4"/>
    <sheet name="Ukázka vyplnění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<sst xmlns="http://schemas.openxmlformats.org/spreadsheetml/2006/main" count="105" uniqueCount="65">
  <si>
    <t>Datum:</t>
  </si>
  <si>
    <t>Bourací práce a demolice</t>
  </si>
  <si>
    <t>Zemní práce a základy</t>
  </si>
  <si>
    <t>Stěny, příčky, stropy a schodiště</t>
  </si>
  <si>
    <t>Střecha</t>
  </si>
  <si>
    <t>Fasáda</t>
  </si>
  <si>
    <t>Podlahy a nášlapené vrstvy</t>
  </si>
  <si>
    <t>Vnitřní omítky, obklady, malby</t>
  </si>
  <si>
    <t>A</t>
  </si>
  <si>
    <t>B</t>
  </si>
  <si>
    <t>Stavebně architektonické řešení</t>
  </si>
  <si>
    <t>Technika prostředí budov</t>
  </si>
  <si>
    <t>Ústřední vytápění</t>
  </si>
  <si>
    <t>Vzduchotechnika a chlazení</t>
  </si>
  <si>
    <t>Neuvedené</t>
  </si>
  <si>
    <t>Měření a regulace</t>
  </si>
  <si>
    <t>Zdravotechnická instalace</t>
  </si>
  <si>
    <t>Plynová zařízení</t>
  </si>
  <si>
    <t>Silnoproudé instalace</t>
  </si>
  <si>
    <t>Slaboproudé instalace</t>
  </si>
  <si>
    <t>C</t>
  </si>
  <si>
    <t>Ostatní stavba</t>
  </si>
  <si>
    <t>Ostatní technologie</t>
  </si>
  <si>
    <t>Vybavení</t>
  </si>
  <si>
    <t>Kód</t>
  </si>
  <si>
    <t>Popis</t>
  </si>
  <si>
    <t>Cena bez DPH [CZK]</t>
  </si>
  <si>
    <t>Náklady propočtu</t>
  </si>
  <si>
    <t>Sazba daně 21,00 %</t>
  </si>
  <si>
    <t>Cena s DPH [CZK]</t>
  </si>
  <si>
    <r>
      <t>Cena bez DPH [CZK/m</t>
    </r>
    <r>
      <rPr>
        <vertAlign val="superscript"/>
        <sz val="12"/>
        <color theme="1"/>
        <rFont val="Open Sans"/>
        <family val="2"/>
      </rPr>
      <t>3</t>
    </r>
    <r>
      <rPr>
        <sz val="12"/>
        <color theme="1"/>
        <rFont val="Open Sans"/>
        <family val="2"/>
      </rPr>
      <t>]</t>
    </r>
  </si>
  <si>
    <r>
      <t>Cena s DPH [CZK/m</t>
    </r>
    <r>
      <rPr>
        <vertAlign val="superscript"/>
        <sz val="12"/>
        <color theme="1"/>
        <rFont val="Open Sans"/>
        <family val="2"/>
      </rPr>
      <t>3</t>
    </r>
    <r>
      <rPr>
        <sz val="12"/>
        <color theme="1"/>
        <rFont val="Open Sans"/>
        <family val="2"/>
      </rPr>
      <t>]</t>
    </r>
  </si>
  <si>
    <t>Fasádní výplně otvorů a vnitřní výplně otvorů</t>
  </si>
  <si>
    <t>Stěny a příčky</t>
  </si>
  <si>
    <t>Stropy a schodiště</t>
  </si>
  <si>
    <t>3a</t>
  </si>
  <si>
    <t>3b</t>
  </si>
  <si>
    <t>Zemní práce</t>
  </si>
  <si>
    <t>2a</t>
  </si>
  <si>
    <t>2b</t>
  </si>
  <si>
    <t>Základy</t>
  </si>
  <si>
    <t>6a</t>
  </si>
  <si>
    <t>6b</t>
  </si>
  <si>
    <t>Fasádní výplně otvorů</t>
  </si>
  <si>
    <t>Vintřní výplně otvorů</t>
  </si>
  <si>
    <t>c1</t>
  </si>
  <si>
    <t>c2</t>
  </si>
  <si>
    <t>c3</t>
  </si>
  <si>
    <t>…</t>
  </si>
  <si>
    <t>Odtěžení zeminy v 1.NP (20,0 m3)</t>
  </si>
  <si>
    <t>Vybourání otvorů (5,0 m3), vybourání podlahy i se základy v 1.NP (34,0 m3).</t>
  </si>
  <si>
    <t>Úprava dřevěného stropu (30,0 m2) a nové ŽB schodiště (15,0 m3).</t>
  </si>
  <si>
    <t>Vyzdění nových stěn CPP (19,0 m3) a příček Ytong (12,0 m3). Skleněné příčky (39,0 m2).</t>
  </si>
  <si>
    <t>Kontaktní zateplovací systém EPS 160 mm  a silikonová omítka (650,0 m2).</t>
  </si>
  <si>
    <t>Dřevěné okna s izolační trojsklem (100,0 m2) a vchodové hliníkové prosklené dveře (20,0 m2).</t>
  </si>
  <si>
    <t>Dveře plné s obložkovou zárubní (40 kus) a dveře prosklené s ocelovou zárubní (15 kus).</t>
  </si>
  <si>
    <t>Roznášení vrstva samonivelační cementový potěr (800,0 m2); vinylová podlaha (200,0 m2), dlažba (200,0 m2); cihelná podlaha (200,0 m2), fošny (200,0 m2).</t>
  </si>
  <si>
    <t>Omítky štukové (2400,0 m2), obklady keramické (96,0 m2), malby (2600,0 m2).</t>
  </si>
  <si>
    <t>Dřevěné pódium (20,0 m2), vybavení restaurace - židle, stoly, bar, skříně.</t>
  </si>
  <si>
    <t>Lokální oprava krytiny (100,0 m2) a výměna poškozených prvků krovu (1,5 m3), žlaby a svody Cu (120,0 m).</t>
  </si>
  <si>
    <t>Základové ŽB pasy pro nové stěny (14,0 m3) a základová ŽB deska (28,0 m3). Podřezání zdiva (85,0 m2). Nová hydroizolace z mPVC fólie (250,0 m2).</t>
  </si>
  <si>
    <t>SDK podhledy (200,0 m2). Skleněné zábradlí (50,0 m2)</t>
  </si>
  <si>
    <t>CUKROVAR - NOVÉ CENTRUM ŠLAPANIC</t>
  </si>
  <si>
    <t>Tabulka bilancí - odhad nákladů na realizaci Sýpky</t>
  </si>
  <si>
    <r>
      <t>Obestavšný prostor cca [m</t>
    </r>
    <r>
      <rPr>
        <vertAlign val="superscript"/>
        <sz val="12"/>
        <color theme="1"/>
        <rFont val="Open Sans"/>
        <family val="2"/>
      </rPr>
      <t>3</t>
    </r>
    <r>
      <rPr>
        <sz val="12"/>
        <color theme="1"/>
        <rFont val="Open Sans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</si>
</sst>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4"/>
      <color theme="1"/>
      <name val="Open Sans"/>
      <family val="2"/>
    </font>
    <font>
      <b/>
      <sz val="12"/>
      <color theme="1"/>
      <name val="Open Sans"/>
      <family val="2"/>
    </font>
    <font>
      <sz val="12"/>
      <color theme="1"/>
      <name val="Open Sans"/>
      <family val="2"/>
    </font>
    <font>
      <vertAlign val="superscript"/>
      <sz val="12"/>
      <color theme="1"/>
      <name val="Open Sans"/>
      <family val="2"/>
    </font>
    <font>
      <b/>
      <sz val="14"/>
      <color rgb="FFC00000"/>
      <name val="Open Sans"/>
      <family val="2"/>
    </font>
    <font>
      <i/>
      <sz val="11"/>
      <color theme="1"/>
      <name val="Open Sans"/>
      <family val="2"/>
    </font>
    <font>
      <b/>
      <sz val="10"/>
      <color theme="1"/>
      <name val="Open Sans"/>
      <family val="2"/>
    </font>
    <font>
      <b/>
      <sz val="12"/>
      <color rgb="FFC00000"/>
      <name val="Open Sans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2" borderId="0" xfId="0" applyNumberFormat="1" applyFont="1" applyFill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 applyProtection="1">
      <alignment/>
      <protection/>
    </xf>
    <xf numFmtId="4" fontId="2" fillId="0" borderId="7" xfId="0" applyNumberFormat="1" applyFont="1" applyBorder="1" applyAlignment="1" applyProtection="1">
      <alignment/>
      <protection/>
    </xf>
    <xf numFmtId="4" fontId="2" fillId="0" borderId="8" xfId="0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2" fillId="0" borderId="1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5" fillId="3" borderId="0" xfId="0" applyNumberFormat="1" applyFont="1" applyFill="1" applyBorder="1" applyAlignment="1" applyProtection="1">
      <alignment/>
      <protection/>
    </xf>
    <xf numFmtId="4" fontId="6" fillId="3" borderId="0" xfId="0" applyNumberFormat="1" applyFont="1" applyFill="1" applyBorder="1" applyAlignment="1" applyProtection="1">
      <alignment/>
      <protection/>
    </xf>
    <xf numFmtId="4" fontId="2" fillId="3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right"/>
      <protection/>
    </xf>
    <xf numFmtId="4" fontId="6" fillId="2" borderId="0" xfId="0" applyNumberFormat="1" applyFont="1" applyFill="1" applyBorder="1" applyAlignment="1" applyProtection="1">
      <alignment/>
      <protection/>
    </xf>
    <xf numFmtId="4" fontId="2" fillId="2" borderId="0" xfId="0" applyNumberFormat="1" applyFont="1" applyFill="1" applyBorder="1" applyAlignment="1" applyProtection="1">
      <alignment/>
      <protection/>
    </xf>
    <xf numFmtId="4" fontId="5" fillId="2" borderId="0" xfId="0" applyNumberFormat="1" applyFont="1" applyFill="1" applyBorder="1" applyAlignment="1" applyProtection="1">
      <alignment horizontal="right"/>
      <protection/>
    </xf>
    <xf numFmtId="4" fontId="6" fillId="2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Border="1" applyAlignment="1" applyProtection="1">
      <alignment/>
      <protection/>
    </xf>
    <xf numFmtId="4" fontId="2" fillId="3" borderId="0" xfId="0" applyNumberFormat="1" applyFont="1" applyFill="1" applyBorder="1" applyAlignment="1" applyProtection="1">
      <alignment horizontal="center"/>
      <protection/>
    </xf>
    <xf numFmtId="4" fontId="3" fillId="2" borderId="0" xfId="0" applyNumberFormat="1" applyFont="1" applyFill="1" applyBorder="1" applyAlignment="1" applyProtection="1">
      <alignment horizontal="center"/>
      <protection/>
    </xf>
    <xf numFmtId="4" fontId="3" fillId="2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center"/>
      <protection/>
    </xf>
    <xf numFmtId="4" fontId="2" fillId="0" borderId="3" xfId="0" applyNumberFormat="1" applyFont="1" applyBorder="1" applyAlignment="1" applyProtection="1">
      <alignment/>
      <protection/>
    </xf>
    <xf numFmtId="4" fontId="2" fillId="0" borderId="4" xfId="0" applyNumberFormat="1" applyFont="1" applyBorder="1" applyAlignment="1" applyProtection="1">
      <alignment/>
      <protection/>
    </xf>
    <xf numFmtId="4" fontId="2" fillId="0" borderId="5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4" fontId="9" fillId="0" borderId="0" xfId="0" applyNumberFormat="1" applyFont="1" applyBorder="1" applyAlignment="1" applyProtection="1">
      <alignment/>
      <protection/>
    </xf>
    <xf numFmtId="4" fontId="2" fillId="3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4" fillId="0" borderId="0" xfId="0" applyNumberFormat="1" applyFont="1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2" fillId="3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4" fontId="4" fillId="0" borderId="0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/>
      <protection/>
    </xf>
    <xf numFmtId="4" fontId="3" fillId="2" borderId="0" xfId="0" applyNumberFormat="1" applyFont="1" applyFill="1" applyBorder="1" applyAlignment="1" applyProtection="1">
      <alignment horizontal="right"/>
      <protection/>
    </xf>
    <xf numFmtId="4" fontId="2" fillId="0" borderId="9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2" fillId="3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 horizontal="right"/>
      <protection/>
    </xf>
    <xf numFmtId="4" fontId="5" fillId="3" borderId="0" xfId="0" applyNumberFormat="1" applyFont="1" applyFill="1" applyBorder="1" applyAlignment="1" applyProtection="1">
      <alignment horizontal="right"/>
      <protection/>
    </xf>
    <xf numFmtId="4" fontId="9" fillId="4" borderId="0" xfId="0" applyNumberFormat="1" applyFont="1" applyFill="1" applyBorder="1" applyAlignment="1" applyProtection="1">
      <alignment horizontal="left" vertical="top" wrapText="1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/>
    </xf>
    <xf numFmtId="4" fontId="2" fillId="3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4" fontId="9" fillId="4" borderId="0" xfId="0" applyNumberFormat="1" applyFont="1" applyFill="1" applyBorder="1" applyAlignment="1" applyProtection="1">
      <alignment horizontal="left" vertical="top" wrapText="1"/>
      <protection/>
    </xf>
    <xf numFmtId="4" fontId="9" fillId="0" borderId="9" xfId="0" applyNumberFormat="1" applyFont="1" applyBorder="1" applyAlignment="1" applyProtection="1">
      <alignment horizontal="right"/>
      <protection/>
    </xf>
    <xf numFmtId="4" fontId="2" fillId="4" borderId="0" xfId="0" applyNumberFormat="1" applyFont="1" applyFill="1" applyBorder="1" applyAlignment="1" applyProtection="1">
      <alignment horizontal="left" vertical="top" wrapText="1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left"/>
      <protection/>
    </xf>
    <xf numFmtId="14" fontId="2" fillId="0" borderId="11" xfId="0" applyNumberFormat="1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left"/>
      <protection/>
    </xf>
    <xf numFmtId="14" fontId="2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2D793-753B-4AF2-8AB8-01CB3AD70274}">
  <dimension ref="B2:J44"/>
  <sheetViews>
    <sheetView showGridLines="0" tabSelected="1" workbookViewId="0" topLeftCell="A1">
      <selection activeCell="G3" sqref="G3"/>
    </sheetView>
  </sheetViews>
  <sheetFormatPr defaultColWidth="9.140625" defaultRowHeight="15"/>
  <cols>
    <col min="1" max="1" width="9.140625" style="17" customWidth="1"/>
    <col min="2" max="2" width="2.140625" style="17" customWidth="1"/>
    <col min="3" max="3" width="9.140625" style="17" customWidth="1"/>
    <col min="4" max="4" width="14.00390625" style="17" customWidth="1"/>
    <col min="5" max="5" width="46.28125" style="17" bestFit="1" customWidth="1"/>
    <col min="6" max="6" width="9.140625" style="17" customWidth="1"/>
    <col min="7" max="7" width="15.28125" style="17" customWidth="1"/>
    <col min="8" max="8" width="2.140625" style="17" customWidth="1"/>
    <col min="9" max="16384" width="9.140625" style="17" customWidth="1"/>
  </cols>
  <sheetData>
    <row r="2" spans="2:8" ht="11.25" customHeight="1">
      <c r="B2" s="14"/>
      <c r="C2" s="15"/>
      <c r="D2" s="15"/>
      <c r="E2" s="15"/>
      <c r="F2" s="15"/>
      <c r="G2" s="15"/>
      <c r="H2" s="16"/>
    </row>
    <row r="3" spans="2:8" ht="21">
      <c r="B3" s="18"/>
      <c r="C3" s="32" t="s">
        <v>62</v>
      </c>
      <c r="D3" s="50"/>
      <c r="E3" s="69"/>
      <c r="F3" s="46" t="s">
        <v>0</v>
      </c>
      <c r="G3" s="51"/>
      <c r="H3" s="20"/>
    </row>
    <row r="4" spans="2:8" ht="21">
      <c r="B4" s="18"/>
      <c r="C4" s="48" t="s">
        <v>63</v>
      </c>
      <c r="D4" s="45"/>
      <c r="E4" s="49"/>
      <c r="F4" s="19"/>
      <c r="G4" s="70"/>
      <c r="H4" s="20"/>
    </row>
    <row r="5" spans="2:8" ht="18">
      <c r="B5" s="18"/>
      <c r="C5" s="49"/>
      <c r="D5" s="21"/>
      <c r="E5" s="21"/>
      <c r="F5" s="21"/>
      <c r="G5" s="21"/>
      <c r="H5" s="20"/>
    </row>
    <row r="6" spans="2:8" ht="18">
      <c r="B6" s="18"/>
      <c r="C6" s="21" t="s">
        <v>26</v>
      </c>
      <c r="D6" s="21"/>
      <c r="E6" s="19"/>
      <c r="F6" s="57">
        <f>SUM(F20,F32,F42)</f>
        <v>0</v>
      </c>
      <c r="G6" s="57"/>
      <c r="H6" s="20"/>
    </row>
    <row r="7" spans="2:8" ht="18">
      <c r="B7" s="18"/>
      <c r="C7" s="21" t="s">
        <v>28</v>
      </c>
      <c r="D7" s="21"/>
      <c r="E7" s="19"/>
      <c r="F7" s="57">
        <f>F6*1.21-F6</f>
        <v>0</v>
      </c>
      <c r="G7" s="57"/>
      <c r="H7" s="20"/>
    </row>
    <row r="8" spans="2:8" ht="11.25" customHeight="1">
      <c r="B8" s="18"/>
      <c r="C8" s="19"/>
      <c r="D8" s="19"/>
      <c r="E8" s="19"/>
      <c r="F8" s="19"/>
      <c r="G8" s="19"/>
      <c r="H8" s="20"/>
    </row>
    <row r="9" spans="2:10" ht="18">
      <c r="B9" s="18"/>
      <c r="C9" s="22" t="s">
        <v>29</v>
      </c>
      <c r="D9" s="23"/>
      <c r="E9" s="24"/>
      <c r="F9" s="58">
        <f>F6+F7</f>
        <v>0</v>
      </c>
      <c r="G9" s="58"/>
      <c r="H9" s="20"/>
      <c r="I9" s="57"/>
      <c r="J9" s="57"/>
    </row>
    <row r="10" spans="2:10" ht="18">
      <c r="B10" s="18"/>
      <c r="C10" s="25"/>
      <c r="D10" s="21"/>
      <c r="E10" s="19"/>
      <c r="F10" s="26"/>
      <c r="G10" s="26"/>
      <c r="H10" s="20"/>
      <c r="I10" s="27"/>
      <c r="J10" s="27"/>
    </row>
    <row r="11" spans="2:10" ht="20.25">
      <c r="B11" s="18"/>
      <c r="C11" s="21" t="s">
        <v>64</v>
      </c>
      <c r="D11" s="21"/>
      <c r="E11" s="19"/>
      <c r="F11" s="27"/>
      <c r="G11" s="68">
        <v>14840</v>
      </c>
      <c r="H11" s="20"/>
      <c r="I11" s="27"/>
      <c r="J11" s="27"/>
    </row>
    <row r="12" spans="2:8" ht="11.25" customHeight="1">
      <c r="B12" s="18"/>
      <c r="C12" s="19"/>
      <c r="D12" s="19"/>
      <c r="E12" s="19"/>
      <c r="F12" s="19"/>
      <c r="G12" s="19"/>
      <c r="H12" s="20"/>
    </row>
    <row r="13" spans="2:10" ht="20.25">
      <c r="B13" s="18"/>
      <c r="C13" s="28" t="s">
        <v>30</v>
      </c>
      <c r="D13" s="28"/>
      <c r="E13" s="29"/>
      <c r="F13" s="30"/>
      <c r="G13" s="31">
        <f>IF(F6="","",F6/G11)</f>
        <v>0</v>
      </c>
      <c r="H13" s="20"/>
      <c r="I13" s="27"/>
      <c r="J13" s="27"/>
    </row>
    <row r="14" spans="2:10" ht="20.25">
      <c r="B14" s="18"/>
      <c r="C14" s="28" t="s">
        <v>31</v>
      </c>
      <c r="D14" s="28"/>
      <c r="E14" s="29"/>
      <c r="F14" s="30"/>
      <c r="G14" s="31">
        <f>IF(F6="","",F9/G11)</f>
        <v>0</v>
      </c>
      <c r="H14" s="20"/>
      <c r="I14" s="27"/>
      <c r="J14" s="27"/>
    </row>
    <row r="15" spans="2:8" ht="18">
      <c r="B15" s="18"/>
      <c r="C15" s="21"/>
      <c r="D15" s="21"/>
      <c r="E15" s="21"/>
      <c r="F15" s="21"/>
      <c r="G15" s="21"/>
      <c r="H15" s="20"/>
    </row>
    <row r="16" spans="2:8" ht="18">
      <c r="B16" s="18"/>
      <c r="C16" s="52" t="s">
        <v>27</v>
      </c>
      <c r="D16" s="21"/>
      <c r="E16" s="21"/>
      <c r="F16" s="21"/>
      <c r="G16" s="21"/>
      <c r="H16" s="20"/>
    </row>
    <row r="17" spans="2:8" ht="11.25" customHeight="1">
      <c r="B17" s="18"/>
      <c r="C17" s="19"/>
      <c r="D17" s="19"/>
      <c r="E17" s="19"/>
      <c r="F17" s="19"/>
      <c r="G17" s="19"/>
      <c r="H17" s="20"/>
    </row>
    <row r="18" spans="2:8" ht="15">
      <c r="B18" s="18"/>
      <c r="C18" s="33" t="s">
        <v>24</v>
      </c>
      <c r="D18" s="33" t="s">
        <v>25</v>
      </c>
      <c r="E18" s="33"/>
      <c r="F18" s="56" t="s">
        <v>26</v>
      </c>
      <c r="G18" s="56"/>
      <c r="H18" s="20"/>
    </row>
    <row r="19" spans="2:8" ht="11.25" customHeight="1">
      <c r="B19" s="18"/>
      <c r="C19" s="19"/>
      <c r="D19" s="19"/>
      <c r="E19" s="19"/>
      <c r="F19" s="19"/>
      <c r="G19" s="19"/>
      <c r="H19" s="20"/>
    </row>
    <row r="20" spans="2:8" ht="15">
      <c r="B20" s="18"/>
      <c r="C20" s="34" t="s">
        <v>8</v>
      </c>
      <c r="D20" s="35" t="s">
        <v>10</v>
      </c>
      <c r="E20" s="29"/>
      <c r="F20" s="53">
        <f>SUM(F21:G30)</f>
        <v>0</v>
      </c>
      <c r="G20" s="53"/>
      <c r="H20" s="20"/>
    </row>
    <row r="21" spans="2:8" ht="15">
      <c r="B21" s="18"/>
      <c r="C21" s="36">
        <v>1</v>
      </c>
      <c r="D21" s="19" t="s">
        <v>1</v>
      </c>
      <c r="E21" s="19"/>
      <c r="F21" s="54">
        <f>A!F11</f>
        <v>0</v>
      </c>
      <c r="G21" s="54"/>
      <c r="H21" s="20"/>
    </row>
    <row r="22" spans="2:8" ht="15">
      <c r="B22" s="18"/>
      <c r="C22" s="36">
        <v>2</v>
      </c>
      <c r="D22" s="19" t="s">
        <v>2</v>
      </c>
      <c r="E22" s="19"/>
      <c r="F22" s="55">
        <f>A!F15</f>
        <v>0</v>
      </c>
      <c r="G22" s="55"/>
      <c r="H22" s="20"/>
    </row>
    <row r="23" spans="2:8" ht="15">
      <c r="B23" s="18"/>
      <c r="C23" s="36">
        <v>3</v>
      </c>
      <c r="D23" s="19" t="s">
        <v>3</v>
      </c>
      <c r="E23" s="19"/>
      <c r="F23" s="55">
        <f>A!F24</f>
        <v>0</v>
      </c>
      <c r="G23" s="55"/>
      <c r="H23" s="20"/>
    </row>
    <row r="24" spans="2:8" ht="15">
      <c r="B24" s="18"/>
      <c r="C24" s="36">
        <v>4</v>
      </c>
      <c r="D24" s="19" t="s">
        <v>4</v>
      </c>
      <c r="E24" s="19"/>
      <c r="F24" s="55">
        <f>A!F33</f>
        <v>0</v>
      </c>
      <c r="G24" s="55"/>
      <c r="H24" s="20"/>
    </row>
    <row r="25" spans="2:8" ht="15">
      <c r="B25" s="18"/>
      <c r="C25" s="36">
        <v>5</v>
      </c>
      <c r="D25" s="19" t="s">
        <v>5</v>
      </c>
      <c r="E25" s="19"/>
      <c r="F25" s="55">
        <f>A!F37</f>
        <v>0</v>
      </c>
      <c r="G25" s="55"/>
      <c r="H25" s="20"/>
    </row>
    <row r="26" spans="2:8" ht="15">
      <c r="B26" s="18"/>
      <c r="C26" s="36">
        <v>6</v>
      </c>
      <c r="D26" s="19" t="s">
        <v>32</v>
      </c>
      <c r="E26" s="19"/>
      <c r="F26" s="55">
        <f>A!F41</f>
        <v>0</v>
      </c>
      <c r="G26" s="55"/>
      <c r="H26" s="20"/>
    </row>
    <row r="27" spans="2:8" ht="15">
      <c r="B27" s="18"/>
      <c r="C27" s="36">
        <v>7</v>
      </c>
      <c r="D27" s="19" t="s">
        <v>6</v>
      </c>
      <c r="E27" s="19"/>
      <c r="F27" s="55">
        <f>A!F50</f>
        <v>0</v>
      </c>
      <c r="G27" s="55"/>
      <c r="H27" s="20"/>
    </row>
    <row r="28" spans="2:8" ht="15">
      <c r="B28" s="18"/>
      <c r="C28" s="36">
        <v>8</v>
      </c>
      <c r="D28" s="19" t="s">
        <v>7</v>
      </c>
      <c r="E28" s="19"/>
      <c r="F28" s="55">
        <f>A!F54</f>
        <v>0</v>
      </c>
      <c r="G28" s="55"/>
      <c r="H28" s="20"/>
    </row>
    <row r="29" spans="2:8" ht="15">
      <c r="B29" s="18"/>
      <c r="C29" s="36">
        <v>9</v>
      </c>
      <c r="D29" s="19" t="s">
        <v>23</v>
      </c>
      <c r="E29" s="19"/>
      <c r="F29" s="55">
        <f>A!F58</f>
        <v>0</v>
      </c>
      <c r="G29" s="55"/>
      <c r="H29" s="20"/>
    </row>
    <row r="30" spans="2:8" ht="15">
      <c r="B30" s="18"/>
      <c r="C30" s="36">
        <v>10</v>
      </c>
      <c r="D30" s="19" t="s">
        <v>21</v>
      </c>
      <c r="E30" s="19"/>
      <c r="F30" s="55">
        <f>A!F62</f>
        <v>0</v>
      </c>
      <c r="G30" s="55"/>
      <c r="H30" s="20"/>
    </row>
    <row r="31" spans="2:8" ht="11.25" customHeight="1">
      <c r="B31" s="18"/>
      <c r="C31" s="19"/>
      <c r="D31" s="19"/>
      <c r="E31" s="19"/>
      <c r="F31" s="19"/>
      <c r="G31" s="19"/>
      <c r="H31" s="20"/>
    </row>
    <row r="32" spans="2:8" ht="15">
      <c r="B32" s="18"/>
      <c r="C32" s="34" t="s">
        <v>9</v>
      </c>
      <c r="D32" s="35" t="s">
        <v>11</v>
      </c>
      <c r="E32" s="29"/>
      <c r="F32" s="53">
        <f>SUM(F33:G40)</f>
        <v>0</v>
      </c>
      <c r="G32" s="53"/>
      <c r="H32" s="20"/>
    </row>
    <row r="33" spans="2:8" ht="15">
      <c r="B33" s="18"/>
      <c r="C33" s="36">
        <v>11</v>
      </c>
      <c r="D33" s="19" t="s">
        <v>12</v>
      </c>
      <c r="E33" s="19"/>
      <c r="F33" s="54">
        <f>B!F11</f>
        <v>0</v>
      </c>
      <c r="G33" s="54"/>
      <c r="H33" s="20"/>
    </row>
    <row r="34" spans="2:8" ht="15">
      <c r="B34" s="18"/>
      <c r="C34" s="36">
        <v>12</v>
      </c>
      <c r="D34" s="19" t="s">
        <v>13</v>
      </c>
      <c r="E34" s="19"/>
      <c r="F34" s="55">
        <f>B!F15</f>
        <v>0</v>
      </c>
      <c r="G34" s="55"/>
      <c r="H34" s="20"/>
    </row>
    <row r="35" spans="2:8" ht="15">
      <c r="B35" s="18"/>
      <c r="C35" s="36">
        <v>13</v>
      </c>
      <c r="D35" s="19" t="s">
        <v>15</v>
      </c>
      <c r="E35" s="19"/>
      <c r="F35" s="55">
        <f>B!F19</f>
        <v>0</v>
      </c>
      <c r="G35" s="55"/>
      <c r="H35" s="20"/>
    </row>
    <row r="36" spans="2:8" ht="15">
      <c r="B36" s="18"/>
      <c r="C36" s="36">
        <v>14</v>
      </c>
      <c r="D36" s="19" t="s">
        <v>16</v>
      </c>
      <c r="E36" s="19"/>
      <c r="F36" s="55">
        <f>B!F23</f>
        <v>0</v>
      </c>
      <c r="G36" s="55"/>
      <c r="H36" s="20"/>
    </row>
    <row r="37" spans="2:8" ht="15">
      <c r="B37" s="18"/>
      <c r="C37" s="36">
        <v>15</v>
      </c>
      <c r="D37" s="19" t="s">
        <v>17</v>
      </c>
      <c r="E37" s="19"/>
      <c r="F37" s="55">
        <f>B!F27</f>
        <v>0</v>
      </c>
      <c r="G37" s="55"/>
      <c r="H37" s="20"/>
    </row>
    <row r="38" spans="2:8" ht="15">
      <c r="B38" s="18"/>
      <c r="C38" s="36">
        <v>16</v>
      </c>
      <c r="D38" s="19" t="s">
        <v>18</v>
      </c>
      <c r="E38" s="19"/>
      <c r="F38" s="55">
        <f>B!F31</f>
        <v>0</v>
      </c>
      <c r="G38" s="55"/>
      <c r="H38" s="20"/>
    </row>
    <row r="39" spans="2:8" ht="15">
      <c r="B39" s="18"/>
      <c r="C39" s="36">
        <v>17</v>
      </c>
      <c r="D39" s="19" t="s">
        <v>19</v>
      </c>
      <c r="E39" s="19"/>
      <c r="F39" s="55">
        <f>B!F35</f>
        <v>0</v>
      </c>
      <c r="G39" s="55"/>
      <c r="H39" s="20"/>
    </row>
    <row r="40" spans="2:8" ht="15">
      <c r="B40" s="18"/>
      <c r="C40" s="36">
        <v>18</v>
      </c>
      <c r="D40" s="19" t="s">
        <v>22</v>
      </c>
      <c r="E40" s="19"/>
      <c r="F40" s="55">
        <f>B!F39</f>
        <v>0</v>
      </c>
      <c r="G40" s="55"/>
      <c r="H40" s="20"/>
    </row>
    <row r="41" spans="2:8" ht="11.25" customHeight="1">
      <c r="B41" s="18"/>
      <c r="C41" s="19"/>
      <c r="D41" s="19"/>
      <c r="E41" s="19"/>
      <c r="F41" s="19"/>
      <c r="G41" s="19"/>
      <c r="H41" s="20"/>
    </row>
    <row r="42" spans="2:8" ht="15">
      <c r="B42" s="18"/>
      <c r="C42" s="34" t="s">
        <v>20</v>
      </c>
      <c r="D42" s="35" t="s">
        <v>14</v>
      </c>
      <c r="E42" s="29"/>
      <c r="F42" s="53">
        <f>F43</f>
        <v>0</v>
      </c>
      <c r="G42" s="53"/>
      <c r="H42" s="20"/>
    </row>
    <row r="43" spans="2:8" ht="15">
      <c r="B43" s="18"/>
      <c r="C43" s="36">
        <f>C40+1</f>
        <v>19</v>
      </c>
      <c r="D43" s="19" t="s">
        <v>14</v>
      </c>
      <c r="E43" s="19"/>
      <c r="F43" s="54">
        <f>C!F10</f>
        <v>0</v>
      </c>
      <c r="G43" s="54"/>
      <c r="H43" s="20"/>
    </row>
    <row r="44" spans="2:8" ht="11.25" customHeight="1">
      <c r="B44" s="37"/>
      <c r="C44" s="38"/>
      <c r="D44" s="38"/>
      <c r="E44" s="38"/>
      <c r="F44" s="38"/>
      <c r="G44" s="38"/>
      <c r="H44" s="39"/>
    </row>
  </sheetData>
  <sheetProtection algorithmName="SHA-512" hashValue="DaYbCTG1lxB1scr12hfqSZhJQBghU2WtTMJHthl6feTKLQWHIBu9dWG8Ht+KwjfegJV2Kbh4O2Kp9tt09axZlg==" saltValue="LM1LRFrVFkoIbZcJ4iSYKA==" spinCount="100000" sheet="1" selectLockedCells="1"/>
  <mergeCells count="27">
    <mergeCell ref="I9:J9"/>
    <mergeCell ref="F37:G37"/>
    <mergeCell ref="F30:G30"/>
    <mergeCell ref="F33:G33"/>
    <mergeCell ref="F34:G34"/>
    <mergeCell ref="F32:G32"/>
    <mergeCell ref="F35:G35"/>
    <mergeCell ref="F36:G36"/>
    <mergeCell ref="F24:G24"/>
    <mergeCell ref="F25:G25"/>
    <mergeCell ref="F26:G26"/>
    <mergeCell ref="F27:G27"/>
    <mergeCell ref="F28:G28"/>
    <mergeCell ref="F29:G29"/>
    <mergeCell ref="F23:G23"/>
    <mergeCell ref="F38:G38"/>
    <mergeCell ref="F39:G39"/>
    <mergeCell ref="F40:G40"/>
    <mergeCell ref="F42:G42"/>
    <mergeCell ref="F43:G43"/>
    <mergeCell ref="F20:G20"/>
    <mergeCell ref="F21:G21"/>
    <mergeCell ref="F22:G22"/>
    <mergeCell ref="F18:G18"/>
    <mergeCell ref="F6:G6"/>
    <mergeCell ref="F7:G7"/>
    <mergeCell ref="F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2EBB4-1291-49DC-B8EC-5B637905B91D}">
  <dimension ref="B2:H66"/>
  <sheetViews>
    <sheetView showGridLines="0" workbookViewId="0" topLeftCell="A1">
      <selection activeCell="F11" sqref="F11:G11"/>
    </sheetView>
  </sheetViews>
  <sheetFormatPr defaultColWidth="9.140625" defaultRowHeight="15"/>
  <cols>
    <col min="1" max="1" width="9.140625" style="17" customWidth="1"/>
    <col min="2" max="2" width="2.140625" style="17" customWidth="1"/>
    <col min="3" max="3" width="9.140625" style="17" customWidth="1"/>
    <col min="4" max="4" width="14.00390625" style="17" customWidth="1"/>
    <col min="5" max="5" width="46.28125" style="17" bestFit="1" customWidth="1"/>
    <col min="6" max="6" width="9.140625" style="17" customWidth="1"/>
    <col min="7" max="7" width="15.28125" style="17" customWidth="1"/>
    <col min="8" max="8" width="2.140625" style="17" customWidth="1"/>
    <col min="9" max="16384" width="9.140625" style="17" customWidth="1"/>
  </cols>
  <sheetData>
    <row r="2" spans="2:8" ht="11.25" customHeight="1">
      <c r="B2" s="14"/>
      <c r="C2" s="15"/>
      <c r="D2" s="15"/>
      <c r="E2" s="15"/>
      <c r="F2" s="15"/>
      <c r="G2" s="15"/>
      <c r="H2" s="16"/>
    </row>
    <row r="3" spans="2:8" ht="21">
      <c r="B3" s="18"/>
      <c r="C3" s="32" t="str">
        <f>'Krycí list'!C3</f>
        <v>CUKROVAR - NOVÉ CENTRUM ŠLAPANIC</v>
      </c>
      <c r="D3" s="50"/>
      <c r="E3" s="69"/>
      <c r="F3" s="46" t="s">
        <v>0</v>
      </c>
      <c r="G3" s="72" t="str">
        <f>IF('Krycí list'!G3="","",'Krycí list'!G3)</f>
        <v/>
      </c>
      <c r="H3" s="20"/>
    </row>
    <row r="4" spans="2:8" ht="21">
      <c r="B4" s="18"/>
      <c r="C4" s="48" t="str">
        <f>'Krycí list'!C4</f>
        <v>Tabulka bilancí - odhad nákladů na realizaci Sýpky</v>
      </c>
      <c r="D4" s="45"/>
      <c r="E4" s="49"/>
      <c r="F4" s="19"/>
      <c r="G4" s="71"/>
      <c r="H4" s="20"/>
    </row>
    <row r="5" spans="2:8" ht="18">
      <c r="B5" s="18"/>
      <c r="C5" s="49"/>
      <c r="D5" s="21"/>
      <c r="E5" s="21"/>
      <c r="F5" s="21"/>
      <c r="G5" s="21"/>
      <c r="H5" s="20"/>
    </row>
    <row r="6" spans="2:8" ht="18">
      <c r="B6" s="18"/>
      <c r="C6" s="52" t="s">
        <v>27</v>
      </c>
      <c r="D6" s="21"/>
      <c r="E6" s="21"/>
      <c r="F6" s="21"/>
      <c r="G6" s="21"/>
      <c r="H6" s="20"/>
    </row>
    <row r="7" spans="2:8" ht="11.25" customHeight="1">
      <c r="B7" s="18"/>
      <c r="C7" s="19"/>
      <c r="D7" s="19"/>
      <c r="E7" s="19"/>
      <c r="F7" s="19"/>
      <c r="G7" s="19"/>
      <c r="H7" s="20"/>
    </row>
    <row r="8" spans="2:8" ht="15">
      <c r="B8" s="18"/>
      <c r="C8" s="33" t="s">
        <v>24</v>
      </c>
      <c r="D8" s="33" t="s">
        <v>25</v>
      </c>
      <c r="E8" s="33"/>
      <c r="F8" s="56" t="s">
        <v>26</v>
      </c>
      <c r="G8" s="56"/>
      <c r="H8" s="20"/>
    </row>
    <row r="9" spans="2:8" ht="11.25" customHeight="1">
      <c r="B9" s="18"/>
      <c r="C9" s="19"/>
      <c r="D9" s="19"/>
      <c r="E9" s="19"/>
      <c r="F9" s="19"/>
      <c r="G9" s="19"/>
      <c r="H9" s="20"/>
    </row>
    <row r="10" spans="2:8" ht="15">
      <c r="B10" s="18"/>
      <c r="C10" s="34" t="s">
        <v>8</v>
      </c>
      <c r="D10" s="35" t="s">
        <v>10</v>
      </c>
      <c r="E10" s="29"/>
      <c r="F10" s="53">
        <f>SUM(F11,F15,F24,F33,F37,F41,F50,F54,F58,F62)</f>
        <v>0</v>
      </c>
      <c r="G10" s="53"/>
      <c r="H10" s="20"/>
    </row>
    <row r="11" spans="2:8" ht="15">
      <c r="B11" s="18"/>
      <c r="C11" s="36">
        <f>'Krycí list'!C21</f>
        <v>1</v>
      </c>
      <c r="D11" s="19" t="str">
        <f>'Krycí list'!D21</f>
        <v>Bourací práce a demolice</v>
      </c>
      <c r="E11" s="19"/>
      <c r="F11" s="61">
        <v>0</v>
      </c>
      <c r="G11" s="61"/>
      <c r="H11" s="20"/>
    </row>
    <row r="12" spans="2:8" ht="16.5" customHeight="1">
      <c r="B12" s="18"/>
      <c r="C12" s="36"/>
      <c r="D12" s="59"/>
      <c r="E12" s="59"/>
      <c r="F12" s="59"/>
      <c r="G12" s="59"/>
      <c r="H12" s="20"/>
    </row>
    <row r="13" spans="2:8" ht="15">
      <c r="B13" s="18"/>
      <c r="C13" s="36"/>
      <c r="D13" s="59"/>
      <c r="E13" s="59"/>
      <c r="F13" s="59"/>
      <c r="G13" s="59"/>
      <c r="H13" s="20"/>
    </row>
    <row r="14" spans="2:8" ht="15">
      <c r="B14" s="18"/>
      <c r="C14" s="36"/>
      <c r="D14" s="59"/>
      <c r="E14" s="59"/>
      <c r="F14" s="59"/>
      <c r="G14" s="59"/>
      <c r="H14" s="20"/>
    </row>
    <row r="15" spans="2:8" ht="15">
      <c r="B15" s="18"/>
      <c r="C15" s="36">
        <f>'Krycí list'!C22</f>
        <v>2</v>
      </c>
      <c r="D15" s="19" t="str">
        <f>'Krycí list'!D22</f>
        <v>Zemní práce a základy</v>
      </c>
      <c r="E15" s="19"/>
      <c r="F15" s="62">
        <f>SUM(F16,F20)</f>
        <v>0</v>
      </c>
      <c r="G15" s="62"/>
      <c r="H15" s="20"/>
    </row>
    <row r="16" spans="2:8" ht="15">
      <c r="B16" s="18"/>
      <c r="C16" s="40" t="s">
        <v>38</v>
      </c>
      <c r="D16" s="41" t="s">
        <v>37</v>
      </c>
      <c r="E16" s="19"/>
      <c r="F16" s="60">
        <v>0</v>
      </c>
      <c r="G16" s="60"/>
      <c r="H16" s="20"/>
    </row>
    <row r="17" spans="2:8" ht="15">
      <c r="B17" s="18"/>
      <c r="C17" s="40"/>
      <c r="D17" s="59"/>
      <c r="E17" s="59"/>
      <c r="F17" s="59"/>
      <c r="G17" s="59"/>
      <c r="H17" s="20"/>
    </row>
    <row r="18" spans="2:8" ht="15">
      <c r="B18" s="18"/>
      <c r="C18" s="40"/>
      <c r="D18" s="59"/>
      <c r="E18" s="59"/>
      <c r="F18" s="59"/>
      <c r="G18" s="59"/>
      <c r="H18" s="20"/>
    </row>
    <row r="19" spans="2:8" ht="15">
      <c r="B19" s="18"/>
      <c r="C19" s="40"/>
      <c r="D19" s="59"/>
      <c r="E19" s="59"/>
      <c r="F19" s="59"/>
      <c r="G19" s="59"/>
      <c r="H19" s="20"/>
    </row>
    <row r="20" spans="2:8" ht="15">
      <c r="B20" s="18"/>
      <c r="C20" s="40" t="s">
        <v>39</v>
      </c>
      <c r="D20" s="41" t="s">
        <v>40</v>
      </c>
      <c r="E20" s="19"/>
      <c r="F20" s="60">
        <v>0</v>
      </c>
      <c r="G20" s="60"/>
      <c r="H20" s="20"/>
    </row>
    <row r="21" spans="2:8" ht="15">
      <c r="B21" s="18"/>
      <c r="C21" s="36"/>
      <c r="D21" s="59"/>
      <c r="E21" s="59"/>
      <c r="F21" s="59"/>
      <c r="G21" s="59"/>
      <c r="H21" s="20"/>
    </row>
    <row r="22" spans="2:8" ht="15">
      <c r="B22" s="18"/>
      <c r="C22" s="36"/>
      <c r="D22" s="59"/>
      <c r="E22" s="59"/>
      <c r="F22" s="59"/>
      <c r="G22" s="59"/>
      <c r="H22" s="20"/>
    </row>
    <row r="23" spans="2:8" ht="15">
      <c r="B23" s="18"/>
      <c r="C23" s="36"/>
      <c r="D23" s="59"/>
      <c r="E23" s="59"/>
      <c r="F23" s="59"/>
      <c r="G23" s="59"/>
      <c r="H23" s="20"/>
    </row>
    <row r="24" spans="2:8" ht="15">
      <c r="B24" s="18"/>
      <c r="C24" s="36">
        <f>'Krycí list'!C23</f>
        <v>3</v>
      </c>
      <c r="D24" s="19" t="str">
        <f>'Krycí list'!D23</f>
        <v>Stěny, příčky, stropy a schodiště</v>
      </c>
      <c r="E24" s="19"/>
      <c r="F24" s="62">
        <f>SUM(F25,F29)</f>
        <v>0</v>
      </c>
      <c r="G24" s="62"/>
      <c r="H24" s="20"/>
    </row>
    <row r="25" spans="2:8" ht="15">
      <c r="B25" s="18"/>
      <c r="C25" s="40" t="s">
        <v>35</v>
      </c>
      <c r="D25" s="41" t="s">
        <v>33</v>
      </c>
      <c r="E25" s="19"/>
      <c r="F25" s="60">
        <v>0</v>
      </c>
      <c r="G25" s="60"/>
      <c r="H25" s="20"/>
    </row>
    <row r="26" spans="2:8" ht="15">
      <c r="B26" s="18"/>
      <c r="C26" s="40"/>
      <c r="D26" s="59"/>
      <c r="E26" s="59"/>
      <c r="F26" s="59"/>
      <c r="G26" s="59"/>
      <c r="H26" s="20"/>
    </row>
    <row r="27" spans="2:8" ht="15">
      <c r="B27" s="18"/>
      <c r="C27" s="40"/>
      <c r="D27" s="59"/>
      <c r="E27" s="59"/>
      <c r="F27" s="59"/>
      <c r="G27" s="59"/>
      <c r="H27" s="20"/>
    </row>
    <row r="28" spans="2:8" ht="15">
      <c r="B28" s="18"/>
      <c r="C28" s="40"/>
      <c r="D28" s="59"/>
      <c r="E28" s="59"/>
      <c r="F28" s="59"/>
      <c r="G28" s="59"/>
      <c r="H28" s="20"/>
    </row>
    <row r="29" spans="2:8" ht="15">
      <c r="B29" s="18"/>
      <c r="C29" s="40" t="s">
        <v>36</v>
      </c>
      <c r="D29" s="41" t="s">
        <v>34</v>
      </c>
      <c r="E29" s="19"/>
      <c r="F29" s="60">
        <v>0</v>
      </c>
      <c r="G29" s="60"/>
      <c r="H29" s="20"/>
    </row>
    <row r="30" spans="2:8" ht="15">
      <c r="B30" s="18"/>
      <c r="C30" s="36"/>
      <c r="D30" s="59"/>
      <c r="E30" s="59"/>
      <c r="F30" s="59"/>
      <c r="G30" s="59"/>
      <c r="H30" s="20"/>
    </row>
    <row r="31" spans="2:8" ht="15">
      <c r="B31" s="18"/>
      <c r="C31" s="36"/>
      <c r="D31" s="59"/>
      <c r="E31" s="59"/>
      <c r="F31" s="59"/>
      <c r="G31" s="59"/>
      <c r="H31" s="20"/>
    </row>
    <row r="32" spans="2:8" ht="15">
      <c r="B32" s="18"/>
      <c r="C32" s="36"/>
      <c r="D32" s="59"/>
      <c r="E32" s="59"/>
      <c r="F32" s="59"/>
      <c r="G32" s="59"/>
      <c r="H32" s="20"/>
    </row>
    <row r="33" spans="2:8" ht="15">
      <c r="B33" s="18"/>
      <c r="C33" s="36">
        <f>'Krycí list'!C24</f>
        <v>4</v>
      </c>
      <c r="D33" s="19" t="str">
        <f>'Krycí list'!D24</f>
        <v>Střecha</v>
      </c>
      <c r="E33" s="19"/>
      <c r="F33" s="61">
        <v>0</v>
      </c>
      <c r="G33" s="61"/>
      <c r="H33" s="20"/>
    </row>
    <row r="34" spans="2:8" ht="15">
      <c r="B34" s="18"/>
      <c r="C34" s="36"/>
      <c r="D34" s="59"/>
      <c r="E34" s="59"/>
      <c r="F34" s="59"/>
      <c r="G34" s="59"/>
      <c r="H34" s="20"/>
    </row>
    <row r="35" spans="2:8" ht="15">
      <c r="B35" s="18"/>
      <c r="C35" s="36"/>
      <c r="D35" s="59"/>
      <c r="E35" s="59"/>
      <c r="F35" s="59"/>
      <c r="G35" s="59"/>
      <c r="H35" s="20"/>
    </row>
    <row r="36" spans="2:8" ht="15">
      <c r="B36" s="18"/>
      <c r="C36" s="36"/>
      <c r="D36" s="59"/>
      <c r="E36" s="59"/>
      <c r="F36" s="59"/>
      <c r="G36" s="59"/>
      <c r="H36" s="20"/>
    </row>
    <row r="37" spans="2:8" ht="15">
      <c r="B37" s="18"/>
      <c r="C37" s="36">
        <f>'Krycí list'!C25</f>
        <v>5</v>
      </c>
      <c r="D37" s="19" t="str">
        <f>'Krycí list'!D25</f>
        <v>Fasáda</v>
      </c>
      <c r="E37" s="19"/>
      <c r="F37" s="61">
        <v>0</v>
      </c>
      <c r="G37" s="61"/>
      <c r="H37" s="20"/>
    </row>
    <row r="38" spans="2:8" ht="15">
      <c r="B38" s="18"/>
      <c r="C38" s="36"/>
      <c r="D38" s="59"/>
      <c r="E38" s="59"/>
      <c r="F38" s="59"/>
      <c r="G38" s="59"/>
      <c r="H38" s="20"/>
    </row>
    <row r="39" spans="2:8" ht="15">
      <c r="B39" s="18"/>
      <c r="C39" s="36"/>
      <c r="D39" s="59"/>
      <c r="E39" s="59"/>
      <c r="F39" s="59"/>
      <c r="G39" s="59"/>
      <c r="H39" s="20"/>
    </row>
    <row r="40" spans="2:8" ht="15">
      <c r="B40" s="18"/>
      <c r="C40" s="36"/>
      <c r="D40" s="59"/>
      <c r="E40" s="59"/>
      <c r="F40" s="59"/>
      <c r="G40" s="59"/>
      <c r="H40" s="20"/>
    </row>
    <row r="41" spans="2:8" ht="15">
      <c r="B41" s="18"/>
      <c r="C41" s="36">
        <f>'Krycí list'!C26</f>
        <v>6</v>
      </c>
      <c r="D41" s="19" t="str">
        <f>'Krycí list'!D26</f>
        <v>Fasádní výplně otvorů a vnitřní výplně otvorů</v>
      </c>
      <c r="E41" s="19"/>
      <c r="F41" s="62">
        <f>SUM(F42,F46)</f>
        <v>0</v>
      </c>
      <c r="G41" s="62"/>
      <c r="H41" s="20"/>
    </row>
    <row r="42" spans="2:8" ht="15">
      <c r="B42" s="18"/>
      <c r="C42" s="40" t="s">
        <v>41</v>
      </c>
      <c r="D42" s="41" t="s">
        <v>43</v>
      </c>
      <c r="E42" s="19"/>
      <c r="F42" s="60">
        <v>0</v>
      </c>
      <c r="G42" s="60"/>
      <c r="H42" s="20"/>
    </row>
    <row r="43" spans="2:8" ht="15">
      <c r="B43" s="18"/>
      <c r="C43" s="40"/>
      <c r="D43" s="59"/>
      <c r="E43" s="59"/>
      <c r="F43" s="59"/>
      <c r="G43" s="59"/>
      <c r="H43" s="20"/>
    </row>
    <row r="44" spans="2:8" ht="15">
      <c r="B44" s="18"/>
      <c r="C44" s="40"/>
      <c r="D44" s="59"/>
      <c r="E44" s="59"/>
      <c r="F44" s="59"/>
      <c r="G44" s="59"/>
      <c r="H44" s="20"/>
    </row>
    <row r="45" spans="2:8" ht="15">
      <c r="B45" s="18"/>
      <c r="C45" s="40"/>
      <c r="D45" s="59"/>
      <c r="E45" s="59"/>
      <c r="F45" s="59"/>
      <c r="G45" s="59"/>
      <c r="H45" s="20"/>
    </row>
    <row r="46" spans="2:8" ht="15">
      <c r="B46" s="18"/>
      <c r="C46" s="40" t="s">
        <v>42</v>
      </c>
      <c r="D46" s="41" t="s">
        <v>44</v>
      </c>
      <c r="E46" s="19"/>
      <c r="F46" s="60">
        <v>0</v>
      </c>
      <c r="G46" s="60"/>
      <c r="H46" s="20"/>
    </row>
    <row r="47" spans="2:8" ht="15">
      <c r="B47" s="18"/>
      <c r="C47" s="36"/>
      <c r="D47" s="59"/>
      <c r="E47" s="59"/>
      <c r="F47" s="59"/>
      <c r="G47" s="59"/>
      <c r="H47" s="20"/>
    </row>
    <row r="48" spans="2:8" ht="15">
      <c r="B48" s="18"/>
      <c r="C48" s="36"/>
      <c r="D48" s="59"/>
      <c r="E48" s="59"/>
      <c r="F48" s="59"/>
      <c r="G48" s="59"/>
      <c r="H48" s="20"/>
    </row>
    <row r="49" spans="2:8" ht="15">
      <c r="B49" s="18"/>
      <c r="C49" s="36"/>
      <c r="D49" s="59"/>
      <c r="E49" s="59"/>
      <c r="F49" s="59"/>
      <c r="G49" s="59"/>
      <c r="H49" s="20"/>
    </row>
    <row r="50" spans="2:8" ht="15">
      <c r="B50" s="18"/>
      <c r="C50" s="36">
        <f>'Krycí list'!C27</f>
        <v>7</v>
      </c>
      <c r="D50" s="19" t="str">
        <f>'Krycí list'!D27</f>
        <v>Podlahy a nášlapené vrstvy</v>
      </c>
      <c r="E50" s="19"/>
      <c r="F50" s="61">
        <v>0</v>
      </c>
      <c r="G50" s="61"/>
      <c r="H50" s="20"/>
    </row>
    <row r="51" spans="2:8" ht="15">
      <c r="B51" s="18"/>
      <c r="C51" s="36"/>
      <c r="D51" s="59"/>
      <c r="E51" s="59"/>
      <c r="F51" s="59"/>
      <c r="G51" s="59"/>
      <c r="H51" s="20"/>
    </row>
    <row r="52" spans="2:8" ht="15">
      <c r="B52" s="18"/>
      <c r="C52" s="36"/>
      <c r="D52" s="59"/>
      <c r="E52" s="59"/>
      <c r="F52" s="59"/>
      <c r="G52" s="59"/>
      <c r="H52" s="20"/>
    </row>
    <row r="53" spans="2:8" ht="15">
      <c r="B53" s="18"/>
      <c r="C53" s="36"/>
      <c r="D53" s="59"/>
      <c r="E53" s="59"/>
      <c r="F53" s="59"/>
      <c r="G53" s="59"/>
      <c r="H53" s="20"/>
    </row>
    <row r="54" spans="2:8" ht="15">
      <c r="B54" s="18"/>
      <c r="C54" s="36">
        <f>'Krycí list'!C28</f>
        <v>8</v>
      </c>
      <c r="D54" s="19" t="str">
        <f>'Krycí list'!D28</f>
        <v>Vnitřní omítky, obklady, malby</v>
      </c>
      <c r="E54" s="19"/>
      <c r="F54" s="61">
        <v>0</v>
      </c>
      <c r="G54" s="61"/>
      <c r="H54" s="20"/>
    </row>
    <row r="55" spans="2:8" ht="15">
      <c r="B55" s="18"/>
      <c r="C55" s="36"/>
      <c r="D55" s="59"/>
      <c r="E55" s="59"/>
      <c r="F55" s="59"/>
      <c r="G55" s="59"/>
      <c r="H55" s="20"/>
    </row>
    <row r="56" spans="2:8" ht="15">
      <c r="B56" s="18"/>
      <c r="C56" s="36"/>
      <c r="D56" s="59"/>
      <c r="E56" s="59"/>
      <c r="F56" s="59"/>
      <c r="G56" s="59"/>
      <c r="H56" s="20"/>
    </row>
    <row r="57" spans="2:8" ht="15">
      <c r="B57" s="18"/>
      <c r="C57" s="36"/>
      <c r="D57" s="59"/>
      <c r="E57" s="59"/>
      <c r="F57" s="59"/>
      <c r="G57" s="59"/>
      <c r="H57" s="20"/>
    </row>
    <row r="58" spans="2:8" ht="15">
      <c r="B58" s="18"/>
      <c r="C58" s="36">
        <f>'Krycí list'!C29</f>
        <v>9</v>
      </c>
      <c r="D58" s="19" t="str">
        <f>'Krycí list'!D29</f>
        <v>Vybavení</v>
      </c>
      <c r="E58" s="19"/>
      <c r="F58" s="61">
        <v>0</v>
      </c>
      <c r="G58" s="61"/>
      <c r="H58" s="20"/>
    </row>
    <row r="59" spans="2:8" ht="15">
      <c r="B59" s="18"/>
      <c r="C59" s="36"/>
      <c r="D59" s="59"/>
      <c r="E59" s="59"/>
      <c r="F59" s="59"/>
      <c r="G59" s="59"/>
      <c r="H59" s="20"/>
    </row>
    <row r="60" spans="2:8" ht="15">
      <c r="B60" s="18"/>
      <c r="C60" s="36"/>
      <c r="D60" s="59"/>
      <c r="E60" s="59"/>
      <c r="F60" s="59"/>
      <c r="G60" s="59"/>
      <c r="H60" s="20"/>
    </row>
    <row r="61" spans="2:8" ht="15">
      <c r="B61" s="18"/>
      <c r="C61" s="36"/>
      <c r="D61" s="59"/>
      <c r="E61" s="59"/>
      <c r="F61" s="59"/>
      <c r="G61" s="59"/>
      <c r="H61" s="20"/>
    </row>
    <row r="62" spans="2:8" ht="15">
      <c r="B62" s="18"/>
      <c r="C62" s="36">
        <f>'Krycí list'!C30</f>
        <v>10</v>
      </c>
      <c r="D62" s="19" t="str">
        <f>'Krycí list'!D30</f>
        <v>Ostatní stavba</v>
      </c>
      <c r="E62" s="19"/>
      <c r="F62" s="61">
        <v>0</v>
      </c>
      <c r="G62" s="61"/>
      <c r="H62" s="20"/>
    </row>
    <row r="63" spans="2:8" ht="15">
      <c r="B63" s="18"/>
      <c r="C63" s="36"/>
      <c r="D63" s="59"/>
      <c r="E63" s="59"/>
      <c r="F63" s="59"/>
      <c r="G63" s="59"/>
      <c r="H63" s="20"/>
    </row>
    <row r="64" spans="2:8" ht="15">
      <c r="B64" s="18"/>
      <c r="C64" s="36"/>
      <c r="D64" s="59"/>
      <c r="E64" s="59"/>
      <c r="F64" s="59"/>
      <c r="G64" s="59"/>
      <c r="H64" s="20"/>
    </row>
    <row r="65" spans="2:8" ht="15">
      <c r="B65" s="18"/>
      <c r="C65" s="36"/>
      <c r="D65" s="59"/>
      <c r="E65" s="59"/>
      <c r="F65" s="59"/>
      <c r="G65" s="59"/>
      <c r="H65" s="20"/>
    </row>
    <row r="66" spans="2:8" ht="11.25" customHeight="1">
      <c r="B66" s="37"/>
      <c r="C66" s="38"/>
      <c r="D66" s="38"/>
      <c r="E66" s="38"/>
      <c r="F66" s="38"/>
      <c r="G66" s="38"/>
      <c r="H66" s="39"/>
    </row>
  </sheetData>
  <sheetProtection algorithmName="SHA-512" hashValue="lsxxepsY1m/LOzko7eQ0oZiqtuvKlYtfSAqS83N2SfJOKnqTuBb0Rt1FeO4Ik5aFcxjNeXeYl0PMP7gTOhgEeQ==" saltValue="epsHqkiEHhxGhWrw97nN1g==" spinCount="100000" sheet="1" selectLockedCells="1"/>
  <mergeCells count="31">
    <mergeCell ref="D63:G65"/>
    <mergeCell ref="D38:G40"/>
    <mergeCell ref="F41:G41"/>
    <mergeCell ref="F29:G29"/>
    <mergeCell ref="F37:G37"/>
    <mergeCell ref="F62:G62"/>
    <mergeCell ref="D51:G53"/>
    <mergeCell ref="F50:G50"/>
    <mergeCell ref="F54:G54"/>
    <mergeCell ref="D55:G57"/>
    <mergeCell ref="D59:G61"/>
    <mergeCell ref="F33:G33"/>
    <mergeCell ref="D34:G36"/>
    <mergeCell ref="F58:G58"/>
    <mergeCell ref="F42:G42"/>
    <mergeCell ref="D43:G45"/>
    <mergeCell ref="D26:G28"/>
    <mergeCell ref="F46:G46"/>
    <mergeCell ref="D47:G49"/>
    <mergeCell ref="F8:G8"/>
    <mergeCell ref="D30:G32"/>
    <mergeCell ref="F25:G25"/>
    <mergeCell ref="F20:G20"/>
    <mergeCell ref="F10:G10"/>
    <mergeCell ref="F11:G11"/>
    <mergeCell ref="F15:G15"/>
    <mergeCell ref="F24:G24"/>
    <mergeCell ref="D17:G19"/>
    <mergeCell ref="F16:G16"/>
    <mergeCell ref="D12:G14"/>
    <mergeCell ref="D21:G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DDA2-E7E3-4504-BC13-3841C59EAED9}">
  <dimension ref="B2:H43"/>
  <sheetViews>
    <sheetView showGridLines="0" workbookViewId="0" topLeftCell="A1">
      <selection activeCell="F11" sqref="F11:G11"/>
    </sheetView>
  </sheetViews>
  <sheetFormatPr defaultColWidth="9.140625" defaultRowHeight="15"/>
  <cols>
    <col min="1" max="1" width="9.140625" style="2" customWidth="1"/>
    <col min="2" max="2" width="2.140625" style="2" customWidth="1"/>
    <col min="3" max="3" width="9.140625" style="2" customWidth="1"/>
    <col min="4" max="4" width="14.00390625" style="2" customWidth="1"/>
    <col min="5" max="5" width="46.28125" style="2" bestFit="1" customWidth="1"/>
    <col min="6" max="6" width="9.140625" style="2" customWidth="1"/>
    <col min="7" max="7" width="15.28125" style="2" customWidth="1"/>
    <col min="8" max="8" width="2.140625" style="2" customWidth="1"/>
    <col min="9" max="16384" width="9.140625" style="2" customWidth="1"/>
  </cols>
  <sheetData>
    <row r="1" s="17" customFormat="1" ht="15"/>
    <row r="2" spans="2:8" s="17" customFormat="1" ht="11.25" customHeight="1">
      <c r="B2" s="14"/>
      <c r="C2" s="15"/>
      <c r="D2" s="15"/>
      <c r="E2" s="15"/>
      <c r="F2" s="15"/>
      <c r="G2" s="15"/>
      <c r="H2" s="16"/>
    </row>
    <row r="3" spans="2:8" s="17" customFormat="1" ht="21">
      <c r="B3" s="18"/>
      <c r="C3" s="32" t="str">
        <f>'Krycí list'!C3</f>
        <v>CUKROVAR - NOVÉ CENTRUM ŠLAPANIC</v>
      </c>
      <c r="D3" s="50"/>
      <c r="E3" s="69"/>
      <c r="F3" s="46" t="s">
        <v>0</v>
      </c>
      <c r="G3" s="72" t="str">
        <f>IF('Krycí list'!G3="","",'Krycí list'!G3)</f>
        <v/>
      </c>
      <c r="H3" s="20"/>
    </row>
    <row r="4" spans="2:8" s="17" customFormat="1" ht="21">
      <c r="B4" s="18"/>
      <c r="C4" s="48" t="str">
        <f>'Krycí list'!C4</f>
        <v>Tabulka bilancí - odhad nákladů na realizaci Sýpky</v>
      </c>
      <c r="D4" s="45"/>
      <c r="E4" s="49"/>
      <c r="F4" s="19"/>
      <c r="G4" s="71"/>
      <c r="H4" s="20"/>
    </row>
    <row r="5" spans="2:8" s="17" customFormat="1" ht="18">
      <c r="B5" s="18"/>
      <c r="C5" s="49"/>
      <c r="D5" s="21"/>
      <c r="E5" s="21"/>
      <c r="F5" s="21"/>
      <c r="G5" s="21"/>
      <c r="H5" s="20"/>
    </row>
    <row r="6" spans="2:8" s="17" customFormat="1" ht="18">
      <c r="B6" s="18"/>
      <c r="C6" s="52" t="s">
        <v>27</v>
      </c>
      <c r="D6" s="21"/>
      <c r="E6" s="21"/>
      <c r="F6" s="21"/>
      <c r="G6" s="21"/>
      <c r="H6" s="20"/>
    </row>
    <row r="7" spans="2:8" ht="11.25" customHeight="1">
      <c r="B7" s="8"/>
      <c r="C7" s="1"/>
      <c r="D7" s="1"/>
      <c r="E7" s="1"/>
      <c r="F7" s="1"/>
      <c r="G7" s="1"/>
      <c r="H7" s="9"/>
    </row>
    <row r="8" spans="2:8" ht="15">
      <c r="B8" s="8"/>
      <c r="C8" s="4" t="s">
        <v>24</v>
      </c>
      <c r="D8" s="4" t="s">
        <v>25</v>
      </c>
      <c r="E8" s="4"/>
      <c r="F8" s="63" t="s">
        <v>26</v>
      </c>
      <c r="G8" s="63"/>
      <c r="H8" s="9"/>
    </row>
    <row r="9" spans="2:8" ht="11.25" customHeight="1">
      <c r="B9" s="8"/>
      <c r="C9" s="1"/>
      <c r="D9" s="1"/>
      <c r="E9" s="1"/>
      <c r="F9" s="1"/>
      <c r="G9" s="1"/>
      <c r="H9" s="9"/>
    </row>
    <row r="10" spans="2:8" ht="15">
      <c r="B10" s="8"/>
      <c r="C10" s="5" t="str">
        <f>'Krycí list'!C32</f>
        <v>B</v>
      </c>
      <c r="D10" s="6" t="str">
        <f>'Krycí list'!D32</f>
        <v>Technika prostředí budov</v>
      </c>
      <c r="E10" s="3"/>
      <c r="F10" s="64">
        <f>SUM(F11,F15,F19,F23,F27,F31,F35,F39)</f>
        <v>0</v>
      </c>
      <c r="G10" s="64"/>
      <c r="H10" s="9"/>
    </row>
    <row r="11" spans="2:8" ht="15">
      <c r="B11" s="8"/>
      <c r="C11" s="7">
        <f>'Krycí list'!C33</f>
        <v>11</v>
      </c>
      <c r="D11" s="1" t="str">
        <f>'Krycí list'!D33</f>
        <v>Ústřední vytápění</v>
      </c>
      <c r="E11" s="1"/>
      <c r="F11" s="61">
        <v>0</v>
      </c>
      <c r="G11" s="61"/>
      <c r="H11" s="9"/>
    </row>
    <row r="12" spans="2:8" ht="15">
      <c r="B12" s="8"/>
      <c r="C12" s="7"/>
      <c r="D12" s="59"/>
      <c r="E12" s="59"/>
      <c r="F12" s="59"/>
      <c r="G12" s="59"/>
      <c r="H12" s="9"/>
    </row>
    <row r="13" spans="2:8" ht="15">
      <c r="B13" s="8"/>
      <c r="C13" s="7"/>
      <c r="D13" s="59"/>
      <c r="E13" s="59"/>
      <c r="F13" s="59"/>
      <c r="G13" s="59"/>
      <c r="H13" s="9"/>
    </row>
    <row r="14" spans="2:8" ht="15">
      <c r="B14" s="8"/>
      <c r="C14" s="7"/>
      <c r="D14" s="59"/>
      <c r="E14" s="59"/>
      <c r="F14" s="59"/>
      <c r="G14" s="59"/>
      <c r="H14" s="9"/>
    </row>
    <row r="15" spans="2:8" ht="15">
      <c r="B15" s="8"/>
      <c r="C15" s="7">
        <f>'Krycí list'!C34</f>
        <v>12</v>
      </c>
      <c r="D15" s="1" t="str">
        <f>'Krycí list'!D34</f>
        <v>Vzduchotechnika a chlazení</v>
      </c>
      <c r="E15" s="1"/>
      <c r="F15" s="61">
        <v>0</v>
      </c>
      <c r="G15" s="61"/>
      <c r="H15" s="9"/>
    </row>
    <row r="16" spans="2:8" ht="15">
      <c r="B16" s="8"/>
      <c r="C16" s="7"/>
      <c r="D16" s="59"/>
      <c r="E16" s="59"/>
      <c r="F16" s="59"/>
      <c r="G16" s="59"/>
      <c r="H16" s="9"/>
    </row>
    <row r="17" spans="2:8" ht="15">
      <c r="B17" s="8"/>
      <c r="C17" s="7"/>
      <c r="D17" s="59"/>
      <c r="E17" s="59"/>
      <c r="F17" s="59"/>
      <c r="G17" s="59"/>
      <c r="H17" s="9"/>
    </row>
    <row r="18" spans="2:8" ht="15">
      <c r="B18" s="8"/>
      <c r="C18" s="7"/>
      <c r="D18" s="59"/>
      <c r="E18" s="59"/>
      <c r="F18" s="59"/>
      <c r="G18" s="59"/>
      <c r="H18" s="9"/>
    </row>
    <row r="19" spans="2:8" ht="15">
      <c r="B19" s="8"/>
      <c r="C19" s="7">
        <f>'Krycí list'!C35</f>
        <v>13</v>
      </c>
      <c r="D19" s="1" t="str">
        <f>'Krycí list'!D35</f>
        <v>Měření a regulace</v>
      </c>
      <c r="E19" s="1"/>
      <c r="F19" s="61">
        <v>0</v>
      </c>
      <c r="G19" s="61"/>
      <c r="H19" s="9"/>
    </row>
    <row r="20" spans="2:8" ht="15">
      <c r="B20" s="8"/>
      <c r="C20" s="7"/>
      <c r="D20" s="59"/>
      <c r="E20" s="59"/>
      <c r="F20" s="59"/>
      <c r="G20" s="59"/>
      <c r="H20" s="9"/>
    </row>
    <row r="21" spans="2:8" ht="15">
      <c r="B21" s="8"/>
      <c r="C21" s="7"/>
      <c r="D21" s="59"/>
      <c r="E21" s="59"/>
      <c r="F21" s="59"/>
      <c r="G21" s="59"/>
      <c r="H21" s="9"/>
    </row>
    <row r="22" spans="2:8" ht="15">
      <c r="B22" s="8"/>
      <c r="C22" s="7"/>
      <c r="D22" s="59"/>
      <c r="E22" s="59"/>
      <c r="F22" s="59"/>
      <c r="G22" s="59"/>
      <c r="H22" s="9"/>
    </row>
    <row r="23" spans="2:8" ht="15">
      <c r="B23" s="8"/>
      <c r="C23" s="7">
        <f>'Krycí list'!C36</f>
        <v>14</v>
      </c>
      <c r="D23" s="1" t="str">
        <f>'Krycí list'!D36</f>
        <v>Zdravotechnická instalace</v>
      </c>
      <c r="E23" s="1"/>
      <c r="F23" s="61">
        <v>0</v>
      </c>
      <c r="G23" s="61"/>
      <c r="H23" s="9"/>
    </row>
    <row r="24" spans="2:8" ht="15">
      <c r="B24" s="8"/>
      <c r="C24" s="7"/>
      <c r="D24" s="59"/>
      <c r="E24" s="59"/>
      <c r="F24" s="59"/>
      <c r="G24" s="59"/>
      <c r="H24" s="9"/>
    </row>
    <row r="25" spans="2:8" ht="15">
      <c r="B25" s="8"/>
      <c r="C25" s="7"/>
      <c r="D25" s="59"/>
      <c r="E25" s="59"/>
      <c r="F25" s="59"/>
      <c r="G25" s="59"/>
      <c r="H25" s="9"/>
    </row>
    <row r="26" spans="2:8" ht="15">
      <c r="B26" s="8"/>
      <c r="C26" s="7"/>
      <c r="D26" s="59"/>
      <c r="E26" s="59"/>
      <c r="F26" s="59"/>
      <c r="G26" s="59"/>
      <c r="H26" s="9"/>
    </row>
    <row r="27" spans="2:8" ht="15">
      <c r="B27" s="8"/>
      <c r="C27" s="7">
        <f>'Krycí list'!C37</f>
        <v>15</v>
      </c>
      <c r="D27" s="1" t="str">
        <f>'Krycí list'!D37</f>
        <v>Plynová zařízení</v>
      </c>
      <c r="E27" s="1"/>
      <c r="F27" s="61">
        <v>0</v>
      </c>
      <c r="G27" s="61"/>
      <c r="H27" s="9"/>
    </row>
    <row r="28" spans="2:8" ht="15">
      <c r="B28" s="8"/>
      <c r="C28" s="7"/>
      <c r="D28" s="59"/>
      <c r="E28" s="59"/>
      <c r="F28" s="59"/>
      <c r="G28" s="59"/>
      <c r="H28" s="9"/>
    </row>
    <row r="29" spans="2:8" ht="15">
      <c r="B29" s="8"/>
      <c r="C29" s="7"/>
      <c r="D29" s="59"/>
      <c r="E29" s="59"/>
      <c r="F29" s="59"/>
      <c r="G29" s="59"/>
      <c r="H29" s="9"/>
    </row>
    <row r="30" spans="2:8" ht="15">
      <c r="B30" s="8"/>
      <c r="C30" s="7"/>
      <c r="D30" s="59"/>
      <c r="E30" s="59"/>
      <c r="F30" s="59"/>
      <c r="G30" s="59"/>
      <c r="H30" s="9"/>
    </row>
    <row r="31" spans="2:8" ht="15">
      <c r="B31" s="8"/>
      <c r="C31" s="7">
        <f>'Krycí list'!C38</f>
        <v>16</v>
      </c>
      <c r="D31" s="1" t="str">
        <f>'Krycí list'!D38</f>
        <v>Silnoproudé instalace</v>
      </c>
      <c r="E31" s="1"/>
      <c r="F31" s="61">
        <v>0</v>
      </c>
      <c r="G31" s="61"/>
      <c r="H31" s="9"/>
    </row>
    <row r="32" spans="2:8" ht="15">
      <c r="B32" s="8"/>
      <c r="C32" s="7"/>
      <c r="D32" s="59"/>
      <c r="E32" s="59"/>
      <c r="F32" s="59"/>
      <c r="G32" s="59"/>
      <c r="H32" s="9"/>
    </row>
    <row r="33" spans="2:8" ht="15">
      <c r="B33" s="8"/>
      <c r="C33" s="7"/>
      <c r="D33" s="59"/>
      <c r="E33" s="59"/>
      <c r="F33" s="59"/>
      <c r="G33" s="59"/>
      <c r="H33" s="9"/>
    </row>
    <row r="34" spans="2:8" ht="15">
      <c r="B34" s="8"/>
      <c r="C34" s="7"/>
      <c r="D34" s="59"/>
      <c r="E34" s="59"/>
      <c r="F34" s="59"/>
      <c r="G34" s="59"/>
      <c r="H34" s="9"/>
    </row>
    <row r="35" spans="2:8" ht="15">
      <c r="B35" s="8"/>
      <c r="C35" s="7">
        <f>'Krycí list'!C39</f>
        <v>17</v>
      </c>
      <c r="D35" s="1" t="str">
        <f>'Krycí list'!D39</f>
        <v>Slaboproudé instalace</v>
      </c>
      <c r="E35" s="1"/>
      <c r="F35" s="61">
        <v>0</v>
      </c>
      <c r="G35" s="61"/>
      <c r="H35" s="9"/>
    </row>
    <row r="36" spans="2:8" ht="15">
      <c r="B36" s="8"/>
      <c r="C36" s="7"/>
      <c r="D36" s="59"/>
      <c r="E36" s="59"/>
      <c r="F36" s="59"/>
      <c r="G36" s="59"/>
      <c r="H36" s="9"/>
    </row>
    <row r="37" spans="2:8" ht="15">
      <c r="B37" s="8"/>
      <c r="C37" s="7"/>
      <c r="D37" s="59"/>
      <c r="E37" s="59"/>
      <c r="F37" s="59"/>
      <c r="G37" s="59"/>
      <c r="H37" s="9"/>
    </row>
    <row r="38" spans="2:8" ht="15">
      <c r="B38" s="8"/>
      <c r="C38" s="7"/>
      <c r="D38" s="59"/>
      <c r="E38" s="59"/>
      <c r="F38" s="59"/>
      <c r="G38" s="59"/>
      <c r="H38" s="9"/>
    </row>
    <row r="39" spans="2:8" ht="15">
      <c r="B39" s="8"/>
      <c r="C39" s="7">
        <f>'Krycí list'!C40</f>
        <v>18</v>
      </c>
      <c r="D39" s="1" t="str">
        <f>'Krycí list'!D40</f>
        <v>Ostatní technologie</v>
      </c>
      <c r="E39" s="1"/>
      <c r="F39" s="61">
        <v>0</v>
      </c>
      <c r="G39" s="61"/>
      <c r="H39" s="9"/>
    </row>
    <row r="40" spans="2:8" ht="15">
      <c r="B40" s="8"/>
      <c r="C40" s="7"/>
      <c r="D40" s="59"/>
      <c r="E40" s="59"/>
      <c r="F40" s="59"/>
      <c r="G40" s="59"/>
      <c r="H40" s="9"/>
    </row>
    <row r="41" spans="2:8" ht="15">
      <c r="B41" s="8"/>
      <c r="C41" s="7"/>
      <c r="D41" s="59"/>
      <c r="E41" s="59"/>
      <c r="F41" s="59"/>
      <c r="G41" s="59"/>
      <c r="H41" s="9"/>
    </row>
    <row r="42" spans="2:8" ht="15">
      <c r="B42" s="8"/>
      <c r="C42" s="7"/>
      <c r="D42" s="59"/>
      <c r="E42" s="59"/>
      <c r="F42" s="59"/>
      <c r="G42" s="59"/>
      <c r="H42" s="9"/>
    </row>
    <row r="43" spans="2:8" ht="11.25" customHeight="1">
      <c r="B43" s="10"/>
      <c r="C43" s="11"/>
      <c r="D43" s="11"/>
      <c r="E43" s="11"/>
      <c r="F43" s="11"/>
      <c r="G43" s="11"/>
      <c r="H43" s="12"/>
    </row>
  </sheetData>
  <sheetProtection algorithmName="SHA-512" hashValue="Skwhy7Xy4OV2Shh84yxxS572Te53hgmnubP6yuenDnn9s7r/yYdpJVt80oViYL7tEFdii2ek258DWsD5wg6iQw==" saltValue="g8QsoVd8Y4X/S8sUzFFZ9A==" spinCount="100000" sheet="1" selectLockedCells="1"/>
  <mergeCells count="18">
    <mergeCell ref="F39:G39"/>
    <mergeCell ref="D40:G42"/>
    <mergeCell ref="F27:G27"/>
    <mergeCell ref="D28:G30"/>
    <mergeCell ref="F31:G31"/>
    <mergeCell ref="D32:G34"/>
    <mergeCell ref="F35:G35"/>
    <mergeCell ref="D36:G38"/>
    <mergeCell ref="D24:G26"/>
    <mergeCell ref="F8:G8"/>
    <mergeCell ref="F10:G10"/>
    <mergeCell ref="F11:G11"/>
    <mergeCell ref="D12:G14"/>
    <mergeCell ref="F15:G15"/>
    <mergeCell ref="D16:G18"/>
    <mergeCell ref="F19:G19"/>
    <mergeCell ref="D20:G22"/>
    <mergeCell ref="F23:G2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5CFEF-6B2C-4A04-8A6F-BFD5D24B53C1}">
  <dimension ref="B2:H23"/>
  <sheetViews>
    <sheetView showGridLines="0" workbookViewId="0" topLeftCell="A1">
      <selection activeCell="F11" sqref="F11:G11"/>
    </sheetView>
  </sheetViews>
  <sheetFormatPr defaultColWidth="9.140625" defaultRowHeight="15"/>
  <cols>
    <col min="1" max="1" width="9.140625" style="2" customWidth="1"/>
    <col min="2" max="2" width="2.140625" style="2" customWidth="1"/>
    <col min="3" max="3" width="9.140625" style="2" customWidth="1"/>
    <col min="4" max="4" width="14.00390625" style="2" customWidth="1"/>
    <col min="5" max="5" width="46.28125" style="2" bestFit="1" customWidth="1"/>
    <col min="6" max="6" width="9.140625" style="2" customWidth="1"/>
    <col min="7" max="7" width="15.28125" style="2" customWidth="1"/>
    <col min="8" max="8" width="2.140625" style="2" customWidth="1"/>
    <col min="9" max="16384" width="9.140625" style="2" customWidth="1"/>
  </cols>
  <sheetData>
    <row r="1" s="17" customFormat="1" ht="15"/>
    <row r="2" spans="2:8" s="17" customFormat="1" ht="11.25" customHeight="1">
      <c r="B2" s="14"/>
      <c r="C2" s="15"/>
      <c r="D2" s="15"/>
      <c r="E2" s="15"/>
      <c r="F2" s="15"/>
      <c r="G2" s="15"/>
      <c r="H2" s="16"/>
    </row>
    <row r="3" spans="2:8" s="17" customFormat="1" ht="21">
      <c r="B3" s="18"/>
      <c r="C3" s="32" t="str">
        <f>'Krycí list'!C3</f>
        <v>CUKROVAR - NOVÉ CENTRUM ŠLAPANIC</v>
      </c>
      <c r="D3" s="50"/>
      <c r="E3" s="69"/>
      <c r="F3" s="46" t="s">
        <v>0</v>
      </c>
      <c r="G3" s="72" t="str">
        <f>IF('Krycí list'!G3="","",'Krycí list'!G3)</f>
        <v/>
      </c>
      <c r="H3" s="20"/>
    </row>
    <row r="4" spans="2:8" s="17" customFormat="1" ht="21">
      <c r="B4" s="18"/>
      <c r="C4" s="48" t="str">
        <f>'Krycí list'!C4</f>
        <v>Tabulka bilancí - odhad nákladů na realizaci Sýpky</v>
      </c>
      <c r="D4" s="45"/>
      <c r="E4" s="49"/>
      <c r="F4" s="19"/>
      <c r="G4" s="71"/>
      <c r="H4" s="20"/>
    </row>
    <row r="5" spans="2:8" s="17" customFormat="1" ht="18">
      <c r="B5" s="18"/>
      <c r="C5" s="49"/>
      <c r="D5" s="21"/>
      <c r="E5" s="21"/>
      <c r="F5" s="21"/>
      <c r="G5" s="21"/>
      <c r="H5" s="20"/>
    </row>
    <row r="6" spans="2:8" s="17" customFormat="1" ht="18">
      <c r="B6" s="18"/>
      <c r="C6" s="52" t="s">
        <v>27</v>
      </c>
      <c r="D6" s="21"/>
      <c r="E6" s="21"/>
      <c r="F6" s="21"/>
      <c r="G6" s="21"/>
      <c r="H6" s="20"/>
    </row>
    <row r="7" spans="2:8" ht="11.25" customHeight="1">
      <c r="B7" s="8"/>
      <c r="C7" s="1"/>
      <c r="D7" s="1"/>
      <c r="E7" s="1"/>
      <c r="F7" s="1"/>
      <c r="G7" s="1"/>
      <c r="H7" s="9"/>
    </row>
    <row r="8" spans="2:8" ht="15">
      <c r="B8" s="8"/>
      <c r="C8" s="47" t="s">
        <v>24</v>
      </c>
      <c r="D8" s="47" t="s">
        <v>25</v>
      </c>
      <c r="E8" s="47"/>
      <c r="F8" s="63" t="s">
        <v>26</v>
      </c>
      <c r="G8" s="63"/>
      <c r="H8" s="9"/>
    </row>
    <row r="9" spans="2:8" ht="11.25" customHeight="1">
      <c r="B9" s="8"/>
      <c r="C9" s="1"/>
      <c r="D9" s="1"/>
      <c r="E9" s="1"/>
      <c r="F9" s="1"/>
      <c r="G9" s="1"/>
      <c r="H9" s="9"/>
    </row>
    <row r="10" spans="2:8" ht="15">
      <c r="B10" s="8"/>
      <c r="C10" s="5" t="str">
        <f>'Krycí list'!C42</f>
        <v>C</v>
      </c>
      <c r="D10" s="6" t="str">
        <f>'Krycí list'!D42</f>
        <v>Neuvedené</v>
      </c>
      <c r="E10" s="3"/>
      <c r="F10" s="64">
        <f>SUM(F11,F15,F19)</f>
        <v>0</v>
      </c>
      <c r="G10" s="64"/>
      <c r="H10" s="9"/>
    </row>
    <row r="11" spans="2:8" ht="15">
      <c r="B11" s="8"/>
      <c r="C11" s="43" t="s">
        <v>45</v>
      </c>
      <c r="D11" s="44" t="s">
        <v>48</v>
      </c>
      <c r="E11" s="1"/>
      <c r="F11" s="61">
        <v>0</v>
      </c>
      <c r="G11" s="61"/>
      <c r="H11" s="9"/>
    </row>
    <row r="12" spans="2:8" ht="15">
      <c r="B12" s="8"/>
      <c r="C12" s="43"/>
      <c r="D12" s="59"/>
      <c r="E12" s="59"/>
      <c r="F12" s="59"/>
      <c r="G12" s="59"/>
      <c r="H12" s="9"/>
    </row>
    <row r="13" spans="2:8" ht="15">
      <c r="B13" s="8"/>
      <c r="C13" s="43"/>
      <c r="D13" s="59"/>
      <c r="E13" s="59"/>
      <c r="F13" s="59"/>
      <c r="G13" s="59"/>
      <c r="H13" s="9"/>
    </row>
    <row r="14" spans="2:8" ht="15">
      <c r="B14" s="8"/>
      <c r="C14" s="43"/>
      <c r="D14" s="59"/>
      <c r="E14" s="59"/>
      <c r="F14" s="59"/>
      <c r="G14" s="59"/>
      <c r="H14" s="9"/>
    </row>
    <row r="15" spans="2:8" ht="15">
      <c r="B15" s="8"/>
      <c r="C15" s="43" t="s">
        <v>46</v>
      </c>
      <c r="D15" s="44" t="s">
        <v>48</v>
      </c>
      <c r="E15" s="13"/>
      <c r="F15" s="61">
        <v>0</v>
      </c>
      <c r="G15" s="61"/>
      <c r="H15" s="9"/>
    </row>
    <row r="16" spans="2:8" ht="15">
      <c r="B16" s="8"/>
      <c r="C16" s="43"/>
      <c r="D16" s="59"/>
      <c r="E16" s="59"/>
      <c r="F16" s="59"/>
      <c r="G16" s="59"/>
      <c r="H16" s="9"/>
    </row>
    <row r="17" spans="2:8" ht="15">
      <c r="B17" s="8"/>
      <c r="C17" s="43"/>
      <c r="D17" s="59"/>
      <c r="E17" s="59"/>
      <c r="F17" s="59"/>
      <c r="G17" s="59"/>
      <c r="H17" s="9"/>
    </row>
    <row r="18" spans="2:8" ht="15">
      <c r="B18" s="8"/>
      <c r="C18" s="43"/>
      <c r="D18" s="59"/>
      <c r="E18" s="59"/>
      <c r="F18" s="59"/>
      <c r="G18" s="59"/>
      <c r="H18" s="9"/>
    </row>
    <row r="19" spans="2:8" ht="15">
      <c r="B19" s="8"/>
      <c r="C19" s="43" t="s">
        <v>47</v>
      </c>
      <c r="D19" s="44" t="s">
        <v>48</v>
      </c>
      <c r="E19" s="13"/>
      <c r="F19" s="61">
        <v>0</v>
      </c>
      <c r="G19" s="61"/>
      <c r="H19" s="9"/>
    </row>
    <row r="20" spans="2:8" ht="15">
      <c r="B20" s="8"/>
      <c r="C20" s="7"/>
      <c r="D20" s="59"/>
      <c r="E20" s="59"/>
      <c r="F20" s="59"/>
      <c r="G20" s="59"/>
      <c r="H20" s="9"/>
    </row>
    <row r="21" spans="2:8" ht="15">
      <c r="B21" s="8"/>
      <c r="C21" s="7"/>
      <c r="D21" s="59"/>
      <c r="E21" s="59"/>
      <c r="F21" s="59"/>
      <c r="G21" s="59"/>
      <c r="H21" s="9"/>
    </row>
    <row r="22" spans="2:8" ht="15">
      <c r="B22" s="8"/>
      <c r="C22" s="7"/>
      <c r="D22" s="59"/>
      <c r="E22" s="59"/>
      <c r="F22" s="59"/>
      <c r="G22" s="59"/>
      <c r="H22" s="9"/>
    </row>
    <row r="23" spans="2:8" ht="11.25" customHeight="1">
      <c r="B23" s="10"/>
      <c r="C23" s="11"/>
      <c r="D23" s="11"/>
      <c r="E23" s="11"/>
      <c r="F23" s="11"/>
      <c r="G23" s="11"/>
      <c r="H23" s="12"/>
    </row>
  </sheetData>
  <sheetProtection algorithmName="SHA-512" hashValue="hBZz8vWhzj4HPx2ra3VeDeV3xc9m02VpmBqgwfmD0bl7vCHojBCVO8fRripIMk+qNWSGxfyzmYOcIDl3uM3kiQ==" saltValue="sOJXPj1sVuhqDSrDt9AOTg==" spinCount="100000" sheet="1" selectLockedCells="1"/>
  <mergeCells count="8">
    <mergeCell ref="F8:G8"/>
    <mergeCell ref="F10:G10"/>
    <mergeCell ref="F11:G11"/>
    <mergeCell ref="D20:G22"/>
    <mergeCell ref="D16:G18"/>
    <mergeCell ref="D12:G14"/>
    <mergeCell ref="F15:G15"/>
    <mergeCell ref="F19:G19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5B3E3-56E6-443F-A771-C8C8F5CD705A}">
  <sheetPr>
    <tabColor rgb="FFFF0000"/>
  </sheetPr>
  <dimension ref="B2:H66"/>
  <sheetViews>
    <sheetView showGridLines="0" workbookViewId="0" topLeftCell="A1">
      <selection activeCell="K11" sqref="K11"/>
    </sheetView>
  </sheetViews>
  <sheetFormatPr defaultColWidth="9.140625" defaultRowHeight="15"/>
  <cols>
    <col min="1" max="1" width="9.140625" style="17" customWidth="1"/>
    <col min="2" max="2" width="2.140625" style="17" customWidth="1"/>
    <col min="3" max="3" width="9.140625" style="17" customWidth="1"/>
    <col min="4" max="4" width="14.00390625" style="17" customWidth="1"/>
    <col min="5" max="5" width="46.28125" style="17" bestFit="1" customWidth="1"/>
    <col min="6" max="6" width="9.140625" style="17" customWidth="1"/>
    <col min="7" max="7" width="15.28125" style="17" customWidth="1"/>
    <col min="8" max="8" width="2.140625" style="17" customWidth="1"/>
    <col min="9" max="16384" width="9.140625" style="17" customWidth="1"/>
  </cols>
  <sheetData>
    <row r="2" spans="2:8" ht="11.25" customHeight="1">
      <c r="B2" s="14"/>
      <c r="C2" s="15"/>
      <c r="D2" s="15"/>
      <c r="E2" s="15"/>
      <c r="F2" s="15"/>
      <c r="G2" s="15"/>
      <c r="H2" s="16"/>
    </row>
    <row r="3" spans="2:8" ht="21">
      <c r="B3" s="18"/>
      <c r="C3" s="32" t="str">
        <f>'Krycí list'!C3</f>
        <v>CUKROVAR - NOVÉ CENTRUM ŠLAPANIC</v>
      </c>
      <c r="D3" s="50"/>
      <c r="E3" s="69"/>
      <c r="F3" s="46" t="s">
        <v>0</v>
      </c>
      <c r="G3" s="72" t="str">
        <f>IF('Krycí list'!G3="","",'Krycí list'!G3)</f>
        <v/>
      </c>
      <c r="H3" s="20"/>
    </row>
    <row r="4" spans="2:8" ht="21">
      <c r="B4" s="18"/>
      <c r="C4" s="48" t="str">
        <f>'Krycí list'!C4</f>
        <v>Tabulka bilancí - odhad nákladů na realizaci Sýpky</v>
      </c>
      <c r="D4" s="45"/>
      <c r="E4" s="49"/>
      <c r="F4" s="19"/>
      <c r="G4" s="71"/>
      <c r="H4" s="20"/>
    </row>
    <row r="5" spans="2:8" ht="18">
      <c r="B5" s="18"/>
      <c r="C5" s="21"/>
      <c r="D5" s="21"/>
      <c r="E5" s="21"/>
      <c r="F5" s="21"/>
      <c r="G5" s="21"/>
      <c r="H5" s="20"/>
    </row>
    <row r="6" spans="2:8" ht="18">
      <c r="B6" s="18"/>
      <c r="C6" s="52" t="s">
        <v>27</v>
      </c>
      <c r="D6" s="21"/>
      <c r="E6" s="21"/>
      <c r="F6" s="21"/>
      <c r="G6" s="21"/>
      <c r="H6" s="20"/>
    </row>
    <row r="7" spans="2:8" ht="11.25" customHeight="1">
      <c r="B7" s="18"/>
      <c r="C7" s="19"/>
      <c r="D7" s="19"/>
      <c r="E7" s="19"/>
      <c r="F7" s="19"/>
      <c r="G7" s="19"/>
      <c r="H7" s="20"/>
    </row>
    <row r="8" spans="2:8" ht="15">
      <c r="B8" s="18"/>
      <c r="C8" s="42" t="s">
        <v>24</v>
      </c>
      <c r="D8" s="42" t="s">
        <v>25</v>
      </c>
      <c r="E8" s="42"/>
      <c r="F8" s="56" t="s">
        <v>26</v>
      </c>
      <c r="G8" s="56"/>
      <c r="H8" s="20"/>
    </row>
    <row r="9" spans="2:8" ht="11.25" customHeight="1">
      <c r="B9" s="18"/>
      <c r="C9" s="19"/>
      <c r="D9" s="19"/>
      <c r="E9" s="19"/>
      <c r="F9" s="19"/>
      <c r="G9" s="19"/>
      <c r="H9" s="20"/>
    </row>
    <row r="10" spans="2:8" ht="15">
      <c r="B10" s="18"/>
      <c r="C10" s="34" t="s">
        <v>8</v>
      </c>
      <c r="D10" s="35" t="s">
        <v>10</v>
      </c>
      <c r="E10" s="29"/>
      <c r="F10" s="53">
        <f>SUM(F11,F15,F24,F33,F37,F41,F50,F54,F58,F62)</f>
        <v>10835000</v>
      </c>
      <c r="G10" s="53"/>
      <c r="H10" s="20"/>
    </row>
    <row r="11" spans="2:8" ht="15">
      <c r="B11" s="18"/>
      <c r="C11" s="36">
        <f>'Krycí list'!C21</f>
        <v>1</v>
      </c>
      <c r="D11" s="19" t="str">
        <f>'Krycí list'!D21</f>
        <v>Bourací práce a demolice</v>
      </c>
      <c r="E11" s="19"/>
      <c r="F11" s="54">
        <v>120000</v>
      </c>
      <c r="G11" s="54"/>
      <c r="H11" s="20"/>
    </row>
    <row r="12" spans="2:8" ht="16.5" customHeight="1">
      <c r="B12" s="18"/>
      <c r="C12" s="36"/>
      <c r="D12" s="65" t="s">
        <v>50</v>
      </c>
      <c r="E12" s="65"/>
      <c r="F12" s="65"/>
      <c r="G12" s="65"/>
      <c r="H12" s="20"/>
    </row>
    <row r="13" spans="2:8" ht="15">
      <c r="B13" s="18"/>
      <c r="C13" s="36"/>
      <c r="D13" s="65"/>
      <c r="E13" s="65"/>
      <c r="F13" s="65"/>
      <c r="G13" s="65"/>
      <c r="H13" s="20"/>
    </row>
    <row r="14" spans="2:8" ht="15">
      <c r="B14" s="18"/>
      <c r="C14" s="36"/>
      <c r="D14" s="65"/>
      <c r="E14" s="65"/>
      <c r="F14" s="65"/>
      <c r="G14" s="65"/>
      <c r="H14" s="20"/>
    </row>
    <row r="15" spans="2:8" ht="15">
      <c r="B15" s="18"/>
      <c r="C15" s="36">
        <f>'Krycí list'!C22</f>
        <v>2</v>
      </c>
      <c r="D15" s="19" t="str">
        <f>'Krycí list'!D22</f>
        <v>Zemní práce a základy</v>
      </c>
      <c r="E15" s="19"/>
      <c r="F15" s="62">
        <f>SUM(F16,F20)</f>
        <v>580000</v>
      </c>
      <c r="G15" s="62"/>
      <c r="H15" s="20"/>
    </row>
    <row r="16" spans="2:8" ht="15">
      <c r="B16" s="18"/>
      <c r="C16" s="40" t="s">
        <v>38</v>
      </c>
      <c r="D16" s="41" t="s">
        <v>37</v>
      </c>
      <c r="E16" s="19"/>
      <c r="F16" s="66">
        <v>80000</v>
      </c>
      <c r="G16" s="66"/>
      <c r="H16" s="20"/>
    </row>
    <row r="17" spans="2:8" ht="15">
      <c r="B17" s="18"/>
      <c r="C17" s="40"/>
      <c r="D17" s="65" t="s">
        <v>49</v>
      </c>
      <c r="E17" s="65"/>
      <c r="F17" s="65"/>
      <c r="G17" s="65"/>
      <c r="H17" s="20"/>
    </row>
    <row r="18" spans="2:8" ht="15">
      <c r="B18" s="18"/>
      <c r="C18" s="40"/>
      <c r="D18" s="65"/>
      <c r="E18" s="65"/>
      <c r="F18" s="65"/>
      <c r="G18" s="65"/>
      <c r="H18" s="20"/>
    </row>
    <row r="19" spans="2:8" ht="15">
      <c r="B19" s="18"/>
      <c r="C19" s="40"/>
      <c r="D19" s="65"/>
      <c r="E19" s="65"/>
      <c r="F19" s="65"/>
      <c r="G19" s="65"/>
      <c r="H19" s="20"/>
    </row>
    <row r="20" spans="2:8" ht="15">
      <c r="B20" s="18"/>
      <c r="C20" s="40" t="s">
        <v>39</v>
      </c>
      <c r="D20" s="41" t="s">
        <v>40</v>
      </c>
      <c r="E20" s="19"/>
      <c r="F20" s="66">
        <v>500000</v>
      </c>
      <c r="G20" s="66"/>
      <c r="H20" s="20"/>
    </row>
    <row r="21" spans="2:8" ht="15">
      <c r="B21" s="18"/>
      <c r="C21" s="36"/>
      <c r="D21" s="65" t="s">
        <v>60</v>
      </c>
      <c r="E21" s="65"/>
      <c r="F21" s="65"/>
      <c r="G21" s="65"/>
      <c r="H21" s="20"/>
    </row>
    <row r="22" spans="2:8" ht="15">
      <c r="B22" s="18"/>
      <c r="C22" s="36"/>
      <c r="D22" s="65"/>
      <c r="E22" s="65"/>
      <c r="F22" s="65"/>
      <c r="G22" s="65"/>
      <c r="H22" s="20"/>
    </row>
    <row r="23" spans="2:8" ht="15">
      <c r="B23" s="18"/>
      <c r="C23" s="36"/>
      <c r="D23" s="65"/>
      <c r="E23" s="65"/>
      <c r="F23" s="65"/>
      <c r="G23" s="65"/>
      <c r="H23" s="20"/>
    </row>
    <row r="24" spans="2:8" ht="15">
      <c r="B24" s="18"/>
      <c r="C24" s="36">
        <f>'Krycí list'!C23</f>
        <v>3</v>
      </c>
      <c r="D24" s="19" t="str">
        <f>'Krycí list'!D23</f>
        <v>Stěny, příčky, stropy a schodiště</v>
      </c>
      <c r="E24" s="19"/>
      <c r="F24" s="62">
        <f>SUM(F25,F29)</f>
        <v>930000</v>
      </c>
      <c r="G24" s="62"/>
      <c r="H24" s="20"/>
    </row>
    <row r="25" spans="2:8" ht="15">
      <c r="B25" s="18"/>
      <c r="C25" s="40" t="s">
        <v>35</v>
      </c>
      <c r="D25" s="41" t="s">
        <v>33</v>
      </c>
      <c r="E25" s="19"/>
      <c r="F25" s="66">
        <v>750000</v>
      </c>
      <c r="G25" s="66"/>
      <c r="H25" s="20"/>
    </row>
    <row r="26" spans="2:8" ht="15">
      <c r="B26" s="18"/>
      <c r="C26" s="40"/>
      <c r="D26" s="65" t="s">
        <v>52</v>
      </c>
      <c r="E26" s="65"/>
      <c r="F26" s="65"/>
      <c r="G26" s="65"/>
      <c r="H26" s="20"/>
    </row>
    <row r="27" spans="2:8" ht="15">
      <c r="B27" s="18"/>
      <c r="C27" s="40"/>
      <c r="D27" s="65"/>
      <c r="E27" s="65"/>
      <c r="F27" s="65"/>
      <c r="G27" s="65"/>
      <c r="H27" s="20"/>
    </row>
    <row r="28" spans="2:8" ht="15">
      <c r="B28" s="18"/>
      <c r="C28" s="40"/>
      <c r="D28" s="65"/>
      <c r="E28" s="65"/>
      <c r="F28" s="65"/>
      <c r="G28" s="65"/>
      <c r="H28" s="20"/>
    </row>
    <row r="29" spans="2:8" ht="15">
      <c r="B29" s="18"/>
      <c r="C29" s="40" t="s">
        <v>36</v>
      </c>
      <c r="D29" s="41" t="s">
        <v>34</v>
      </c>
      <c r="E29" s="19"/>
      <c r="F29" s="66">
        <v>180000</v>
      </c>
      <c r="G29" s="66"/>
      <c r="H29" s="20"/>
    </row>
    <row r="30" spans="2:8" ht="15">
      <c r="B30" s="18"/>
      <c r="C30" s="36"/>
      <c r="D30" s="65" t="s">
        <v>51</v>
      </c>
      <c r="E30" s="65"/>
      <c r="F30" s="65"/>
      <c r="G30" s="65"/>
      <c r="H30" s="20"/>
    </row>
    <row r="31" spans="2:8" ht="15">
      <c r="B31" s="18"/>
      <c r="C31" s="36"/>
      <c r="D31" s="65"/>
      <c r="E31" s="65"/>
      <c r="F31" s="65"/>
      <c r="G31" s="65"/>
      <c r="H31" s="20"/>
    </row>
    <row r="32" spans="2:8" ht="15">
      <c r="B32" s="18"/>
      <c r="C32" s="36"/>
      <c r="D32" s="65"/>
      <c r="E32" s="65"/>
      <c r="F32" s="65"/>
      <c r="G32" s="65"/>
      <c r="H32" s="20"/>
    </row>
    <row r="33" spans="2:8" ht="15">
      <c r="B33" s="18"/>
      <c r="C33" s="36">
        <f>'Krycí list'!C24</f>
        <v>4</v>
      </c>
      <c r="D33" s="19" t="str">
        <f>'Krycí list'!D24</f>
        <v>Střecha</v>
      </c>
      <c r="E33" s="19"/>
      <c r="F33" s="54">
        <v>200000</v>
      </c>
      <c r="G33" s="54"/>
      <c r="H33" s="20"/>
    </row>
    <row r="34" spans="2:8" ht="15">
      <c r="B34" s="18"/>
      <c r="C34" s="36"/>
      <c r="D34" s="65" t="s">
        <v>59</v>
      </c>
      <c r="E34" s="65"/>
      <c r="F34" s="65"/>
      <c r="G34" s="65"/>
      <c r="H34" s="20"/>
    </row>
    <row r="35" spans="2:8" ht="15">
      <c r="B35" s="18"/>
      <c r="C35" s="36"/>
      <c r="D35" s="65"/>
      <c r="E35" s="65"/>
      <c r="F35" s="65"/>
      <c r="G35" s="65"/>
      <c r="H35" s="20"/>
    </row>
    <row r="36" spans="2:8" ht="15">
      <c r="B36" s="18"/>
      <c r="C36" s="36"/>
      <c r="D36" s="65"/>
      <c r="E36" s="65"/>
      <c r="F36" s="65"/>
      <c r="G36" s="65"/>
      <c r="H36" s="20"/>
    </row>
    <row r="37" spans="2:8" ht="15">
      <c r="B37" s="18"/>
      <c r="C37" s="36">
        <f>'Krycí list'!C25</f>
        <v>5</v>
      </c>
      <c r="D37" s="19" t="str">
        <f>'Krycí list'!D25</f>
        <v>Fasáda</v>
      </c>
      <c r="E37" s="19"/>
      <c r="F37" s="54">
        <v>1000000</v>
      </c>
      <c r="G37" s="54"/>
      <c r="H37" s="20"/>
    </row>
    <row r="38" spans="2:8" ht="15">
      <c r="B38" s="18"/>
      <c r="C38" s="36"/>
      <c r="D38" s="65" t="s">
        <v>53</v>
      </c>
      <c r="E38" s="65"/>
      <c r="F38" s="65"/>
      <c r="G38" s="65"/>
      <c r="H38" s="20"/>
    </row>
    <row r="39" spans="2:8" ht="15">
      <c r="B39" s="18"/>
      <c r="C39" s="36"/>
      <c r="D39" s="65"/>
      <c r="E39" s="65"/>
      <c r="F39" s="65"/>
      <c r="G39" s="65"/>
      <c r="H39" s="20"/>
    </row>
    <row r="40" spans="2:8" ht="15">
      <c r="B40" s="18"/>
      <c r="C40" s="36"/>
      <c r="D40" s="65"/>
      <c r="E40" s="65"/>
      <c r="F40" s="65"/>
      <c r="G40" s="65"/>
      <c r="H40" s="20"/>
    </row>
    <row r="41" spans="2:8" ht="15">
      <c r="B41" s="18"/>
      <c r="C41" s="36">
        <f>'Krycí list'!C26</f>
        <v>6</v>
      </c>
      <c r="D41" s="19" t="str">
        <f>'Krycí list'!D26</f>
        <v>Fasádní výplně otvorů a vnitřní výplně otvorů</v>
      </c>
      <c r="E41" s="19"/>
      <c r="F41" s="62">
        <f>SUM(F42,F46)</f>
        <v>2675000</v>
      </c>
      <c r="G41" s="62"/>
      <c r="H41" s="20"/>
    </row>
    <row r="42" spans="2:8" ht="15">
      <c r="B42" s="18"/>
      <c r="C42" s="40" t="s">
        <v>41</v>
      </c>
      <c r="D42" s="41" t="s">
        <v>43</v>
      </c>
      <c r="E42" s="19"/>
      <c r="F42" s="66">
        <v>1700000</v>
      </c>
      <c r="G42" s="66"/>
      <c r="H42" s="20"/>
    </row>
    <row r="43" spans="2:8" ht="15">
      <c r="B43" s="18"/>
      <c r="C43" s="40"/>
      <c r="D43" s="65" t="s">
        <v>54</v>
      </c>
      <c r="E43" s="65"/>
      <c r="F43" s="65"/>
      <c r="G43" s="65"/>
      <c r="H43" s="20"/>
    </row>
    <row r="44" spans="2:8" ht="15">
      <c r="B44" s="18"/>
      <c r="C44" s="40"/>
      <c r="D44" s="65"/>
      <c r="E44" s="65"/>
      <c r="F44" s="65"/>
      <c r="G44" s="65"/>
      <c r="H44" s="20"/>
    </row>
    <row r="45" spans="2:8" ht="15">
      <c r="B45" s="18"/>
      <c r="C45" s="40"/>
      <c r="D45" s="65"/>
      <c r="E45" s="65"/>
      <c r="F45" s="65"/>
      <c r="G45" s="65"/>
      <c r="H45" s="20"/>
    </row>
    <row r="46" spans="2:8" ht="15">
      <c r="B46" s="18"/>
      <c r="C46" s="40" t="s">
        <v>42</v>
      </c>
      <c r="D46" s="41" t="s">
        <v>44</v>
      </c>
      <c r="E46" s="19"/>
      <c r="F46" s="66">
        <v>975000</v>
      </c>
      <c r="G46" s="66"/>
      <c r="H46" s="20"/>
    </row>
    <row r="47" spans="2:8" ht="15">
      <c r="B47" s="18"/>
      <c r="C47" s="36"/>
      <c r="D47" s="65" t="s">
        <v>55</v>
      </c>
      <c r="E47" s="65"/>
      <c r="F47" s="65"/>
      <c r="G47" s="65"/>
      <c r="H47" s="20"/>
    </row>
    <row r="48" spans="2:8" ht="15">
      <c r="B48" s="18"/>
      <c r="C48" s="36"/>
      <c r="D48" s="65"/>
      <c r="E48" s="65"/>
      <c r="F48" s="65"/>
      <c r="G48" s="65"/>
      <c r="H48" s="20"/>
    </row>
    <row r="49" spans="2:8" ht="15">
      <c r="B49" s="18"/>
      <c r="C49" s="36"/>
      <c r="D49" s="65"/>
      <c r="E49" s="65"/>
      <c r="F49" s="65"/>
      <c r="G49" s="65"/>
      <c r="H49" s="20"/>
    </row>
    <row r="50" spans="2:8" ht="15">
      <c r="B50" s="18"/>
      <c r="C50" s="36">
        <f>'Krycí list'!C27</f>
        <v>7</v>
      </c>
      <c r="D50" s="19" t="str">
        <f>'Krycí list'!D27</f>
        <v>Podlahy a nášlapené vrstvy</v>
      </c>
      <c r="E50" s="19"/>
      <c r="F50" s="54">
        <v>1700000</v>
      </c>
      <c r="G50" s="54"/>
      <c r="H50" s="20"/>
    </row>
    <row r="51" spans="2:8" ht="15">
      <c r="B51" s="18"/>
      <c r="C51" s="36"/>
      <c r="D51" s="65" t="s">
        <v>56</v>
      </c>
      <c r="E51" s="65"/>
      <c r="F51" s="65"/>
      <c r="G51" s="65"/>
      <c r="H51" s="20"/>
    </row>
    <row r="52" spans="2:8" ht="15">
      <c r="B52" s="18"/>
      <c r="C52" s="36"/>
      <c r="D52" s="65"/>
      <c r="E52" s="65"/>
      <c r="F52" s="65"/>
      <c r="G52" s="65"/>
      <c r="H52" s="20"/>
    </row>
    <row r="53" spans="2:8" ht="15">
      <c r="B53" s="18"/>
      <c r="C53" s="36"/>
      <c r="D53" s="65"/>
      <c r="E53" s="65"/>
      <c r="F53" s="65"/>
      <c r="G53" s="65"/>
      <c r="H53" s="20"/>
    </row>
    <row r="54" spans="2:8" ht="15">
      <c r="B54" s="18"/>
      <c r="C54" s="36">
        <f>'Krycí list'!C28</f>
        <v>8</v>
      </c>
      <c r="D54" s="19" t="str">
        <f>'Krycí list'!D28</f>
        <v>Vnitřní omítky, obklady, malby</v>
      </c>
      <c r="E54" s="19"/>
      <c r="F54" s="54">
        <v>1200000</v>
      </c>
      <c r="G54" s="54"/>
      <c r="H54" s="20"/>
    </row>
    <row r="55" spans="2:8" ht="15">
      <c r="B55" s="18"/>
      <c r="C55" s="36"/>
      <c r="D55" s="65" t="s">
        <v>57</v>
      </c>
      <c r="E55" s="65"/>
      <c r="F55" s="65"/>
      <c r="G55" s="65"/>
      <c r="H55" s="20"/>
    </row>
    <row r="56" spans="2:8" ht="15">
      <c r="B56" s="18"/>
      <c r="C56" s="36"/>
      <c r="D56" s="65"/>
      <c r="E56" s="65"/>
      <c r="F56" s="65"/>
      <c r="G56" s="65"/>
      <c r="H56" s="20"/>
    </row>
    <row r="57" spans="2:8" ht="15">
      <c r="B57" s="18"/>
      <c r="C57" s="36"/>
      <c r="D57" s="65"/>
      <c r="E57" s="65"/>
      <c r="F57" s="65"/>
      <c r="G57" s="65"/>
      <c r="H57" s="20"/>
    </row>
    <row r="58" spans="2:8" ht="15">
      <c r="B58" s="18"/>
      <c r="C58" s="36">
        <f>'Krycí list'!C29</f>
        <v>9</v>
      </c>
      <c r="D58" s="19" t="str">
        <f>'Krycí list'!D29</f>
        <v>Vybavení</v>
      </c>
      <c r="E58" s="19"/>
      <c r="F58" s="54">
        <v>1500000</v>
      </c>
      <c r="G58" s="54"/>
      <c r="H58" s="20"/>
    </row>
    <row r="59" spans="2:8" ht="15">
      <c r="B59" s="18"/>
      <c r="C59" s="36"/>
      <c r="D59" s="67" t="s">
        <v>58</v>
      </c>
      <c r="E59" s="67"/>
      <c r="F59" s="67"/>
      <c r="G59" s="67"/>
      <c r="H59" s="20"/>
    </row>
    <row r="60" spans="2:8" ht="15">
      <c r="B60" s="18"/>
      <c r="C60" s="36"/>
      <c r="D60" s="67"/>
      <c r="E60" s="67"/>
      <c r="F60" s="67"/>
      <c r="G60" s="67"/>
      <c r="H60" s="20"/>
    </row>
    <row r="61" spans="2:8" ht="15">
      <c r="B61" s="18"/>
      <c r="C61" s="36"/>
      <c r="D61" s="67"/>
      <c r="E61" s="67"/>
      <c r="F61" s="67"/>
      <c r="G61" s="67"/>
      <c r="H61" s="20"/>
    </row>
    <row r="62" spans="2:8" ht="15">
      <c r="B62" s="18"/>
      <c r="C62" s="36">
        <f>'Krycí list'!C30</f>
        <v>10</v>
      </c>
      <c r="D62" s="19" t="str">
        <f>'Krycí list'!D30</f>
        <v>Ostatní stavba</v>
      </c>
      <c r="E62" s="19"/>
      <c r="F62" s="54">
        <v>930000</v>
      </c>
      <c r="G62" s="54"/>
      <c r="H62" s="20"/>
    </row>
    <row r="63" spans="2:8" ht="15">
      <c r="B63" s="18"/>
      <c r="C63" s="36"/>
      <c r="D63" s="67" t="s">
        <v>61</v>
      </c>
      <c r="E63" s="67"/>
      <c r="F63" s="67"/>
      <c r="G63" s="67"/>
      <c r="H63" s="20"/>
    </row>
    <row r="64" spans="2:8" ht="15">
      <c r="B64" s="18"/>
      <c r="C64" s="36"/>
      <c r="D64" s="67"/>
      <c r="E64" s="67"/>
      <c r="F64" s="67"/>
      <c r="G64" s="67"/>
      <c r="H64" s="20"/>
    </row>
    <row r="65" spans="2:8" ht="15">
      <c r="B65" s="18"/>
      <c r="C65" s="36"/>
      <c r="D65" s="67"/>
      <c r="E65" s="67"/>
      <c r="F65" s="67"/>
      <c r="G65" s="67"/>
      <c r="H65" s="20"/>
    </row>
    <row r="66" spans="2:8" ht="11.25" customHeight="1">
      <c r="B66" s="37"/>
      <c r="C66" s="38"/>
      <c r="D66" s="38"/>
      <c r="E66" s="38"/>
      <c r="F66" s="38"/>
      <c r="G66" s="38"/>
      <c r="H66" s="39"/>
    </row>
  </sheetData>
  <sheetProtection algorithmName="SHA-512" hashValue="LmAmRmL5XLakUpQh+YlhFlYSc/mfmumo0FJ369FN6pshiS7KRMSgQLsEGeo3mbO5w/RCLXdHtAqjK1MGPDWicQ==" saltValue="/V1gjqgrRnDyW8VAMA15Ew==" spinCount="100000" sheet="1" selectLockedCells="1"/>
  <mergeCells count="31">
    <mergeCell ref="D59:G61"/>
    <mergeCell ref="F62:G62"/>
    <mergeCell ref="D63:G65"/>
    <mergeCell ref="D47:G49"/>
    <mergeCell ref="F50:G50"/>
    <mergeCell ref="D51:G53"/>
    <mergeCell ref="F54:G54"/>
    <mergeCell ref="D55:G57"/>
    <mergeCell ref="F58:G58"/>
    <mergeCell ref="F46:G46"/>
    <mergeCell ref="F25:G25"/>
    <mergeCell ref="D26:G28"/>
    <mergeCell ref="F29:G29"/>
    <mergeCell ref="D30:G32"/>
    <mergeCell ref="F33:G33"/>
    <mergeCell ref="D34:G36"/>
    <mergeCell ref="F37:G37"/>
    <mergeCell ref="D38:G40"/>
    <mergeCell ref="F41:G41"/>
    <mergeCell ref="F42:G42"/>
    <mergeCell ref="D43:G45"/>
    <mergeCell ref="F24:G24"/>
    <mergeCell ref="F8:G8"/>
    <mergeCell ref="F10:G10"/>
    <mergeCell ref="F11:G11"/>
    <mergeCell ref="D12:G14"/>
    <mergeCell ref="F15:G15"/>
    <mergeCell ref="F16:G16"/>
    <mergeCell ref="D17:G19"/>
    <mergeCell ref="F20:G20"/>
    <mergeCell ref="D21:G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2021-04-02T09:04:26Z</dcterms:created>
  <dcterms:modified xsi:type="dcterms:W3CDTF">2021-04-06T11:18:53Z</dcterms:modified>
  <cp:category/>
  <cp:version/>
  <cp:contentType/>
  <cp:contentStatus/>
</cp:coreProperties>
</file>