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65416" yWindow="65416" windowWidth="29040" windowHeight="15840" activeTab="0"/>
  </bookViews>
  <sheets>
    <sheet name="Položkový rozpočet" sheetId="2" r:id="rId1"/>
  </sheets>
  <definedNames>
    <definedName name="_xlnm.Print_Area" localSheetId="0">'Položkový rozpočet'!$B$1:$L$33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<sst xmlns="http://schemas.openxmlformats.org/spreadsheetml/2006/main" count="123" uniqueCount="75">
  <si>
    <t>Číslo</t>
  </si>
  <si>
    <t>Položka</t>
  </si>
  <si>
    <t>Množství</t>
  </si>
  <si>
    <t>MJ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</si>
  <si>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</si>
  <si>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</si>
  <si>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</si>
  <si>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</si>
  <si>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</si>
  <si>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</si>
  <si>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</si>
  <si>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</si>
  <si>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</si>
  <si>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</si>
  <si>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</si>
  <si>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</si>
  <si>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</si>
  <si>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</si>
  <si>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</si>
  <si>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</si>
  <si>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</si>
  <si>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</si>
  <si>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</si>
  <si>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</si>
  <si>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</si>
  <si>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</si>
  <si>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</si>
  <si>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</si>
  <si>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</si>
  <si>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</si>
  <si>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</si>
  <si>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</si>
  <si>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</si>
  <si>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</si>
  <si>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</si>
  <si>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</si>
  <si>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Pronájem montážní plošiny (hod.)</t>
  </si>
  <si>
    <t>Revizní zpráva RVO</t>
  </si>
  <si>
    <t>DPH 21%</t>
  </si>
  <si>
    <t>1.6</t>
  </si>
  <si>
    <t>3.3</t>
  </si>
  <si>
    <t>1.8</t>
  </si>
  <si>
    <t>Demontáž stávajícího svítidla</t>
  </si>
  <si>
    <t>Montáž nového svítidla</t>
  </si>
  <si>
    <t>3.4</t>
  </si>
  <si>
    <t>3.5</t>
  </si>
  <si>
    <t>DIO, zajištění stavby</t>
  </si>
  <si>
    <t>set</t>
  </si>
  <si>
    <t>Příplatek za recyklaci svítidel</t>
  </si>
  <si>
    <t>Odvoz a likvidace demontovaného materiálu</t>
  </si>
  <si>
    <t>Celkové náklady</t>
  </si>
  <si>
    <t>z toho uznatelné náklady</t>
  </si>
  <si>
    <t>z toho neuznatelné náklady</t>
  </si>
  <si>
    <t>Náklady v Kč bez DPH</t>
  </si>
  <si>
    <t>Náklady v Kč s DPH</t>
  </si>
  <si>
    <t>Uznatelné</t>
  </si>
  <si>
    <t>Neuznatelné</t>
  </si>
  <si>
    <t>2.6</t>
  </si>
  <si>
    <t>2.7</t>
  </si>
  <si>
    <t>Montáž a demontáž rozvaděče</t>
  </si>
  <si>
    <t>Úprava a přepojení napájecích větví u RVO 003</t>
  </si>
  <si>
    <t>Rozvaděč RVO - MSB, GSM/GPRS, pilíř ( (RVO 3, RVO 2, RVO 11, RVO 14))</t>
  </si>
  <si>
    <t>Silniční LED svítidlo typ 1/2700K, včetně modulu pro řízení, REG a CLO</t>
  </si>
  <si>
    <t>Silniční LED svítidlo typ 3/2700K, včetně modulu pro řízení, REG a CLO</t>
  </si>
  <si>
    <t>Silniční LED svítidlo typ 2/2700K, včetně modulu pro řízení, REG a CLO</t>
  </si>
  <si>
    <t>Silniční LED svítidlo typ 4/2700K, včetně modulu pro řízení, REG a CLO</t>
  </si>
  <si>
    <t>Silniční LED svítidlo typ 5/2700K, včetně modulu pro řízení, REG a CLO</t>
  </si>
  <si>
    <t>Silniční LED svítidlo typ 6/2700K, včetně modulu pro řízení, REG a CLO</t>
  </si>
  <si>
    <t>Silniční LED svítidlo typ 7/2700K, přechodové, včetně modulu pro řízení, REG a CLO</t>
  </si>
  <si>
    <t>Pozn:</t>
  </si>
  <si>
    <t>modře podbarvená pole účastník změní pouze pokud je to potřeba na základě výpočtů</t>
  </si>
  <si>
    <t>žlutě podbarvená pole účastník vyplní vždy</t>
  </si>
  <si>
    <t>kontrolní součet (počet svítidel = 333 ks)</t>
  </si>
  <si>
    <t>Příloha č.4 ZD</t>
  </si>
  <si>
    <t>Název veřejné zakázky: „Modernizace VO ve městě Šlapanice"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</si>
</sst>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0" fontId="3" fillId="2" borderId="3" xfId="22" applyFont="1" applyFill="1" applyBorder="1" applyAlignment="1">
      <alignment horizontal="center" vertical="center"/>
      <protection/>
    </xf>
    <xf numFmtId="44" fontId="3" fillId="0" borderId="4" xfId="20" applyFont="1" applyBorder="1" applyAlignment="1">
      <alignment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1" xfId="22" applyNumberFormat="1" applyFont="1" applyBorder="1" applyAlignment="1">
      <alignment vertical="center"/>
      <protection/>
    </xf>
    <xf numFmtId="44" fontId="4" fillId="0" borderId="0" xfId="22" applyNumberFormat="1" applyFont="1" applyFill="1" applyBorder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5" xfId="22" applyFont="1" applyBorder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25" applyFont="1" applyFill="1" applyAlignment="1">
      <alignment vertical="center"/>
      <protection/>
    </xf>
    <xf numFmtId="49" fontId="3" fillId="0" borderId="0" xfId="25" applyNumberFormat="1" applyFont="1" applyFill="1" applyAlignment="1">
      <alignment vertical="center"/>
      <protection/>
    </xf>
    <xf numFmtId="0" fontId="3" fillId="0" borderId="3" xfId="0" applyFont="1" applyBorder="1" applyAlignment="1">
      <alignment horizontal="left"/>
    </xf>
    <xf numFmtId="0" fontId="3" fillId="0" borderId="0" xfId="0" applyFont="1"/>
    <xf numFmtId="49" fontId="3" fillId="0" borderId="1" xfId="22" applyNumberFormat="1" applyFont="1" applyBorder="1" applyAlignment="1">
      <alignment horizontal="center"/>
      <protection/>
    </xf>
    <xf numFmtId="0" fontId="3" fillId="0" borderId="1" xfId="22" applyFont="1" applyBorder="1">
      <alignment/>
      <protection/>
    </xf>
    <xf numFmtId="0" fontId="3" fillId="0" borderId="1" xfId="22" applyFont="1" applyBorder="1" applyAlignment="1">
      <alignment horizontal="center"/>
      <protection/>
    </xf>
    <xf numFmtId="44" fontId="3" fillId="0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/>
    </xf>
    <xf numFmtId="44" fontId="3" fillId="0" borderId="0" xfId="20" applyFont="1" applyFill="1" applyBorder="1" applyAlignment="1">
      <alignment horizontal="center"/>
    </xf>
    <xf numFmtId="0" fontId="9" fillId="0" borderId="1" xfId="23" applyFont="1" applyBorder="1" applyAlignment="1">
      <alignment wrapText="1"/>
      <protection/>
    </xf>
    <xf numFmtId="0" fontId="6" fillId="0" borderId="1" xfId="23" applyFont="1" applyBorder="1" applyAlignment="1">
      <alignment wrapText="1"/>
      <protection/>
    </xf>
    <xf numFmtId="0" fontId="4" fillId="2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44" fontId="3" fillId="3" borderId="3" xfId="20" applyFont="1" applyFill="1" applyBorder="1"/>
    <xf numFmtId="44" fontId="3" fillId="3" borderId="1" xfId="20" applyFont="1" applyFill="1" applyBorder="1" applyAlignment="1">
      <alignment vertical="center"/>
    </xf>
    <xf numFmtId="44" fontId="3" fillId="3" borderId="3" xfId="20" applyFont="1" applyFill="1" applyBorder="1" applyAlignment="1">
      <alignment vertical="center"/>
    </xf>
    <xf numFmtId="0" fontId="0" fillId="4" borderId="0" xfId="0" applyFill="1"/>
    <xf numFmtId="2" fontId="0" fillId="0" borderId="6" xfId="22" applyNumberFormat="1" applyFont="1" applyBorder="1" applyAlignment="1">
      <alignment horizontal="center" vertical="center"/>
      <protection/>
    </xf>
    <xf numFmtId="44" fontId="0" fillId="0" borderId="7" xfId="2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0" fillId="0" borderId="1" xfId="20" applyFont="1" applyFill="1" applyBorder="1" applyAlignment="1">
      <alignment horizontal="center"/>
    </xf>
    <xf numFmtId="44" fontId="0" fillId="4" borderId="0" xfId="2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3" fillId="0" borderId="1" xfId="20" applyFont="1" applyFill="1" applyBorder="1" applyAlignment="1">
      <alignment horizontal="right"/>
    </xf>
    <xf numFmtId="0" fontId="13" fillId="0" borderId="1" xfId="2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0" fillId="0" borderId="1" xfId="22" applyFont="1" applyBorder="1" applyAlignment="1">
      <alignment horizontal="left"/>
      <protection/>
    </xf>
    <xf numFmtId="0" fontId="11" fillId="5" borderId="1" xfId="46" applyFont="1" applyFill="1" applyBorder="1" applyAlignment="1">
      <alignment horizontal="left" wrapText="1"/>
      <protection/>
    </xf>
    <xf numFmtId="0" fontId="11" fillId="5" borderId="10" xfId="46" applyFont="1" applyFill="1" applyBorder="1" applyAlignment="1">
      <alignment horizontal="left" wrapText="1"/>
      <protection/>
    </xf>
    <xf numFmtId="0" fontId="12" fillId="3" borderId="1" xfId="46" applyFont="1" applyFill="1" applyBorder="1" applyAlignment="1">
      <alignment horizontal="lef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A1:AH40"/>
  <sheetViews>
    <sheetView tabSelected="1" workbookViewId="0" topLeftCell="A1">
      <selection activeCell="N24" sqref="N24"/>
    </sheetView>
  </sheetViews>
  <sheetFormatPr defaultColWidth="9.140625" defaultRowHeight="15"/>
  <cols>
    <col min="1" max="1" width="3.140625" style="15" customWidth="1"/>
    <col min="2" max="2" width="5.28125" style="10" bestFit="1" customWidth="1"/>
    <col min="3" max="3" width="73.00390625" style="15" customWidth="1"/>
    <col min="4" max="4" width="8.00390625" style="15" bestFit="1" customWidth="1"/>
    <col min="5" max="5" width="14.140625" style="15" bestFit="1" customWidth="1"/>
    <col min="6" max="8" width="14.8515625" style="15" bestFit="1" customWidth="1"/>
    <col min="9" max="9" width="2.7109375" style="15" customWidth="1"/>
    <col min="10" max="10" width="14.8515625" style="15" bestFit="1" customWidth="1"/>
    <col min="11" max="11" width="13.28125" style="15" bestFit="1" customWidth="1"/>
    <col min="12" max="12" width="14.7109375" style="15" bestFit="1" customWidth="1"/>
    <col min="13" max="13" width="3.28125" style="21" customWidth="1"/>
    <col min="14" max="14" width="14.8515625" style="15" bestFit="1" customWidth="1"/>
    <col min="15" max="16384" width="9.140625" style="15" customWidth="1"/>
  </cols>
  <sheetData>
    <row r="1" spans="2:13" ht="15">
      <c r="B1" s="83" t="s">
        <v>74</v>
      </c>
      <c r="C1" s="83"/>
      <c r="D1" s="53"/>
      <c r="E1" s="53"/>
      <c r="F1" s="53"/>
      <c r="G1" s="53"/>
      <c r="H1" s="53"/>
      <c r="I1" s="53"/>
      <c r="J1" s="54"/>
      <c r="K1" s="19"/>
      <c r="L1" s="78" t="s">
        <v>73</v>
      </c>
      <c r="M1" s="20"/>
    </row>
    <row r="2" spans="2:13" ht="12.75" customHeight="1">
      <c r="B2" s="84" t="s">
        <v>0</v>
      </c>
      <c r="C2" s="85" t="s">
        <v>1</v>
      </c>
      <c r="D2" s="85" t="s">
        <v>2</v>
      </c>
      <c r="E2" s="85" t="s">
        <v>3</v>
      </c>
      <c r="F2" s="86" t="s">
        <v>53</v>
      </c>
      <c r="G2" s="87"/>
      <c r="H2" s="88"/>
      <c r="I2" s="65"/>
      <c r="J2" s="86" t="s">
        <v>54</v>
      </c>
      <c r="K2" s="88"/>
      <c r="L2" s="81" t="s">
        <v>38</v>
      </c>
      <c r="M2" s="8"/>
    </row>
    <row r="3" spans="2:13" ht="15">
      <c r="B3" s="84"/>
      <c r="C3" s="85"/>
      <c r="D3" s="85"/>
      <c r="E3" s="85"/>
      <c r="F3" s="1" t="s">
        <v>4</v>
      </c>
      <c r="G3" s="1" t="s">
        <v>55</v>
      </c>
      <c r="H3" s="1" t="s">
        <v>56</v>
      </c>
      <c r="I3" s="1"/>
      <c r="J3" s="1" t="s">
        <v>55</v>
      </c>
      <c r="K3" s="1" t="s">
        <v>56</v>
      </c>
      <c r="L3" s="81"/>
      <c r="M3" s="8"/>
    </row>
    <row r="4" spans="2:13" ht="15">
      <c r="B4" s="2" t="s">
        <v>5</v>
      </c>
      <c r="C4" s="22" t="s">
        <v>6</v>
      </c>
      <c r="D4" s="23"/>
      <c r="E4" s="23"/>
      <c r="F4" s="24"/>
      <c r="G4" s="25"/>
      <c r="H4" s="25"/>
      <c r="I4" s="17"/>
      <c r="J4" s="25"/>
      <c r="K4" s="25"/>
      <c r="L4" s="81"/>
      <c r="M4" s="8"/>
    </row>
    <row r="5" spans="2:13" ht="15">
      <c r="B5" s="9" t="s">
        <v>7</v>
      </c>
      <c r="C5" s="76" t="s">
        <v>62</v>
      </c>
      <c r="D5" s="77">
        <v>204</v>
      </c>
      <c r="E5" s="16" t="s">
        <v>8</v>
      </c>
      <c r="F5" s="69"/>
      <c r="G5" s="7">
        <f aca="true" t="shared" si="0" ref="G5">D5*F5</f>
        <v>0</v>
      </c>
      <c r="H5" s="7" t="s">
        <v>9</v>
      </c>
      <c r="I5" s="7"/>
      <c r="J5" s="7">
        <f aca="true" t="shared" si="1" ref="J5">G5*1.21</f>
        <v>0</v>
      </c>
      <c r="K5" s="7" t="s">
        <v>9</v>
      </c>
      <c r="L5" s="17">
        <f aca="true" t="shared" si="2" ref="L5">J5-G5</f>
        <v>0</v>
      </c>
      <c r="M5" s="18"/>
    </row>
    <row r="6" spans="2:13" ht="15">
      <c r="B6" s="9" t="s">
        <v>10</v>
      </c>
      <c r="C6" s="76" t="s">
        <v>64</v>
      </c>
      <c r="D6" s="77">
        <v>56</v>
      </c>
      <c r="E6" s="16" t="s">
        <v>8</v>
      </c>
      <c r="F6" s="69"/>
      <c r="G6" s="7">
        <f aca="true" t="shared" si="3" ref="G6">D6*F6</f>
        <v>0</v>
      </c>
      <c r="H6" s="7" t="s">
        <v>9</v>
      </c>
      <c r="I6" s="7"/>
      <c r="J6" s="7">
        <f aca="true" t="shared" si="4" ref="J6">G6*1.21</f>
        <v>0</v>
      </c>
      <c r="K6" s="7" t="s">
        <v>9</v>
      </c>
      <c r="L6" s="17">
        <f aca="true" t="shared" si="5" ref="L6">J6-G6</f>
        <v>0</v>
      </c>
      <c r="M6" s="18"/>
    </row>
    <row r="7" spans="2:13" ht="15">
      <c r="B7" s="9" t="s">
        <v>11</v>
      </c>
      <c r="C7" s="76" t="s">
        <v>63</v>
      </c>
      <c r="D7" s="77">
        <v>27</v>
      </c>
      <c r="E7" s="16" t="s">
        <v>8</v>
      </c>
      <c r="F7" s="69"/>
      <c r="G7" s="7">
        <f aca="true" t="shared" si="6" ref="G7">D7*F7</f>
        <v>0</v>
      </c>
      <c r="H7" s="7" t="s">
        <v>9</v>
      </c>
      <c r="I7" s="7"/>
      <c r="J7" s="7">
        <f aca="true" t="shared" si="7" ref="J7">G7*1.21</f>
        <v>0</v>
      </c>
      <c r="K7" s="7" t="s">
        <v>9</v>
      </c>
      <c r="L7" s="17">
        <f aca="true" t="shared" si="8" ref="L7">J7-G7</f>
        <v>0</v>
      </c>
      <c r="M7" s="18"/>
    </row>
    <row r="8" spans="2:13" ht="15">
      <c r="B8" s="9" t="s">
        <v>12</v>
      </c>
      <c r="C8" s="76" t="s">
        <v>65</v>
      </c>
      <c r="D8" s="77">
        <v>5</v>
      </c>
      <c r="E8" s="16" t="s">
        <v>8</v>
      </c>
      <c r="F8" s="69"/>
      <c r="G8" s="7">
        <f aca="true" t="shared" si="9" ref="G8">D8*F8</f>
        <v>0</v>
      </c>
      <c r="H8" s="7" t="s">
        <v>9</v>
      </c>
      <c r="I8" s="7"/>
      <c r="J8" s="7">
        <f aca="true" t="shared" si="10" ref="J8">G8*1.21</f>
        <v>0</v>
      </c>
      <c r="K8" s="7" t="s">
        <v>9</v>
      </c>
      <c r="L8" s="17">
        <f aca="true" t="shared" si="11" ref="L8">J8-G8</f>
        <v>0</v>
      </c>
      <c r="M8" s="18"/>
    </row>
    <row r="9" spans="2:13" ht="15">
      <c r="B9" s="9" t="s">
        <v>13</v>
      </c>
      <c r="C9" s="76" t="s">
        <v>66</v>
      </c>
      <c r="D9" s="77">
        <v>26</v>
      </c>
      <c r="E9" s="16" t="s">
        <v>8</v>
      </c>
      <c r="F9" s="69"/>
      <c r="G9" s="7">
        <f aca="true" t="shared" si="12" ref="G9:G13">D9*F9</f>
        <v>0</v>
      </c>
      <c r="H9" s="7" t="s">
        <v>9</v>
      </c>
      <c r="I9" s="7"/>
      <c r="J9" s="7">
        <f aca="true" t="shared" si="13" ref="J9:J13">G9*1.21</f>
        <v>0</v>
      </c>
      <c r="K9" s="7" t="s">
        <v>9</v>
      </c>
      <c r="L9" s="17">
        <f aca="true" t="shared" si="14" ref="L9:L13">J9-G9</f>
        <v>0</v>
      </c>
      <c r="M9" s="18"/>
    </row>
    <row r="10" spans="2:13" ht="15">
      <c r="B10" s="9" t="s">
        <v>39</v>
      </c>
      <c r="C10" s="76" t="s">
        <v>67</v>
      </c>
      <c r="D10" s="77">
        <v>11</v>
      </c>
      <c r="E10" s="16" t="s">
        <v>8</v>
      </c>
      <c r="F10" s="69"/>
      <c r="G10" s="7">
        <f t="shared" si="12"/>
        <v>0</v>
      </c>
      <c r="H10" s="7" t="s">
        <v>9</v>
      </c>
      <c r="I10" s="7"/>
      <c r="J10" s="7">
        <f t="shared" si="13"/>
        <v>0</v>
      </c>
      <c r="K10" s="7" t="s">
        <v>9</v>
      </c>
      <c r="L10" s="17">
        <f t="shared" si="14"/>
        <v>0</v>
      </c>
      <c r="M10" s="18"/>
    </row>
    <row r="11" spans="2:13" ht="15">
      <c r="B11" s="9" t="s">
        <v>14</v>
      </c>
      <c r="C11" s="76" t="s">
        <v>68</v>
      </c>
      <c r="D11" s="77">
        <v>4</v>
      </c>
      <c r="E11" s="16" t="s">
        <v>8</v>
      </c>
      <c r="F11" s="69"/>
      <c r="G11" s="7">
        <f t="shared" si="12"/>
        <v>0</v>
      </c>
      <c r="H11" s="7" t="s">
        <v>9</v>
      </c>
      <c r="I11" s="7"/>
      <c r="J11" s="7">
        <f t="shared" si="13"/>
        <v>0</v>
      </c>
      <c r="K11" s="7" t="s">
        <v>9</v>
      </c>
      <c r="L11" s="17">
        <f t="shared" si="14"/>
        <v>0</v>
      </c>
      <c r="M11" s="18"/>
    </row>
    <row r="12" spans="1:34" ht="15">
      <c r="A12" s="70"/>
      <c r="B12" s="71"/>
      <c r="C12" s="79" t="s">
        <v>72</v>
      </c>
      <c r="D12" s="80">
        <f>SUM(D5:D11)</f>
        <v>333</v>
      </c>
      <c r="E12" s="72"/>
      <c r="F12" s="73"/>
      <c r="G12" s="72"/>
      <c r="H12" s="74"/>
      <c r="I12" s="74"/>
      <c r="J12" s="74"/>
      <c r="K12" s="74"/>
      <c r="L12" s="74"/>
      <c r="M12" s="75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2:13" ht="15">
      <c r="B13" s="9" t="s">
        <v>41</v>
      </c>
      <c r="C13" s="55" t="s">
        <v>61</v>
      </c>
      <c r="D13" s="66">
        <v>4</v>
      </c>
      <c r="E13" s="16" t="s">
        <v>8</v>
      </c>
      <c r="F13" s="69"/>
      <c r="G13" s="7">
        <f t="shared" si="12"/>
        <v>0</v>
      </c>
      <c r="H13" s="7" t="s">
        <v>9</v>
      </c>
      <c r="I13" s="7"/>
      <c r="J13" s="7">
        <f t="shared" si="13"/>
        <v>0</v>
      </c>
      <c r="K13" s="7" t="s">
        <v>9</v>
      </c>
      <c r="L13" s="17">
        <f t="shared" si="14"/>
        <v>0</v>
      </c>
      <c r="M13" s="18"/>
    </row>
    <row r="15" spans="2:13" ht="15">
      <c r="B15" s="2" t="s">
        <v>16</v>
      </c>
      <c r="C15" s="22" t="s">
        <v>17</v>
      </c>
      <c r="D15" s="23"/>
      <c r="E15" s="23"/>
      <c r="F15" s="23"/>
      <c r="G15" s="25"/>
      <c r="H15" s="25"/>
      <c r="I15" s="17"/>
      <c r="J15" s="25"/>
      <c r="K15" s="25"/>
      <c r="L15" s="25"/>
      <c r="M15" s="18"/>
    </row>
    <row r="16" spans="2:13" ht="15">
      <c r="B16" s="4" t="s">
        <v>18</v>
      </c>
      <c r="C16" s="12" t="s">
        <v>42</v>
      </c>
      <c r="D16" s="16">
        <v>333</v>
      </c>
      <c r="E16" s="16" t="s">
        <v>8</v>
      </c>
      <c r="F16" s="68"/>
      <c r="G16" s="17">
        <f aca="true" t="shared" si="15" ref="G16:G17">D16*F16</f>
        <v>0</v>
      </c>
      <c r="H16" s="17" t="s">
        <v>9</v>
      </c>
      <c r="I16" s="17"/>
      <c r="J16" s="17">
        <f aca="true" t="shared" si="16" ref="J16:J17">G16*1.21</f>
        <v>0</v>
      </c>
      <c r="K16" s="17" t="s">
        <v>9</v>
      </c>
      <c r="L16" s="17">
        <f aca="true" t="shared" si="17" ref="L16:L17">J16-G16</f>
        <v>0</v>
      </c>
      <c r="M16" s="18"/>
    </row>
    <row r="17" spans="2:13" ht="15">
      <c r="B17" s="4" t="s">
        <v>19</v>
      </c>
      <c r="C17" s="12" t="s">
        <v>43</v>
      </c>
      <c r="D17" s="16">
        <f>SUM(D5:D11)</f>
        <v>333</v>
      </c>
      <c r="E17" s="16" t="s">
        <v>8</v>
      </c>
      <c r="F17" s="68"/>
      <c r="G17" s="17">
        <f t="shared" si="15"/>
        <v>0</v>
      </c>
      <c r="H17" s="17" t="s">
        <v>9</v>
      </c>
      <c r="I17" s="17"/>
      <c r="J17" s="17">
        <f t="shared" si="16"/>
        <v>0</v>
      </c>
      <c r="K17" s="17" t="s">
        <v>9</v>
      </c>
      <c r="L17" s="17">
        <f t="shared" si="17"/>
        <v>0</v>
      </c>
      <c r="M17" s="18"/>
    </row>
    <row r="18" spans="2:13" ht="15">
      <c r="B18" s="4" t="s">
        <v>57</v>
      </c>
      <c r="C18" s="11" t="s">
        <v>59</v>
      </c>
      <c r="D18" s="52">
        <v>4</v>
      </c>
      <c r="E18" s="16" t="s">
        <v>8</v>
      </c>
      <c r="F18" s="68"/>
      <c r="G18" s="17">
        <f aca="true" t="shared" si="18" ref="G18">D18*F18</f>
        <v>0</v>
      </c>
      <c r="H18" s="17" t="s">
        <v>9</v>
      </c>
      <c r="I18" s="17"/>
      <c r="J18" s="17">
        <f aca="true" t="shared" si="19" ref="J18">G18*1.21</f>
        <v>0</v>
      </c>
      <c r="K18" s="17" t="s">
        <v>9</v>
      </c>
      <c r="L18" s="17">
        <f aca="true" t="shared" si="20" ref="L18">J18-G18</f>
        <v>0</v>
      </c>
      <c r="M18" s="18"/>
    </row>
    <row r="19" spans="2:13" ht="15">
      <c r="B19" s="4" t="s">
        <v>58</v>
      </c>
      <c r="C19" s="11" t="s">
        <v>60</v>
      </c>
      <c r="D19" s="52">
        <v>1</v>
      </c>
      <c r="E19" s="16" t="s">
        <v>15</v>
      </c>
      <c r="F19" s="68"/>
      <c r="G19" s="17">
        <f aca="true" t="shared" si="21" ref="G19">D19*F19</f>
        <v>0</v>
      </c>
      <c r="H19" s="17" t="s">
        <v>9</v>
      </c>
      <c r="I19" s="17"/>
      <c r="J19" s="17">
        <f aca="true" t="shared" si="22" ref="J19">G19*1.21</f>
        <v>0</v>
      </c>
      <c r="K19" s="17" t="s">
        <v>9</v>
      </c>
      <c r="L19" s="17">
        <f aca="true" t="shared" si="23" ref="L19">J19-G19</f>
        <v>0</v>
      </c>
      <c r="M19" s="18"/>
    </row>
    <row r="20" spans="2:13" ht="15">
      <c r="B20" s="3"/>
      <c r="C20" s="26"/>
      <c r="D20" s="27"/>
      <c r="E20" s="27"/>
      <c r="F20" s="32"/>
      <c r="G20" s="29"/>
      <c r="H20" s="29"/>
      <c r="I20" s="29"/>
      <c r="J20" s="29"/>
      <c r="K20" s="29"/>
      <c r="L20" s="29"/>
      <c r="M20" s="30"/>
    </row>
    <row r="21" spans="2:13" ht="15">
      <c r="B21" s="2" t="s">
        <v>20</v>
      </c>
      <c r="C21" s="22" t="s">
        <v>21</v>
      </c>
      <c r="D21" s="23"/>
      <c r="E21" s="23"/>
      <c r="F21" s="31"/>
      <c r="G21" s="25"/>
      <c r="H21" s="25"/>
      <c r="I21" s="17"/>
      <c r="J21" s="25"/>
      <c r="K21" s="25"/>
      <c r="L21" s="25"/>
      <c r="M21" s="18"/>
    </row>
    <row r="22" spans="2:13" s="56" customFormat="1" ht="15">
      <c r="B22" s="57" t="s">
        <v>22</v>
      </c>
      <c r="C22" s="58" t="s">
        <v>36</v>
      </c>
      <c r="D22" s="16">
        <f>D17/1.5</f>
        <v>222</v>
      </c>
      <c r="E22" s="59" t="s">
        <v>24</v>
      </c>
      <c r="F22" s="67"/>
      <c r="G22" s="60">
        <f aca="true" t="shared" si="24" ref="G22:G23">D22*F22</f>
        <v>0</v>
      </c>
      <c r="H22" s="60" t="s">
        <v>9</v>
      </c>
      <c r="I22" s="61"/>
      <c r="J22" s="61">
        <f aca="true" t="shared" si="25" ref="J22:J23">G22*1.21</f>
        <v>0</v>
      </c>
      <c r="K22" s="61" t="s">
        <v>9</v>
      </c>
      <c r="L22" s="61">
        <f aca="true" t="shared" si="26" ref="L22:L23">J22-G22</f>
        <v>0</v>
      </c>
      <c r="M22" s="62"/>
    </row>
    <row r="23" spans="2:13" s="56" customFormat="1" ht="15">
      <c r="B23" s="57" t="s">
        <v>23</v>
      </c>
      <c r="C23" s="58" t="s">
        <v>48</v>
      </c>
      <c r="D23" s="16">
        <v>381</v>
      </c>
      <c r="E23" s="59" t="s">
        <v>8</v>
      </c>
      <c r="F23" s="67"/>
      <c r="G23" s="60">
        <f t="shared" si="24"/>
        <v>0</v>
      </c>
      <c r="H23" s="60" t="s">
        <v>9</v>
      </c>
      <c r="I23" s="61"/>
      <c r="J23" s="61">
        <f t="shared" si="25"/>
        <v>0</v>
      </c>
      <c r="K23" s="61" t="s">
        <v>9</v>
      </c>
      <c r="L23" s="61">
        <f t="shared" si="26"/>
        <v>0</v>
      </c>
      <c r="M23" s="62"/>
    </row>
    <row r="24" spans="2:13" s="56" customFormat="1" ht="15">
      <c r="B24" s="57" t="s">
        <v>40</v>
      </c>
      <c r="C24" s="58" t="s">
        <v>46</v>
      </c>
      <c r="D24" s="16">
        <v>1</v>
      </c>
      <c r="E24" s="59" t="s">
        <v>47</v>
      </c>
      <c r="F24" s="67"/>
      <c r="G24" s="60" t="s">
        <v>9</v>
      </c>
      <c r="H24" s="60">
        <f aca="true" t="shared" si="27" ref="H24:H25">D24*F24</f>
        <v>0</v>
      </c>
      <c r="I24" s="61"/>
      <c r="J24" s="61" t="s">
        <v>9</v>
      </c>
      <c r="K24" s="61">
        <f>H24*1.21</f>
        <v>0</v>
      </c>
      <c r="L24" s="61">
        <f>K24-H24</f>
        <v>0</v>
      </c>
      <c r="M24" s="62"/>
    </row>
    <row r="25" spans="2:13" s="56" customFormat="1" ht="15">
      <c r="B25" s="57" t="s">
        <v>44</v>
      </c>
      <c r="C25" s="58" t="s">
        <v>49</v>
      </c>
      <c r="D25" s="16">
        <v>1</v>
      </c>
      <c r="E25" s="59" t="s">
        <v>15</v>
      </c>
      <c r="F25" s="67"/>
      <c r="G25" s="60" t="s">
        <v>9</v>
      </c>
      <c r="H25" s="60">
        <f t="shared" si="27"/>
        <v>0</v>
      </c>
      <c r="I25" s="61"/>
      <c r="J25" s="61" t="s">
        <v>9</v>
      </c>
      <c r="K25" s="61">
        <f>H25*1.21</f>
        <v>0</v>
      </c>
      <c r="L25" s="61">
        <f>K25-H25</f>
        <v>0</v>
      </c>
      <c r="M25" s="62"/>
    </row>
    <row r="26" spans="2:13" s="56" customFormat="1" ht="15">
      <c r="B26" s="57" t="s">
        <v>45</v>
      </c>
      <c r="C26" s="58" t="s">
        <v>37</v>
      </c>
      <c r="D26" s="16">
        <v>1</v>
      </c>
      <c r="E26" s="59" t="s">
        <v>15</v>
      </c>
      <c r="F26" s="67"/>
      <c r="G26" s="17">
        <f aca="true" t="shared" si="28" ref="G26">D26*F26</f>
        <v>0</v>
      </c>
      <c r="H26" s="17" t="s">
        <v>9</v>
      </c>
      <c r="I26" s="17"/>
      <c r="J26" s="17">
        <f>G26*1.21</f>
        <v>0</v>
      </c>
      <c r="K26" s="17" t="s">
        <v>9</v>
      </c>
      <c r="L26" s="17">
        <f>J26-G26</f>
        <v>0</v>
      </c>
      <c r="M26" s="62"/>
    </row>
    <row r="28" spans="2:13" ht="15">
      <c r="B28" s="2" t="s">
        <v>25</v>
      </c>
      <c r="C28" s="33">
        <f>SUM(G5:H26)</f>
        <v>0</v>
      </c>
      <c r="D28" s="22"/>
      <c r="E28" s="22"/>
      <c r="F28" s="34"/>
      <c r="G28" s="33">
        <f>SUM(G5:G26)</f>
        <v>0</v>
      </c>
      <c r="H28" s="33">
        <f>SUM(H5:H26)</f>
        <v>0</v>
      </c>
      <c r="I28" s="35"/>
      <c r="J28" s="33">
        <f>SUM(J5:J26)</f>
        <v>0</v>
      </c>
      <c r="K28" s="33">
        <f>SUM(K5:K26)</f>
        <v>0</v>
      </c>
      <c r="L28" s="33">
        <f>SUM(L5:L26)</f>
        <v>0</v>
      </c>
      <c r="M28" s="36"/>
    </row>
    <row r="29" spans="2:13" ht="15">
      <c r="B29" s="3"/>
      <c r="C29" s="37"/>
      <c r="D29" s="27"/>
      <c r="E29" s="27"/>
      <c r="F29" s="28"/>
      <c r="G29" s="29"/>
      <c r="H29" s="29"/>
      <c r="I29" s="29"/>
      <c r="J29" s="29"/>
      <c r="K29" s="29"/>
      <c r="L29" s="29"/>
      <c r="M29" s="30"/>
    </row>
    <row r="30" spans="2:13" ht="15">
      <c r="B30" s="2"/>
      <c r="C30" s="38" t="s">
        <v>26</v>
      </c>
      <c r="D30" s="5"/>
      <c r="E30" s="5" t="s">
        <v>27</v>
      </c>
      <c r="F30" s="39" t="s">
        <v>28</v>
      </c>
      <c r="G30" s="5" t="s">
        <v>29</v>
      </c>
      <c r="H30" s="5" t="s">
        <v>30</v>
      </c>
      <c r="I30" s="40"/>
      <c r="J30" s="89" t="s">
        <v>69</v>
      </c>
      <c r="K30" s="89"/>
      <c r="L30" s="89"/>
      <c r="M30" s="41"/>
    </row>
    <row r="31" spans="2:14" ht="15">
      <c r="B31" s="4" t="s">
        <v>31</v>
      </c>
      <c r="C31" s="63" t="s">
        <v>50</v>
      </c>
      <c r="D31" s="16"/>
      <c r="E31" s="16"/>
      <c r="F31" s="13">
        <f>C28</f>
        <v>0</v>
      </c>
      <c r="G31" s="17">
        <f>H31-F31</f>
        <v>0</v>
      </c>
      <c r="H31" s="17">
        <f>F31*1.21</f>
        <v>0</v>
      </c>
      <c r="I31" s="40"/>
      <c r="J31" s="90" t="s">
        <v>70</v>
      </c>
      <c r="K31" s="90"/>
      <c r="L31" s="90"/>
      <c r="M31" s="41"/>
      <c r="N31" s="14"/>
    </row>
    <row r="32" spans="2:13" ht="15">
      <c r="B32" s="4" t="s">
        <v>32</v>
      </c>
      <c r="C32" s="64" t="s">
        <v>51</v>
      </c>
      <c r="D32" s="42"/>
      <c r="E32" s="43" t="e">
        <f>F32/F31</f>
        <v>#DIV/0!</v>
      </c>
      <c r="F32" s="44">
        <f>G28</f>
        <v>0</v>
      </c>
      <c r="G32" s="17">
        <f>H32-F32</f>
        <v>0</v>
      </c>
      <c r="H32" s="17">
        <f>F32*1.21</f>
        <v>0</v>
      </c>
      <c r="I32" s="40"/>
      <c r="J32" s="91"/>
      <c r="K32" s="91"/>
      <c r="L32" s="91"/>
      <c r="M32" s="41"/>
    </row>
    <row r="33" spans="2:13" ht="15">
      <c r="B33" s="4" t="s">
        <v>33</v>
      </c>
      <c r="C33" s="64" t="s">
        <v>52</v>
      </c>
      <c r="D33" s="42"/>
      <c r="E33" s="43" t="e">
        <f>F33/F31</f>
        <v>#DIV/0!</v>
      </c>
      <c r="F33" s="44">
        <f>H28</f>
        <v>0</v>
      </c>
      <c r="G33" s="17">
        <f>H33-F33</f>
        <v>0</v>
      </c>
      <c r="H33" s="17">
        <f>F33*1.21</f>
        <v>0</v>
      </c>
      <c r="I33" s="40"/>
      <c r="J33" s="92" t="s">
        <v>71</v>
      </c>
      <c r="K33" s="92"/>
      <c r="L33" s="92"/>
      <c r="M33" s="41"/>
    </row>
    <row r="34" spans="2:13" ht="15">
      <c r="B34" s="3"/>
      <c r="C34" s="45"/>
      <c r="D34" s="27"/>
      <c r="E34" s="27"/>
      <c r="F34" s="28"/>
      <c r="G34" s="29"/>
      <c r="H34" s="29"/>
      <c r="I34" s="29"/>
      <c r="J34" s="29"/>
      <c r="K34" s="29"/>
      <c r="L34" s="29"/>
      <c r="M34" s="30"/>
    </row>
    <row r="35" spans="2:13" ht="13.5" thickBot="1">
      <c r="B35" s="6" t="s">
        <v>34</v>
      </c>
      <c r="C35" s="46">
        <f ca="1">TODAY()</f>
        <v>44775</v>
      </c>
      <c r="D35" s="47"/>
      <c r="E35" s="47"/>
      <c r="F35" s="48" t="s">
        <v>35</v>
      </c>
      <c r="G35" s="82"/>
      <c r="H35" s="82"/>
      <c r="I35" s="49"/>
      <c r="J35" s="82"/>
      <c r="K35" s="82"/>
      <c r="L35" s="49"/>
      <c r="M35" s="50"/>
    </row>
    <row r="37" ht="15">
      <c r="F37" s="51"/>
    </row>
    <row r="40" spans="6:10" ht="15">
      <c r="F40" s="14"/>
      <c r="J40" s="14"/>
    </row>
  </sheetData>
  <mergeCells count="13">
    <mergeCell ref="L2:L4"/>
    <mergeCell ref="G35:H35"/>
    <mergeCell ref="B1:C1"/>
    <mergeCell ref="J35:K35"/>
    <mergeCell ref="B2:B3"/>
    <mergeCell ref="C2:C3"/>
    <mergeCell ref="D2:D3"/>
    <mergeCell ref="E2:E3"/>
    <mergeCell ref="F2:H2"/>
    <mergeCell ref="J2:K2"/>
    <mergeCell ref="J30:L30"/>
    <mergeCell ref="J31:L32"/>
    <mergeCell ref="J33:L33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2022-08-02T12:50:52Z</dcterms:modified>
  <cp:category/>
  <cp:version/>
  <cp:contentType/>
  <cp:contentStatus/>
</cp:coreProperties>
</file>