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01_VZ\01_Administrace\05_2023\510_TENDER_Slapanice_PD_Ul._Cechova\04_Ukonceni\"/>
    </mc:Choice>
  </mc:AlternateContent>
  <xr:revisionPtr revIDLastSave="0" documentId="13_ncr:1_{778E9E89-3474-42BA-B2DA-5711241AFAFC}" xr6:coauthVersionLast="47" xr6:coauthVersionMax="47" xr10:uidLastSave="{00000000-0000-0000-0000-000000000000}"/>
  <bookViews>
    <workbookView xWindow="28680" yWindow="-120" windowWidth="29040" windowHeight="15720" firstSheet="1" activeTab="6" xr2:uid="{00000000-000D-0000-FFFF-FFFF00000000}"/>
  </bookViews>
  <sheets>
    <sheet name="Bodové hodnocení" sheetId="1" r:id="rId1"/>
    <sheet name="Profesní přístup" sheetId="2" r:id="rId2"/>
    <sheet name="Profesní přístup_PB" sheetId="3" r:id="rId3"/>
    <sheet name="Profesní přístup_SŽ" sheetId="4" r:id="rId4"/>
    <sheet name="Profesní přístup_JV" sheetId="5" r:id="rId5"/>
    <sheet name="Profesní přístup_MT" sheetId="6" r:id="rId6"/>
    <sheet name="Profesní přístup_R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OP61skY/6Ujh7dBXdttk7cxlzwzfKjQsuySx9c87i1g="/>
    </ext>
  </extLst>
</workbook>
</file>

<file path=xl/calcChain.xml><?xml version="1.0" encoding="utf-8"?>
<calcChain xmlns="http://schemas.openxmlformats.org/spreadsheetml/2006/main">
  <c r="G15" i="7" l="1"/>
  <c r="E14" i="7"/>
  <c r="E13" i="7"/>
  <c r="E12" i="7"/>
  <c r="G11" i="7"/>
  <c r="E10" i="7"/>
  <c r="E9" i="7"/>
  <c r="E8" i="7"/>
  <c r="G7" i="7"/>
  <c r="E6" i="7"/>
  <c r="E5" i="7"/>
  <c r="E4" i="7"/>
  <c r="E7" i="7" s="1"/>
  <c r="G15" i="6"/>
  <c r="E14" i="6"/>
  <c r="E13" i="6"/>
  <c r="E12" i="6"/>
  <c r="G11" i="6"/>
  <c r="E10" i="6"/>
  <c r="E9" i="6"/>
  <c r="E8" i="6"/>
  <c r="E11" i="6" s="1"/>
  <c r="G7" i="6"/>
  <c r="E6" i="6"/>
  <c r="E5" i="6"/>
  <c r="E4" i="6"/>
  <c r="G15" i="5"/>
  <c r="E14" i="5"/>
  <c r="E13" i="5"/>
  <c r="E12" i="5"/>
  <c r="E15" i="5" s="1"/>
  <c r="G11" i="5"/>
  <c r="E10" i="5"/>
  <c r="E9" i="5"/>
  <c r="E8" i="5"/>
  <c r="G7" i="5"/>
  <c r="E6" i="5"/>
  <c r="E5" i="5"/>
  <c r="E4" i="5"/>
  <c r="G15" i="4"/>
  <c r="E14" i="4"/>
  <c r="E13" i="4"/>
  <c r="E12" i="4"/>
  <c r="G11" i="4"/>
  <c r="E10" i="4"/>
  <c r="E9" i="4"/>
  <c r="E8" i="4"/>
  <c r="G7" i="4"/>
  <c r="E7" i="4"/>
  <c r="E6" i="4"/>
  <c r="E5" i="4"/>
  <c r="E4" i="4"/>
  <c r="G15" i="3"/>
  <c r="E14" i="3"/>
  <c r="E13" i="3"/>
  <c r="E12" i="3"/>
  <c r="G11" i="3"/>
  <c r="E10" i="3"/>
  <c r="E9" i="3"/>
  <c r="E8" i="3"/>
  <c r="E11" i="3" s="1"/>
  <c r="G7" i="3"/>
  <c r="E7" i="3"/>
  <c r="E6" i="3"/>
  <c r="E5" i="3"/>
  <c r="E4" i="3"/>
  <c r="K15" i="2"/>
  <c r="J15" i="2"/>
  <c r="I15" i="2"/>
  <c r="H15" i="2"/>
  <c r="G15" i="2"/>
  <c r="E14" i="2"/>
  <c r="E13" i="2"/>
  <c r="E15" i="2" s="1"/>
  <c r="C11" i="1" s="1"/>
  <c r="E12" i="2"/>
  <c r="K11" i="2"/>
  <c r="J11" i="2"/>
  <c r="I11" i="2"/>
  <c r="H11" i="2"/>
  <c r="G11" i="2"/>
  <c r="E10" i="2"/>
  <c r="E9" i="2"/>
  <c r="E8" i="2"/>
  <c r="K7" i="2"/>
  <c r="J7" i="2"/>
  <c r="I7" i="2"/>
  <c r="H7" i="2"/>
  <c r="G7" i="2"/>
  <c r="E6" i="2"/>
  <c r="E5" i="2"/>
  <c r="E4" i="2"/>
  <c r="D6" i="1"/>
  <c r="D5" i="1"/>
  <c r="D4" i="1"/>
  <c r="E11" i="4" l="1"/>
  <c r="E7" i="5"/>
  <c r="E15" i="7"/>
  <c r="E11" i="5"/>
  <c r="E7" i="2"/>
  <c r="C9" i="1" s="1"/>
  <c r="D9" i="1" s="1"/>
  <c r="C14" i="1" s="1"/>
  <c r="E11" i="2"/>
  <c r="C10" i="1" s="1"/>
  <c r="E15" i="4"/>
  <c r="E7" i="6"/>
  <c r="E15" i="6"/>
  <c r="E11" i="7"/>
  <c r="E15" i="3"/>
  <c r="D11" i="1" l="1"/>
  <c r="D10" i="1"/>
  <c r="C15" i="1" s="1"/>
  <c r="C16" i="1" l="1"/>
  <c r="D14" i="1" l="1"/>
  <c r="D15" i="1"/>
  <c r="D16" i="1"/>
</calcChain>
</file>

<file path=xl/sharedStrings.xml><?xml version="1.0" encoding="utf-8"?>
<sst xmlns="http://schemas.openxmlformats.org/spreadsheetml/2006/main" count="269" uniqueCount="55">
  <si>
    <t>Příloha zprávy o hodnocení nabídek - hodnoticí model</t>
  </si>
  <si>
    <t>1. kritérium hodnocení</t>
  </si>
  <si>
    <t>Nabídka č.</t>
  </si>
  <si>
    <t>Účastník</t>
  </si>
  <si>
    <t>Cena bez DPH</t>
  </si>
  <si>
    <t>Počet bodů</t>
  </si>
  <si>
    <t>MAAUS s.r.o.</t>
  </si>
  <si>
    <t>M2AU s.r.o.</t>
  </si>
  <si>
    <t>atelier re:architekti s.r.o.</t>
  </si>
  <si>
    <t>2. kritérium hodnocení</t>
  </si>
  <si>
    <t>Profesní přístup</t>
  </si>
  <si>
    <t>CELKEM BODŮ</t>
  </si>
  <si>
    <t>Celkový součet bodů</t>
  </si>
  <si>
    <t>POŘADÍ</t>
  </si>
  <si>
    <t>Členové hodnotící komise</t>
  </si>
  <si>
    <t>bodové hodnocení členů komise (0, 25, 50, 75, 100)</t>
  </si>
  <si>
    <t>Téma</t>
  </si>
  <si>
    <t>Slovní hodnocení</t>
  </si>
  <si>
    <t>Ing. arch. Petr Buryška</t>
  </si>
  <si>
    <t>Ing. arch. Stašek Žerava</t>
  </si>
  <si>
    <t>Ing. Jan Valehrach</t>
  </si>
  <si>
    <t>Mgr. Michaela Trněná</t>
  </si>
  <si>
    <t>MVDr. Radek Růžička</t>
  </si>
  <si>
    <t>1)</t>
  </si>
  <si>
    <t>Vyvažování všech druhů dopravy a pobytové kvality veřejného prostranství</t>
  </si>
  <si>
    <t>2)</t>
  </si>
  <si>
    <t>Prvky veřejného prostranství, materiálová řešení a modro-zelená infrastruktura</t>
  </si>
  <si>
    <t>3)</t>
  </si>
  <si>
    <t>Způsob projednávání projektu s veřejností</t>
  </si>
  <si>
    <t>Celkem</t>
  </si>
  <si>
    <t>Jedná se o velice kvalitní a přesvědčivou referenci, nicméně svou povahou a kontextem řešeného území příliš nekoreluje se záměrem rekonstrukce ulice Čechova a zároveň není zmíněno, jak by představené principy byly aplikovány v tomto případě, ani jinak není situace v ulici Čechova reflektována náznakem specifických aspektů k řešení (jako v případech ostatních nabídek).</t>
  </si>
  <si>
    <t>Jedná se o územně-plánovací referenci, která se svou povahou dosti odlišuje od participace v rámci navrhování rekonstrukce ulice. Reference je kvalitní, nicméně zároveň se opět jedná pouze o její popis bez náznaku možného způsobu aplikace představených principů v případě ulice Čechova.</t>
  </si>
  <si>
    <t>Reference je zajímavá, ale příliš se neblíží situacu v ulice Čechově ve Šlapanicích. Uvedená teze, že podle uchazeče je možné dopravu zklidnit, je spíše přáním, než výsledkem kritického zhodnocení dopravní situace v této části města.</t>
  </si>
  <si>
    <t>Uvedené příklady participace sice ukazují škálu možných přístupů, ale neuvádí se, který z nich by uplatnili v "našem případě". Rovněž harmonogram jednotlivých participačních kroků.</t>
  </si>
  <si>
    <t>Použité materiálové řešení v některých částech neodpovídá budoucí dopravní funkci ulice Čechova, viz bod 1.</t>
  </si>
  <si>
    <t>Popis procesu participace není dostatečně konkrétní a přesvědčivý.</t>
  </si>
  <si>
    <t>Reference vyvažuje automobilovou a pěší dopravu. U ul. Čechova lze i po realizaci předpokládat dominantní silniční dopravu vzhledem k absenci jiné trasy.</t>
  </si>
  <si>
    <t xml:space="preserve">Reference neodpovídá hlavní dopravní funkci ulice Čechova. Nedá se předpokládat v dlouhodobém horizontu, že by došlo ke snížení počtu aut na této ulici. </t>
  </si>
  <si>
    <t>Návrh, který proces participace vyložil srozumitelně a systematicky. Bylo zřejmé, že jeho autoři mají s tímto procesem dostatečné zkušenosti a rozumí, jak efektivně zapojit všechny relevantní účastníky ve všech fázích přípravy projektu ve správný čas. Tento návrh podrobně popsal, jakým způsobem a kdy budou jednotliví účastníci – od odborníků po běžné uživatele – zapojeni do rozhodovacích procesů, čímž prokázal solidní znalost metodik participace a schopnost je aplikovat v praxi. Díky jasné strukturovanosti a realističnosti návrhu věřím, že participace bude funkční a přinese kvalitní výsledek jak pro architekturu, tak pro komunitu.</t>
  </si>
  <si>
    <t>Účastník nepopsal proces participace z mého pohledu dostatečně konkrétně. I když popsal velmi obecně participaci, nebyl pro mě dostatečně přesvědčivý v tom, že participace bude dostatečně uchopena ve všech klíčových fázích procesu. Nedostatek konkrétních informací a jasného plánu byl pro mě zásadní, protože pro úspěch participativního procesu je klíčové nejen zapojení, ale i načasování a koordinace mezi jednotlivými účastníky.</t>
  </si>
  <si>
    <t>Jako zástupce investora mě zajímá údržbovost navrhovaného řešení, trvanlivost materiálu není zdaleka jediným otazníčkem v celé řadě úkolů, které následně řešíme při údržbě veřejných prostranství. V představené referenci by mě zajímala funkčnost retenčních rýh a frekvence údržby jednotlivých součástí MZI.</t>
  </si>
  <si>
    <t>Chybí náhled na údržbovost navrhovaných řešení, který je ale velmi podstatný.</t>
  </si>
  <si>
    <t xml:space="preserve">Reference neodpovídá hlavní dopravní funkci ulice Čechova. Příliš orientováno na ostatní druhy dopravy, chybí řešení individuální dopravy. </t>
  </si>
  <si>
    <t>Uvítal bych větší orientaci na údržbu navrhovaného řešení.</t>
  </si>
  <si>
    <t>Z uvedené reference lze obtížně dovodit vypořádání se všemi druhy dopravy.</t>
  </si>
  <si>
    <t>V referenci bych uvítal větší důraz na výběr řešení podle náročnosti údržby.</t>
  </si>
  <si>
    <t>Vizte slovní hodnocení jednotlivých členů hodnoticí komise.</t>
  </si>
  <si>
    <t>Nepřesvědčivý popis přístupu. Blíže vizte slovní hodnocení jednotlivých členů hodnoticí komise.</t>
  </si>
  <si>
    <t>Reference neodpovídá převažující dopravni funkci ulice Čechova. Blíže vizte slovní hodnocení jednotlivých členů hodnoticí komise.</t>
  </si>
  <si>
    <t>Reference neodpovídá převažující dopravni funkci ulice Čechova. Jedná se o velice kvalitní referenci, která svým charakterem ale příliš nekoreluje s charakterem zadání (návrh nového sousedství vs. dopravně zatížená ulice lineárního charakteru).</t>
  </si>
  <si>
    <t>Jde sice o nesporně kvalitní referenci, ale hodně vzádlenou od tématu, který potřebujeme řešit ve Šlapanicích. A přitom není posáno, jak by uvedené principy regerenční zakázky byly aplikovány zde.</t>
  </si>
  <si>
    <t>Předložená reference neodpovídá převažující dopravní funkci ulice Čechova. I přes případná aplikovaná opatření ke zklidnění dopravy nelze vzhledem k absenci jiné trasy předpokládat snížení intenzity provozu. Referenci výrazně preferuje ostatní druhy dopravy nad silniční.</t>
  </si>
  <si>
    <t>Návrh zvolil metodiku participace, která neodpovídala zadání soutěže. Nevhodně zvolený příklad participace v procesu územního plánování v kontrastu k úplně jiném typu projektu vyvolal mou pochybnost o dostatečném přístupu k účinnému zapojení všech účastníků procesu přípravy projektu.</t>
  </si>
  <si>
    <t>Kvalitní reference, přesto s drobným otazníkem. Např. v referenci uváděné opatření nebude na ulici Čechova možné aplikovat. jedná se o krajskou silnici.</t>
  </si>
  <si>
    <t>Reference je kvalitní, s otazníkem je jestli navrhovaná práce s celkovým uspořádáním ulice Čechovy dokáže vyvážit intenzivní provoz, který se pravděpodobně ještě mnoho dalších let nezmění, protože se jedná o krajskou silnici s tahem na okolní obce.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</si>
</sst>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scheme val="minor"/>
    </font>
    <font>
      <sz val="11"/>
      <color theme="1"/>
      <name val="Arial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2222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A9D08E"/>
        <bgColor rgb="FFA9D08E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left" vertical="top"/>
    </xf>
    <xf numFmtId="0" fontId="4" fillId="4" borderId="15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/>
    <xf numFmtId="0" fontId="4" fillId="4" borderId="2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/>
    <xf numFmtId="2" fontId="4" fillId="0" borderId="32" xfId="0" applyNumberFormat="1" applyFont="1" applyBorder="1"/>
    <xf numFmtId="2" fontId="4" fillId="0" borderId="5" xfId="0" applyNumberFormat="1" applyFont="1" applyBorder="1"/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0" borderId="17" xfId="0" applyFont="1" applyBorder="1"/>
    <xf numFmtId="2" fontId="4" fillId="4" borderId="17" xfId="0" applyNumberFormat="1" applyFont="1" applyFill="1" applyBorder="1"/>
    <xf numFmtId="0" fontId="4" fillId="3" borderId="36" xfId="0" applyFont="1" applyFill="1" applyBorder="1" applyAlignment="1">
      <alignment horizontal="center"/>
    </xf>
    <xf numFmtId="2" fontId="4" fillId="4" borderId="5" xfId="0" applyNumberFormat="1" applyFont="1" applyFill="1" applyBorder="1"/>
    <xf numFmtId="0" fontId="4" fillId="4" borderId="37" xfId="0" applyFont="1" applyFill="1" applyBorder="1" applyAlignment="1">
      <alignment horizontal="center"/>
    </xf>
    <xf numFmtId="0" fontId="4" fillId="0" borderId="38" xfId="0" applyFont="1" applyBorder="1"/>
    <xf numFmtId="2" fontId="4" fillId="4" borderId="38" xfId="0" applyNumberFormat="1" applyFont="1" applyFill="1" applyBorder="1"/>
    <xf numFmtId="0" fontId="4" fillId="3" borderId="39" xfId="0" applyFont="1" applyFill="1" applyBorder="1" applyAlignment="1">
      <alignment horizontal="center"/>
    </xf>
    <xf numFmtId="0" fontId="6" fillId="6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7" borderId="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4" fillId="3" borderId="27" xfId="0" applyFont="1" applyFill="1" applyBorder="1" applyAlignment="1">
      <alignment horizontal="center"/>
    </xf>
    <xf numFmtId="0" fontId="3" fillId="0" borderId="7" xfId="0" applyFont="1" applyBorder="1"/>
    <xf numFmtId="0" fontId="3" fillId="0" borderId="28" xfId="0" applyFont="1" applyBorder="1"/>
    <xf numFmtId="0" fontId="2" fillId="3" borderId="33" xfId="0" applyFont="1" applyFill="1" applyBorder="1" applyAlignment="1">
      <alignment horizontal="center"/>
    </xf>
    <xf numFmtId="0" fontId="3" fillId="0" borderId="19" xfId="0" applyFont="1" applyBorder="1"/>
    <xf numFmtId="0" fontId="3" fillId="0" borderId="34" xfId="0" applyFont="1" applyBorder="1"/>
    <xf numFmtId="0" fontId="4" fillId="4" borderId="13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4" fillId="0" borderId="1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top" wrapText="1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3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9" sqref="C9"/>
    </sheetView>
  </sheetViews>
  <sheetFormatPr defaultColWidth="12.5546875" defaultRowHeight="14.4" x14ac:dyDescent="0.3"/>
  <cols>
    <col min="1" max="1" width="9.88671875" bestFit="1" customWidth="1"/>
    <col min="2" max="2" width="21.5546875" bestFit="1" customWidth="1"/>
    <col min="3" max="3" width="18.44140625" bestFit="1" customWidth="1"/>
    <col min="4" max="4" width="10.44140625" bestFit="1" customWidth="1"/>
    <col min="5" max="5" width="12.44140625" customWidth="1"/>
    <col min="6" max="26" width="8" customWidth="1"/>
  </cols>
  <sheetData>
    <row r="1" spans="1:26" ht="15" thickBot="1" x14ac:dyDescent="0.35">
      <c r="A1" s="42" t="s">
        <v>0</v>
      </c>
      <c r="B1" s="43"/>
      <c r="C1" s="43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45" t="s">
        <v>1</v>
      </c>
      <c r="B2" s="46"/>
      <c r="C2" s="46"/>
      <c r="D2" s="4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6" t="s">
        <v>2</v>
      </c>
      <c r="B3" s="17" t="s">
        <v>3</v>
      </c>
      <c r="C3" s="17" t="s">
        <v>4</v>
      </c>
      <c r="D3" s="18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9">
        <v>1</v>
      </c>
      <c r="B4" s="20" t="s">
        <v>6</v>
      </c>
      <c r="C4" s="21">
        <v>5210000</v>
      </c>
      <c r="D4" s="22">
        <f>100*(MIN(C4:C6)/C4)*0.4</f>
        <v>40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19">
        <v>2</v>
      </c>
      <c r="B5" s="20" t="s">
        <v>7</v>
      </c>
      <c r="C5" s="21">
        <v>5500000</v>
      </c>
      <c r="D5" s="22">
        <f>100*(MIN(C4:C6)/C5)*0.4</f>
        <v>37.890909090909091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19">
        <v>3</v>
      </c>
      <c r="B6" s="20" t="s">
        <v>8</v>
      </c>
      <c r="C6" s="21">
        <v>6490000</v>
      </c>
      <c r="D6" s="22">
        <f>100*(MIN(C4:C6)/C6)*0.4</f>
        <v>32.110939907550083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45" t="s">
        <v>9</v>
      </c>
      <c r="B7" s="46"/>
      <c r="C7" s="46"/>
      <c r="D7" s="4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6" t="s">
        <v>2</v>
      </c>
      <c r="B8" s="17" t="s">
        <v>3</v>
      </c>
      <c r="C8" s="17" t="s">
        <v>10</v>
      </c>
      <c r="D8" s="18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19">
        <v>1</v>
      </c>
      <c r="B9" s="20" t="s">
        <v>6</v>
      </c>
      <c r="C9" s="23">
        <f>'Profesní přístup'!E7</f>
        <v>255</v>
      </c>
      <c r="D9" s="22">
        <f>100*(C9/MAX(C9:C11))*0.6</f>
        <v>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19">
        <v>2</v>
      </c>
      <c r="B10" s="20" t="s">
        <v>7</v>
      </c>
      <c r="C10" s="23">
        <f>'Profesní přístup'!E11</f>
        <v>235</v>
      </c>
      <c r="D10" s="22">
        <f>100*(C10/MAX(C9:C11))*0.6</f>
        <v>55.294117647058819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19">
        <v>3</v>
      </c>
      <c r="B11" s="20" t="s">
        <v>8</v>
      </c>
      <c r="C11" s="23">
        <f>'Profesní přístup'!E15</f>
        <v>255</v>
      </c>
      <c r="D11" s="22">
        <f>100*(C11/MAX(C9:C11))*0.6</f>
        <v>60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48" t="s">
        <v>11</v>
      </c>
      <c r="B12" s="49"/>
      <c r="C12" s="49"/>
      <c r="D12" s="5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24" t="s">
        <v>2</v>
      </c>
      <c r="B13" s="25" t="s">
        <v>3</v>
      </c>
      <c r="C13" s="26" t="s">
        <v>12</v>
      </c>
      <c r="D13" s="27" t="s">
        <v>13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28">
        <v>1</v>
      </c>
      <c r="B14" s="29" t="s">
        <v>6</v>
      </c>
      <c r="C14" s="30">
        <f>SUM(D4,D9)</f>
        <v>100</v>
      </c>
      <c r="D14" s="31">
        <f>_xlfn.RANK.EQ(C14,C14:C16)</f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9">
        <v>2</v>
      </c>
      <c r="B15" s="20" t="s">
        <v>7</v>
      </c>
      <c r="C15" s="32">
        <f>SUM(D5,D10)</f>
        <v>93.185026737967917</v>
      </c>
      <c r="D15" s="31">
        <f>_xlfn.RANK.EQ(C15,C14:C16)</f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33">
        <v>3</v>
      </c>
      <c r="B16" s="34" t="s">
        <v>8</v>
      </c>
      <c r="C16" s="35">
        <f>SUM(D6,D11)</f>
        <v>92.11093990755009</v>
      </c>
      <c r="D16" s="36">
        <f>_xlfn.RANK.EQ(C16,C14:C16)</f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D1"/>
    <mergeCell ref="A2:D2"/>
    <mergeCell ref="A7:D7"/>
    <mergeCell ref="A12:D12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opLeftCell="F1" workbookViewId="0">
      <selection activeCell="E7" sqref="E7"/>
    </sheetView>
  </sheetViews>
  <sheetFormatPr defaultColWidth="12.5546875" defaultRowHeight="14.4" x14ac:dyDescent="0.3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33203125" style="15" bestFit="1" customWidth="1"/>
    <col min="5" max="5" width="10.44140625" style="15" bestFit="1" customWidth="1"/>
    <col min="6" max="6" width="53.5546875" style="15" customWidth="1"/>
    <col min="7" max="7" width="20.44140625" style="15" bestFit="1" customWidth="1"/>
    <col min="8" max="8" width="21.44140625" style="15" bestFit="1" customWidth="1"/>
    <col min="9" max="9" width="16.44140625" style="15" bestFit="1" customWidth="1"/>
    <col min="10" max="10" width="19.109375" style="15" bestFit="1" customWidth="1"/>
    <col min="11" max="11" width="19.6640625" style="15" bestFit="1" customWidth="1"/>
    <col min="12" max="26" width="7.5546875" customWidth="1"/>
  </cols>
  <sheetData>
    <row r="1" spans="1:11" x14ac:dyDescent="0.3">
      <c r="A1" s="57" t="s">
        <v>0</v>
      </c>
      <c r="B1" s="58"/>
      <c r="C1" s="58"/>
      <c r="D1" s="58"/>
      <c r="E1" s="58"/>
      <c r="F1" s="46"/>
      <c r="G1" s="59" t="s">
        <v>14</v>
      </c>
      <c r="H1" s="60"/>
      <c r="I1" s="60"/>
      <c r="J1" s="60"/>
      <c r="K1" s="56"/>
    </row>
    <row r="2" spans="1:11" x14ac:dyDescent="0.3">
      <c r="A2" s="61" t="s">
        <v>10</v>
      </c>
      <c r="B2" s="58"/>
      <c r="C2" s="58"/>
      <c r="D2" s="58"/>
      <c r="E2" s="58"/>
      <c r="F2" s="46"/>
      <c r="G2" s="59" t="s">
        <v>15</v>
      </c>
      <c r="H2" s="60"/>
      <c r="I2" s="60"/>
      <c r="J2" s="60"/>
      <c r="K2" s="56"/>
    </row>
    <row r="3" spans="1:11" ht="27" x14ac:dyDescent="0.3">
      <c r="A3" s="2" t="s">
        <v>2</v>
      </c>
      <c r="B3" s="3" t="s">
        <v>3</v>
      </c>
      <c r="C3" s="62" t="s">
        <v>16</v>
      </c>
      <c r="D3" s="63"/>
      <c r="E3" s="4" t="s">
        <v>5</v>
      </c>
      <c r="F3" s="4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spans="1:11" ht="27.6" customHeight="1" x14ac:dyDescent="0.3">
      <c r="A4" s="51">
        <v>1</v>
      </c>
      <c r="B4" s="54" t="s">
        <v>6</v>
      </c>
      <c r="C4" s="6" t="s">
        <v>23</v>
      </c>
      <c r="D4" s="7" t="s">
        <v>24</v>
      </c>
      <c r="E4" s="8">
        <f t="shared" ref="E4:E6" si="0">AVERAGE(G4:K4)</f>
        <v>70</v>
      </c>
      <c r="F4" s="10" t="s">
        <v>48</v>
      </c>
      <c r="G4" s="8">
        <v>75</v>
      </c>
      <c r="H4" s="8">
        <v>75</v>
      </c>
      <c r="I4" s="9">
        <v>50</v>
      </c>
      <c r="J4" s="8">
        <v>75</v>
      </c>
      <c r="K4" s="8">
        <v>75</v>
      </c>
    </row>
    <row r="5" spans="1:11" x14ac:dyDescent="0.3">
      <c r="A5" s="52"/>
      <c r="B5" s="52"/>
      <c r="C5" s="6" t="s">
        <v>25</v>
      </c>
      <c r="D5" s="7" t="s">
        <v>26</v>
      </c>
      <c r="E5" s="8">
        <f t="shared" si="0"/>
        <v>90</v>
      </c>
      <c r="F5" s="10" t="s">
        <v>46</v>
      </c>
      <c r="G5" s="8">
        <v>100</v>
      </c>
      <c r="H5" s="8">
        <v>100</v>
      </c>
      <c r="I5" s="8">
        <v>75</v>
      </c>
      <c r="J5" s="8">
        <v>100</v>
      </c>
      <c r="K5" s="8">
        <v>75</v>
      </c>
    </row>
    <row r="6" spans="1:11" x14ac:dyDescent="0.3">
      <c r="A6" s="52"/>
      <c r="B6" s="52"/>
      <c r="C6" s="6" t="s">
        <v>27</v>
      </c>
      <c r="D6" s="7" t="s">
        <v>28</v>
      </c>
      <c r="E6" s="8">
        <f t="shared" si="0"/>
        <v>95</v>
      </c>
      <c r="F6" s="10" t="s">
        <v>46</v>
      </c>
      <c r="G6" s="8">
        <v>100</v>
      </c>
      <c r="H6" s="8">
        <v>100</v>
      </c>
      <c r="I6" s="8">
        <v>75</v>
      </c>
      <c r="J6" s="8">
        <v>100</v>
      </c>
      <c r="K6" s="8">
        <v>100</v>
      </c>
    </row>
    <row r="7" spans="1:11" x14ac:dyDescent="0.3">
      <c r="A7" s="53"/>
      <c r="B7" s="53"/>
      <c r="C7" s="55" t="s">
        <v>29</v>
      </c>
      <c r="D7" s="56"/>
      <c r="E7" s="11">
        <f>SUM(E4:E6)</f>
        <v>255</v>
      </c>
      <c r="F7" s="12"/>
      <c r="G7" s="11">
        <f t="shared" ref="G7:K7" si="1">SUM(G4:G6)</f>
        <v>275</v>
      </c>
      <c r="H7" s="11">
        <f t="shared" si="1"/>
        <v>275</v>
      </c>
      <c r="I7" s="11">
        <f t="shared" si="1"/>
        <v>200</v>
      </c>
      <c r="J7" s="11">
        <f t="shared" si="1"/>
        <v>275</v>
      </c>
      <c r="K7" s="11">
        <f t="shared" si="1"/>
        <v>250</v>
      </c>
    </row>
    <row r="8" spans="1:11" x14ac:dyDescent="0.3">
      <c r="A8" s="51">
        <v>2</v>
      </c>
      <c r="B8" s="54" t="s">
        <v>7</v>
      </c>
      <c r="C8" s="6" t="s">
        <v>23</v>
      </c>
      <c r="D8" s="7" t="s">
        <v>24</v>
      </c>
      <c r="E8" s="8">
        <f t="shared" ref="E8:E10" si="2">AVERAGE(G8:K8)</f>
        <v>80</v>
      </c>
      <c r="F8" s="10" t="s">
        <v>46</v>
      </c>
      <c r="G8" s="8">
        <v>75</v>
      </c>
      <c r="H8" s="8">
        <v>75</v>
      </c>
      <c r="I8" s="8">
        <v>100</v>
      </c>
      <c r="J8" s="8">
        <v>100</v>
      </c>
      <c r="K8" s="9">
        <v>50</v>
      </c>
    </row>
    <row r="9" spans="1:11" x14ac:dyDescent="0.3">
      <c r="A9" s="52"/>
      <c r="B9" s="52"/>
      <c r="C9" s="6" t="s">
        <v>25</v>
      </c>
      <c r="D9" s="7" t="s">
        <v>26</v>
      </c>
      <c r="E9" s="8">
        <f t="shared" si="2"/>
        <v>85</v>
      </c>
      <c r="F9" s="10" t="s">
        <v>46</v>
      </c>
      <c r="G9" s="8">
        <v>100</v>
      </c>
      <c r="H9" s="8">
        <v>100</v>
      </c>
      <c r="I9" s="8">
        <v>100</v>
      </c>
      <c r="J9" s="8">
        <v>75</v>
      </c>
      <c r="K9" s="9">
        <v>50</v>
      </c>
    </row>
    <row r="10" spans="1:11" ht="27" x14ac:dyDescent="0.3">
      <c r="A10" s="52"/>
      <c r="B10" s="52"/>
      <c r="C10" s="6" t="s">
        <v>27</v>
      </c>
      <c r="D10" s="7" t="s">
        <v>28</v>
      </c>
      <c r="E10" s="8">
        <f t="shared" si="2"/>
        <v>70</v>
      </c>
      <c r="F10" s="13" t="s">
        <v>47</v>
      </c>
      <c r="G10" s="9">
        <v>50</v>
      </c>
      <c r="H10" s="8">
        <v>75</v>
      </c>
      <c r="I10" s="8">
        <v>75</v>
      </c>
      <c r="J10" s="9">
        <v>50</v>
      </c>
      <c r="K10" s="8">
        <v>100</v>
      </c>
    </row>
    <row r="11" spans="1:11" x14ac:dyDescent="0.3">
      <c r="A11" s="53"/>
      <c r="B11" s="53"/>
      <c r="C11" s="55" t="s">
        <v>29</v>
      </c>
      <c r="D11" s="56"/>
      <c r="E11" s="11">
        <f>SUM(E8:E10)</f>
        <v>235</v>
      </c>
      <c r="F11" s="12"/>
      <c r="G11" s="11">
        <f t="shared" ref="G11:K11" si="3">SUM(G8:G10)</f>
        <v>225</v>
      </c>
      <c r="H11" s="11">
        <f t="shared" si="3"/>
        <v>250</v>
      </c>
      <c r="I11" s="11">
        <f t="shared" si="3"/>
        <v>275</v>
      </c>
      <c r="J11" s="11">
        <f t="shared" si="3"/>
        <v>225</v>
      </c>
      <c r="K11" s="11">
        <f t="shared" si="3"/>
        <v>200</v>
      </c>
    </row>
    <row r="12" spans="1:11" x14ac:dyDescent="0.3">
      <c r="A12" s="51">
        <v>3</v>
      </c>
      <c r="B12" s="54" t="s">
        <v>8</v>
      </c>
      <c r="C12" s="6" t="s">
        <v>23</v>
      </c>
      <c r="D12" s="7" t="s">
        <v>24</v>
      </c>
      <c r="E12" s="8">
        <f t="shared" ref="E12:E14" si="4">AVERAGE(G12:K12)</f>
        <v>85</v>
      </c>
      <c r="F12" s="10" t="s">
        <v>46</v>
      </c>
      <c r="G12" s="8">
        <v>100</v>
      </c>
      <c r="H12" s="8">
        <v>100</v>
      </c>
      <c r="I12" s="8">
        <v>75</v>
      </c>
      <c r="J12" s="8">
        <v>75</v>
      </c>
      <c r="K12" s="8">
        <v>75</v>
      </c>
    </row>
    <row r="13" spans="1:11" x14ac:dyDescent="0.3">
      <c r="A13" s="52"/>
      <c r="B13" s="52"/>
      <c r="C13" s="6" t="s">
        <v>25</v>
      </c>
      <c r="D13" s="7" t="s">
        <v>26</v>
      </c>
      <c r="E13" s="8">
        <f t="shared" si="4"/>
        <v>90</v>
      </c>
      <c r="F13" s="10" t="s">
        <v>46</v>
      </c>
      <c r="G13" s="8">
        <v>100</v>
      </c>
      <c r="H13" s="8">
        <v>100</v>
      </c>
      <c r="I13" s="8">
        <v>75</v>
      </c>
      <c r="J13" s="8">
        <v>75</v>
      </c>
      <c r="K13" s="8">
        <v>100</v>
      </c>
    </row>
    <row r="14" spans="1:11" ht="27" x14ac:dyDescent="0.3">
      <c r="A14" s="52"/>
      <c r="B14" s="52"/>
      <c r="C14" s="6" t="s">
        <v>27</v>
      </c>
      <c r="D14" s="7" t="s">
        <v>28</v>
      </c>
      <c r="E14" s="8">
        <f t="shared" si="4"/>
        <v>80</v>
      </c>
      <c r="F14" s="13" t="s">
        <v>47</v>
      </c>
      <c r="G14" s="8">
        <v>100</v>
      </c>
      <c r="H14" s="8">
        <v>75</v>
      </c>
      <c r="I14" s="8">
        <v>75</v>
      </c>
      <c r="J14" s="9">
        <v>50</v>
      </c>
      <c r="K14" s="8">
        <v>100</v>
      </c>
    </row>
    <row r="15" spans="1:11" x14ac:dyDescent="0.3">
      <c r="A15" s="53"/>
      <c r="B15" s="53"/>
      <c r="C15" s="55" t="s">
        <v>29</v>
      </c>
      <c r="D15" s="56"/>
      <c r="E15" s="11">
        <f>SUM(E12:E14)</f>
        <v>255</v>
      </c>
      <c r="F15" s="12"/>
      <c r="G15" s="11">
        <f t="shared" ref="G15:K15" si="5">SUM(G12:G14)</f>
        <v>300</v>
      </c>
      <c r="H15" s="11">
        <f t="shared" si="5"/>
        <v>275</v>
      </c>
      <c r="I15" s="11">
        <f t="shared" si="5"/>
        <v>225</v>
      </c>
      <c r="J15" s="11">
        <f t="shared" si="5"/>
        <v>200</v>
      </c>
      <c r="K15" s="11">
        <f t="shared" si="5"/>
        <v>275</v>
      </c>
    </row>
  </sheetData>
  <mergeCells count="14">
    <mergeCell ref="A1:F1"/>
    <mergeCell ref="G1:K1"/>
    <mergeCell ref="A2:F2"/>
    <mergeCell ref="G2:K2"/>
    <mergeCell ref="C3:D3"/>
    <mergeCell ref="A4:A7"/>
    <mergeCell ref="A8:A11"/>
    <mergeCell ref="B8:B11"/>
    <mergeCell ref="C11:D11"/>
    <mergeCell ref="A12:A15"/>
    <mergeCell ref="B12:B15"/>
    <mergeCell ref="C15:D15"/>
    <mergeCell ref="B4:B7"/>
    <mergeCell ref="C7:D7"/>
  </mergeCells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F10" sqref="F10"/>
    </sheetView>
  </sheetViews>
  <sheetFormatPr defaultColWidth="12.5546875" defaultRowHeight="13.2" x14ac:dyDescent="0.25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33203125" style="15" bestFit="1" customWidth="1"/>
    <col min="5" max="5" width="10.44140625" style="15" customWidth="1"/>
    <col min="6" max="6" width="61.6640625" style="15" bestFit="1" customWidth="1"/>
    <col min="7" max="7" width="44.6640625" style="15" bestFit="1" customWidth="1"/>
    <col min="8" max="22" width="7.5546875" style="15" customWidth="1"/>
    <col min="23" max="16384" width="12.5546875" style="15"/>
  </cols>
  <sheetData>
    <row r="1" spans="1:7" x14ac:dyDescent="0.25">
      <c r="A1" s="57" t="s">
        <v>0</v>
      </c>
      <c r="B1" s="58"/>
      <c r="C1" s="58"/>
      <c r="D1" s="58"/>
      <c r="E1" s="58"/>
      <c r="F1" s="46"/>
      <c r="G1" s="8" t="s">
        <v>14</v>
      </c>
    </row>
    <row r="2" spans="1:7" x14ac:dyDescent="0.25">
      <c r="A2" s="61" t="s">
        <v>10</v>
      </c>
      <c r="B2" s="58"/>
      <c r="C2" s="58"/>
      <c r="D2" s="58"/>
      <c r="E2" s="58"/>
      <c r="F2" s="46"/>
      <c r="G2" s="8" t="s">
        <v>15</v>
      </c>
    </row>
    <row r="3" spans="1:7" x14ac:dyDescent="0.25">
      <c r="A3" s="2" t="s">
        <v>2</v>
      </c>
      <c r="B3" s="3" t="s">
        <v>3</v>
      </c>
      <c r="C3" s="62" t="s">
        <v>16</v>
      </c>
      <c r="D3" s="63"/>
      <c r="E3" s="4" t="s">
        <v>5</v>
      </c>
      <c r="F3" s="4" t="s">
        <v>17</v>
      </c>
      <c r="G3" s="5" t="s">
        <v>18</v>
      </c>
    </row>
    <row r="4" spans="1:7" ht="55.2" customHeight="1" x14ac:dyDescent="0.25">
      <c r="A4" s="51">
        <v>1</v>
      </c>
      <c r="B4" s="54" t="s">
        <v>6</v>
      </c>
      <c r="C4" s="6" t="s">
        <v>23</v>
      </c>
      <c r="D4" s="7" t="s">
        <v>24</v>
      </c>
      <c r="E4" s="8">
        <f t="shared" ref="E4:E6" si="0">AVERAGE(G4)</f>
        <v>75</v>
      </c>
      <c r="F4" s="10" t="s">
        <v>49</v>
      </c>
      <c r="G4" s="8">
        <v>75</v>
      </c>
    </row>
    <row r="5" spans="1:7" x14ac:dyDescent="0.25">
      <c r="A5" s="52"/>
      <c r="B5" s="52"/>
      <c r="C5" s="6" t="s">
        <v>25</v>
      </c>
      <c r="D5" s="7" t="s">
        <v>26</v>
      </c>
      <c r="E5" s="8">
        <f t="shared" si="0"/>
        <v>100</v>
      </c>
      <c r="F5" s="10"/>
      <c r="G5" s="8">
        <v>100</v>
      </c>
    </row>
    <row r="6" spans="1:7" x14ac:dyDescent="0.25">
      <c r="A6" s="52"/>
      <c r="B6" s="52"/>
      <c r="C6" s="6" t="s">
        <v>27</v>
      </c>
      <c r="D6" s="7" t="s">
        <v>28</v>
      </c>
      <c r="E6" s="8">
        <f t="shared" si="0"/>
        <v>100</v>
      </c>
      <c r="F6" s="10"/>
      <c r="G6" s="8">
        <v>100</v>
      </c>
    </row>
    <row r="7" spans="1:7" x14ac:dyDescent="0.25">
      <c r="A7" s="53"/>
      <c r="B7" s="53"/>
      <c r="C7" s="55" t="s">
        <v>29</v>
      </c>
      <c r="D7" s="56"/>
      <c r="E7" s="11">
        <f>SUM(E4:E6)</f>
        <v>275</v>
      </c>
      <c r="F7" s="12"/>
      <c r="G7" s="11">
        <f>SUM(G4:G6)</f>
        <v>275</v>
      </c>
    </row>
    <row r="8" spans="1:7" ht="79.2" x14ac:dyDescent="0.25">
      <c r="A8" s="51">
        <v>2</v>
      </c>
      <c r="B8" s="54" t="s">
        <v>7</v>
      </c>
      <c r="C8" s="6" t="s">
        <v>23</v>
      </c>
      <c r="D8" s="7" t="s">
        <v>24</v>
      </c>
      <c r="E8" s="8">
        <f t="shared" ref="E8:E10" si="1">AVERAGE(G8)</f>
        <v>75</v>
      </c>
      <c r="F8" s="37" t="s">
        <v>30</v>
      </c>
      <c r="G8" s="8">
        <v>75</v>
      </c>
    </row>
    <row r="9" spans="1:7" x14ac:dyDescent="0.25">
      <c r="A9" s="52"/>
      <c r="B9" s="52"/>
      <c r="C9" s="6" t="s">
        <v>25</v>
      </c>
      <c r="D9" s="7" t="s">
        <v>26</v>
      </c>
      <c r="E9" s="8">
        <f t="shared" si="1"/>
        <v>100</v>
      </c>
      <c r="F9" s="13"/>
      <c r="G9" s="8">
        <v>100</v>
      </c>
    </row>
    <row r="10" spans="1:7" ht="52.2" customHeight="1" x14ac:dyDescent="0.25">
      <c r="A10" s="52"/>
      <c r="B10" s="52"/>
      <c r="C10" s="6" t="s">
        <v>27</v>
      </c>
      <c r="D10" s="7" t="s">
        <v>28</v>
      </c>
      <c r="E10" s="8">
        <f t="shared" si="1"/>
        <v>50</v>
      </c>
      <c r="F10" s="38" t="s">
        <v>31</v>
      </c>
      <c r="G10" s="9">
        <v>50</v>
      </c>
    </row>
    <row r="11" spans="1:7" x14ac:dyDescent="0.25">
      <c r="A11" s="53"/>
      <c r="B11" s="53"/>
      <c r="C11" s="55" t="s">
        <v>29</v>
      </c>
      <c r="D11" s="56"/>
      <c r="E11" s="11">
        <f>SUM(E8:E10)</f>
        <v>225</v>
      </c>
      <c r="F11" s="12"/>
      <c r="G11" s="11">
        <f>SUM(G8:G10)</f>
        <v>225</v>
      </c>
    </row>
    <row r="12" spans="1:7" x14ac:dyDescent="0.25">
      <c r="A12" s="51">
        <v>3</v>
      </c>
      <c r="B12" s="54" t="s">
        <v>8</v>
      </c>
      <c r="C12" s="6" t="s">
        <v>23</v>
      </c>
      <c r="D12" s="7" t="s">
        <v>24</v>
      </c>
      <c r="E12" s="8">
        <f t="shared" ref="E12:E14" si="2">AVERAGE(G12)</f>
        <v>100</v>
      </c>
      <c r="F12" s="13"/>
      <c r="G12" s="8">
        <v>100</v>
      </c>
    </row>
    <row r="13" spans="1:7" x14ac:dyDescent="0.25">
      <c r="A13" s="52"/>
      <c r="B13" s="52"/>
      <c r="C13" s="6" t="s">
        <v>25</v>
      </c>
      <c r="D13" s="7" t="s">
        <v>26</v>
      </c>
      <c r="E13" s="8">
        <f t="shared" si="2"/>
        <v>100</v>
      </c>
      <c r="F13" s="13"/>
      <c r="G13" s="8">
        <v>100</v>
      </c>
    </row>
    <row r="14" spans="1:7" x14ac:dyDescent="0.25">
      <c r="A14" s="52"/>
      <c r="B14" s="52"/>
      <c r="C14" s="6" t="s">
        <v>27</v>
      </c>
      <c r="D14" s="7" t="s">
        <v>28</v>
      </c>
      <c r="E14" s="8">
        <f t="shared" si="2"/>
        <v>100</v>
      </c>
      <c r="F14" s="13"/>
      <c r="G14" s="8">
        <v>100</v>
      </c>
    </row>
    <row r="15" spans="1:7" x14ac:dyDescent="0.25">
      <c r="A15" s="53"/>
      <c r="B15" s="53"/>
      <c r="C15" s="55" t="s">
        <v>29</v>
      </c>
      <c r="D15" s="56"/>
      <c r="E15" s="11">
        <f>SUM(E12:E14)</f>
        <v>300</v>
      </c>
      <c r="F15" s="12"/>
      <c r="G15" s="11">
        <f>SUM(G12:G14)</f>
        <v>300</v>
      </c>
    </row>
  </sheetData>
  <mergeCells count="12">
    <mergeCell ref="A1:F1"/>
    <mergeCell ref="A2:F2"/>
    <mergeCell ref="C3:D3"/>
    <mergeCell ref="A4:A7"/>
    <mergeCell ref="B4:B7"/>
    <mergeCell ref="C7:D7"/>
    <mergeCell ref="B8:B11"/>
    <mergeCell ref="C11:D11"/>
    <mergeCell ref="A12:A15"/>
    <mergeCell ref="B12:B15"/>
    <mergeCell ref="C15:D15"/>
    <mergeCell ref="A8:A11"/>
  </mergeCells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F16" sqref="F16"/>
    </sheetView>
  </sheetViews>
  <sheetFormatPr defaultColWidth="12.5546875" defaultRowHeight="13.2" x14ac:dyDescent="0.25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33203125" style="15" bestFit="1" customWidth="1"/>
    <col min="5" max="5" width="10.44140625" style="15" customWidth="1"/>
    <col min="6" max="6" width="61.6640625" style="15" bestFit="1" customWidth="1"/>
    <col min="7" max="7" width="44.6640625" style="15" bestFit="1" customWidth="1"/>
    <col min="8" max="22" width="7.5546875" style="15" customWidth="1"/>
    <col min="23" max="16384" width="12.5546875" style="15"/>
  </cols>
  <sheetData>
    <row r="1" spans="1:7" x14ac:dyDescent="0.25">
      <c r="A1" s="57" t="s">
        <v>0</v>
      </c>
      <c r="B1" s="58"/>
      <c r="C1" s="58"/>
      <c r="D1" s="58"/>
      <c r="E1" s="58"/>
      <c r="F1" s="46"/>
      <c r="G1" s="8" t="s">
        <v>14</v>
      </c>
    </row>
    <row r="2" spans="1:7" x14ac:dyDescent="0.25">
      <c r="A2" s="61" t="s">
        <v>10</v>
      </c>
      <c r="B2" s="58"/>
      <c r="C2" s="58"/>
      <c r="D2" s="58"/>
      <c r="E2" s="58"/>
      <c r="F2" s="46"/>
      <c r="G2" s="8" t="s">
        <v>15</v>
      </c>
    </row>
    <row r="3" spans="1:7" x14ac:dyDescent="0.25">
      <c r="A3" s="2" t="s">
        <v>2</v>
      </c>
      <c r="B3" s="3" t="s">
        <v>3</v>
      </c>
      <c r="C3" s="62" t="s">
        <v>16</v>
      </c>
      <c r="D3" s="63"/>
      <c r="E3" s="4" t="s">
        <v>5</v>
      </c>
      <c r="F3" s="4" t="s">
        <v>17</v>
      </c>
      <c r="G3" s="5" t="s">
        <v>19</v>
      </c>
    </row>
    <row r="4" spans="1:7" ht="52.8" x14ac:dyDescent="0.25">
      <c r="A4" s="51">
        <v>1</v>
      </c>
      <c r="B4" s="54" t="s">
        <v>6</v>
      </c>
      <c r="C4" s="6" t="s">
        <v>23</v>
      </c>
      <c r="D4" s="7" t="s">
        <v>24</v>
      </c>
      <c r="E4" s="8">
        <f t="shared" ref="E4:E6" si="0">AVERAGE(G4)</f>
        <v>75</v>
      </c>
      <c r="F4" s="10" t="s">
        <v>32</v>
      </c>
      <c r="G4" s="9">
        <v>75</v>
      </c>
    </row>
    <row r="5" spans="1:7" x14ac:dyDescent="0.25">
      <c r="A5" s="52"/>
      <c r="B5" s="52"/>
      <c r="C5" s="6" t="s">
        <v>25</v>
      </c>
      <c r="D5" s="7" t="s">
        <v>26</v>
      </c>
      <c r="E5" s="8">
        <f t="shared" si="0"/>
        <v>100</v>
      </c>
      <c r="F5" s="10"/>
      <c r="G5" s="8">
        <v>100</v>
      </c>
    </row>
    <row r="6" spans="1:7" x14ac:dyDescent="0.25">
      <c r="A6" s="52"/>
      <c r="B6" s="52"/>
      <c r="C6" s="6" t="s">
        <v>27</v>
      </c>
      <c r="D6" s="7" t="s">
        <v>28</v>
      </c>
      <c r="E6" s="8">
        <f t="shared" si="0"/>
        <v>100</v>
      </c>
      <c r="F6" s="10"/>
      <c r="G6" s="8">
        <v>100</v>
      </c>
    </row>
    <row r="7" spans="1:7" x14ac:dyDescent="0.25">
      <c r="A7" s="53"/>
      <c r="B7" s="53"/>
      <c r="C7" s="55" t="s">
        <v>29</v>
      </c>
      <c r="D7" s="56"/>
      <c r="E7" s="11">
        <f>SUM(E4:E6)</f>
        <v>275</v>
      </c>
      <c r="F7" s="12"/>
      <c r="G7" s="11">
        <f>SUM(G4:G6)</f>
        <v>275</v>
      </c>
    </row>
    <row r="8" spans="1:7" ht="39.6" x14ac:dyDescent="0.25">
      <c r="A8" s="51">
        <v>2</v>
      </c>
      <c r="B8" s="54" t="s">
        <v>7</v>
      </c>
      <c r="C8" s="6" t="s">
        <v>23</v>
      </c>
      <c r="D8" s="7" t="s">
        <v>24</v>
      </c>
      <c r="E8" s="8">
        <f t="shared" ref="E8:E10" si="1">AVERAGE(G8)</f>
        <v>75</v>
      </c>
      <c r="F8" s="37" t="s">
        <v>50</v>
      </c>
      <c r="G8" s="9">
        <v>75</v>
      </c>
    </row>
    <row r="9" spans="1:7" x14ac:dyDescent="0.25">
      <c r="A9" s="52"/>
      <c r="B9" s="52"/>
      <c r="C9" s="6" t="s">
        <v>25</v>
      </c>
      <c r="D9" s="7" t="s">
        <v>26</v>
      </c>
      <c r="E9" s="8">
        <f t="shared" si="1"/>
        <v>100</v>
      </c>
      <c r="F9" s="13"/>
      <c r="G9" s="8">
        <v>100</v>
      </c>
    </row>
    <row r="10" spans="1:7" ht="57.6" customHeight="1" x14ac:dyDescent="0.25">
      <c r="A10" s="52"/>
      <c r="B10" s="52"/>
      <c r="C10" s="6" t="s">
        <v>27</v>
      </c>
      <c r="D10" s="7" t="s">
        <v>28</v>
      </c>
      <c r="E10" s="8">
        <f t="shared" si="1"/>
        <v>75</v>
      </c>
      <c r="F10" s="38" t="s">
        <v>31</v>
      </c>
      <c r="G10" s="9">
        <v>75</v>
      </c>
    </row>
    <row r="11" spans="1:7" x14ac:dyDescent="0.25">
      <c r="A11" s="53"/>
      <c r="B11" s="53"/>
      <c r="C11" s="55" t="s">
        <v>29</v>
      </c>
      <c r="D11" s="56"/>
      <c r="E11" s="11">
        <f>SUM(E8:E10)</f>
        <v>250</v>
      </c>
      <c r="F11" s="12"/>
      <c r="G11" s="11">
        <f>SUM(G8:G10)</f>
        <v>250</v>
      </c>
    </row>
    <row r="12" spans="1:7" x14ac:dyDescent="0.25">
      <c r="A12" s="51">
        <v>3</v>
      </c>
      <c r="B12" s="54" t="s">
        <v>8</v>
      </c>
      <c r="C12" s="6" t="s">
        <v>23</v>
      </c>
      <c r="D12" s="7" t="s">
        <v>24</v>
      </c>
      <c r="E12" s="8">
        <f t="shared" ref="E12:E14" si="2">AVERAGE(G12)</f>
        <v>100</v>
      </c>
      <c r="F12" s="13"/>
      <c r="G12" s="8">
        <v>100</v>
      </c>
    </row>
    <row r="13" spans="1:7" x14ac:dyDescent="0.25">
      <c r="A13" s="52"/>
      <c r="B13" s="52"/>
      <c r="C13" s="6" t="s">
        <v>25</v>
      </c>
      <c r="D13" s="7" t="s">
        <v>26</v>
      </c>
      <c r="E13" s="8">
        <f t="shared" si="2"/>
        <v>100</v>
      </c>
      <c r="F13" s="13"/>
      <c r="G13" s="8">
        <v>100</v>
      </c>
    </row>
    <row r="14" spans="1:7" ht="39.6" x14ac:dyDescent="0.25">
      <c r="A14" s="52"/>
      <c r="B14" s="52"/>
      <c r="C14" s="6" t="s">
        <v>27</v>
      </c>
      <c r="D14" s="7" t="s">
        <v>28</v>
      </c>
      <c r="E14" s="8">
        <f t="shared" si="2"/>
        <v>75</v>
      </c>
      <c r="F14" s="13" t="s">
        <v>33</v>
      </c>
      <c r="G14" s="9">
        <v>75</v>
      </c>
    </row>
    <row r="15" spans="1:7" x14ac:dyDescent="0.25">
      <c r="A15" s="53"/>
      <c r="B15" s="53"/>
      <c r="C15" s="55" t="s">
        <v>29</v>
      </c>
      <c r="D15" s="56"/>
      <c r="E15" s="11">
        <f>SUM(E12:E14)</f>
        <v>275</v>
      </c>
      <c r="F15" s="12"/>
      <c r="G15" s="11">
        <f>SUM(G12:G14)</f>
        <v>275</v>
      </c>
    </row>
  </sheetData>
  <mergeCells count="12">
    <mergeCell ref="A1:F1"/>
    <mergeCell ref="A2:F2"/>
    <mergeCell ref="C3:D3"/>
    <mergeCell ref="A4:A7"/>
    <mergeCell ref="B4:B7"/>
    <mergeCell ref="C7:D7"/>
    <mergeCell ref="B8:B11"/>
    <mergeCell ref="C11:D11"/>
    <mergeCell ref="A12:A15"/>
    <mergeCell ref="B12:B15"/>
    <mergeCell ref="C15:D15"/>
    <mergeCell ref="A8:A11"/>
  </mergeCells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F13" sqref="F13"/>
    </sheetView>
  </sheetViews>
  <sheetFormatPr defaultColWidth="12.5546875" defaultRowHeight="13.2" x14ac:dyDescent="0.25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33203125" style="15" bestFit="1" customWidth="1"/>
    <col min="5" max="5" width="10.44140625" style="15" customWidth="1"/>
    <col min="6" max="6" width="61.5546875" style="15" bestFit="1" customWidth="1"/>
    <col min="7" max="7" width="44.6640625" style="15" bestFit="1" customWidth="1"/>
    <col min="8" max="22" width="7.5546875" style="15" customWidth="1"/>
    <col min="23" max="16384" width="12.5546875" style="15"/>
  </cols>
  <sheetData>
    <row r="1" spans="1:7" x14ac:dyDescent="0.25">
      <c r="A1" s="57" t="s">
        <v>0</v>
      </c>
      <c r="B1" s="58"/>
      <c r="C1" s="58"/>
      <c r="D1" s="58"/>
      <c r="E1" s="58"/>
      <c r="F1" s="46"/>
      <c r="G1" s="8" t="s">
        <v>14</v>
      </c>
    </row>
    <row r="2" spans="1:7" x14ac:dyDescent="0.25">
      <c r="A2" s="61" t="s">
        <v>10</v>
      </c>
      <c r="B2" s="58"/>
      <c r="C2" s="58"/>
      <c r="D2" s="58"/>
      <c r="E2" s="58"/>
      <c r="F2" s="46"/>
      <c r="G2" s="8" t="s">
        <v>15</v>
      </c>
    </row>
    <row r="3" spans="1:7" x14ac:dyDescent="0.25">
      <c r="A3" s="2" t="s">
        <v>2</v>
      </c>
      <c r="B3" s="3" t="s">
        <v>3</v>
      </c>
      <c r="C3" s="62" t="s">
        <v>16</v>
      </c>
      <c r="D3" s="63"/>
      <c r="E3" s="4" t="s">
        <v>5</v>
      </c>
      <c r="F3" s="4" t="s">
        <v>17</v>
      </c>
      <c r="G3" s="5" t="s">
        <v>20</v>
      </c>
    </row>
    <row r="4" spans="1:7" ht="52.8" x14ac:dyDescent="0.25">
      <c r="A4" s="51">
        <v>1</v>
      </c>
      <c r="B4" s="54" t="s">
        <v>6</v>
      </c>
      <c r="C4" s="6" t="s">
        <v>23</v>
      </c>
      <c r="D4" s="7" t="s">
        <v>24</v>
      </c>
      <c r="E4" s="8">
        <f t="shared" ref="E4:E6" si="0">AVERAGE(G4)</f>
        <v>50</v>
      </c>
      <c r="F4" s="10" t="s">
        <v>51</v>
      </c>
      <c r="G4" s="9">
        <v>50</v>
      </c>
    </row>
    <row r="5" spans="1:7" ht="26.4" x14ac:dyDescent="0.25">
      <c r="A5" s="52"/>
      <c r="B5" s="52"/>
      <c r="C5" s="6" t="s">
        <v>25</v>
      </c>
      <c r="D5" s="7" t="s">
        <v>26</v>
      </c>
      <c r="E5" s="8">
        <f t="shared" si="0"/>
        <v>75</v>
      </c>
      <c r="F5" s="10" t="s">
        <v>34</v>
      </c>
      <c r="G5" s="8">
        <v>75</v>
      </c>
    </row>
    <row r="6" spans="1:7" x14ac:dyDescent="0.25">
      <c r="A6" s="52"/>
      <c r="B6" s="52"/>
      <c r="C6" s="6" t="s">
        <v>27</v>
      </c>
      <c r="D6" s="7" t="s">
        <v>28</v>
      </c>
      <c r="E6" s="8">
        <f t="shared" si="0"/>
        <v>75</v>
      </c>
      <c r="F6" s="10" t="s">
        <v>35</v>
      </c>
      <c r="G6" s="8">
        <v>75</v>
      </c>
    </row>
    <row r="7" spans="1:7" x14ac:dyDescent="0.25">
      <c r="A7" s="53"/>
      <c r="B7" s="53"/>
      <c r="C7" s="55" t="s">
        <v>29</v>
      </c>
      <c r="D7" s="56"/>
      <c r="E7" s="11">
        <f>SUM(E4:E6)</f>
        <v>200</v>
      </c>
      <c r="F7" s="12"/>
      <c r="G7" s="11">
        <f>SUM(G4:G6)</f>
        <v>200</v>
      </c>
    </row>
    <row r="8" spans="1:7" x14ac:dyDescent="0.25">
      <c r="A8" s="51">
        <v>2</v>
      </c>
      <c r="B8" s="54" t="s">
        <v>7</v>
      </c>
      <c r="C8" s="6" t="s">
        <v>23</v>
      </c>
      <c r="D8" s="7" t="s">
        <v>24</v>
      </c>
      <c r="E8" s="8">
        <f t="shared" ref="E8:E10" si="1">AVERAGE(G8)</f>
        <v>100</v>
      </c>
      <c r="F8" s="37"/>
      <c r="G8" s="8">
        <v>100</v>
      </c>
    </row>
    <row r="9" spans="1:7" x14ac:dyDescent="0.25">
      <c r="A9" s="52"/>
      <c r="B9" s="52"/>
      <c r="C9" s="6" t="s">
        <v>25</v>
      </c>
      <c r="D9" s="7" t="s">
        <v>26</v>
      </c>
      <c r="E9" s="8">
        <f t="shared" si="1"/>
        <v>100</v>
      </c>
      <c r="F9" s="13"/>
      <c r="G9" s="8">
        <v>100</v>
      </c>
    </row>
    <row r="10" spans="1:7" x14ac:dyDescent="0.25">
      <c r="A10" s="52"/>
      <c r="B10" s="52"/>
      <c r="C10" s="6" t="s">
        <v>27</v>
      </c>
      <c r="D10" s="7" t="s">
        <v>28</v>
      </c>
      <c r="E10" s="8">
        <f t="shared" si="1"/>
        <v>75</v>
      </c>
      <c r="F10" s="38" t="s">
        <v>35</v>
      </c>
      <c r="G10" s="39">
        <v>75</v>
      </c>
    </row>
    <row r="11" spans="1:7" x14ac:dyDescent="0.25">
      <c r="A11" s="53"/>
      <c r="B11" s="53"/>
      <c r="C11" s="55" t="s">
        <v>29</v>
      </c>
      <c r="D11" s="56"/>
      <c r="E11" s="11">
        <f>SUM(E8:E10)</f>
        <v>275</v>
      </c>
      <c r="F11" s="12"/>
      <c r="G11" s="11">
        <f>SUM(G8:G10)</f>
        <v>275</v>
      </c>
    </row>
    <row r="12" spans="1:7" ht="39.6" x14ac:dyDescent="0.25">
      <c r="A12" s="51">
        <v>3</v>
      </c>
      <c r="B12" s="54" t="s">
        <v>8</v>
      </c>
      <c r="C12" s="6" t="s">
        <v>23</v>
      </c>
      <c r="D12" s="7" t="s">
        <v>24</v>
      </c>
      <c r="E12" s="8">
        <f t="shared" ref="E12:E14" si="2">AVERAGE(G12)</f>
        <v>75</v>
      </c>
      <c r="F12" s="13" t="s">
        <v>36</v>
      </c>
      <c r="G12" s="8">
        <v>75</v>
      </c>
    </row>
    <row r="13" spans="1:7" ht="26.4" x14ac:dyDescent="0.25">
      <c r="A13" s="52"/>
      <c r="B13" s="52"/>
      <c r="C13" s="6" t="s">
        <v>25</v>
      </c>
      <c r="D13" s="7" t="s">
        <v>26</v>
      </c>
      <c r="E13" s="8">
        <f t="shared" si="2"/>
        <v>75</v>
      </c>
      <c r="F13" s="13" t="s">
        <v>34</v>
      </c>
      <c r="G13" s="8">
        <v>75</v>
      </c>
    </row>
    <row r="14" spans="1:7" x14ac:dyDescent="0.25">
      <c r="A14" s="52"/>
      <c r="B14" s="52"/>
      <c r="C14" s="6" t="s">
        <v>27</v>
      </c>
      <c r="D14" s="7" t="s">
        <v>28</v>
      </c>
      <c r="E14" s="8">
        <f t="shared" si="2"/>
        <v>75</v>
      </c>
      <c r="F14" s="13" t="s">
        <v>35</v>
      </c>
      <c r="G14" s="8">
        <v>75</v>
      </c>
    </row>
    <row r="15" spans="1:7" x14ac:dyDescent="0.25">
      <c r="A15" s="53"/>
      <c r="B15" s="53"/>
      <c r="C15" s="55" t="s">
        <v>29</v>
      </c>
      <c r="D15" s="56"/>
      <c r="E15" s="11">
        <f>SUM(E12:E14)</f>
        <v>225</v>
      </c>
      <c r="F15" s="12"/>
      <c r="G15" s="11">
        <f>SUM(G12:G14)</f>
        <v>225</v>
      </c>
    </row>
  </sheetData>
  <mergeCells count="12">
    <mergeCell ref="A1:F1"/>
    <mergeCell ref="A2:F2"/>
    <mergeCell ref="C3:D3"/>
    <mergeCell ref="A4:A7"/>
    <mergeCell ref="B4:B7"/>
    <mergeCell ref="C7:D7"/>
    <mergeCell ref="B8:B11"/>
    <mergeCell ref="C11:D11"/>
    <mergeCell ref="A12:A15"/>
    <mergeCell ref="B12:B15"/>
    <mergeCell ref="C15:D15"/>
    <mergeCell ref="A8:A11"/>
  </mergeCells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5"/>
  <sheetViews>
    <sheetView topLeftCell="A6" workbookViewId="0">
      <selection activeCell="F15" sqref="F15"/>
    </sheetView>
  </sheetViews>
  <sheetFormatPr defaultColWidth="12.5546875" defaultRowHeight="13.2" x14ac:dyDescent="0.25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44140625" style="15" customWidth="1"/>
    <col min="5" max="5" width="10.44140625" style="15" customWidth="1"/>
    <col min="6" max="6" width="61.6640625" style="15" customWidth="1"/>
    <col min="7" max="7" width="44.6640625" style="15" bestFit="1" customWidth="1"/>
    <col min="8" max="22" width="7.5546875" style="15" customWidth="1"/>
    <col min="23" max="16384" width="12.5546875" style="15"/>
  </cols>
  <sheetData>
    <row r="1" spans="1:7" x14ac:dyDescent="0.25">
      <c r="A1" s="57" t="s">
        <v>0</v>
      </c>
      <c r="B1" s="58"/>
      <c r="C1" s="58"/>
      <c r="D1" s="58"/>
      <c r="E1" s="58"/>
      <c r="F1" s="46"/>
      <c r="G1" s="40" t="s">
        <v>14</v>
      </c>
    </row>
    <row r="2" spans="1:7" x14ac:dyDescent="0.25">
      <c r="A2" s="61" t="s">
        <v>10</v>
      </c>
      <c r="B2" s="58"/>
      <c r="C2" s="58"/>
      <c r="D2" s="58"/>
      <c r="E2" s="58"/>
      <c r="F2" s="46"/>
      <c r="G2" s="40" t="s">
        <v>15</v>
      </c>
    </row>
    <row r="3" spans="1:7" x14ac:dyDescent="0.25">
      <c r="A3" s="2" t="s">
        <v>2</v>
      </c>
      <c r="B3" s="3" t="s">
        <v>6</v>
      </c>
      <c r="C3" s="62" t="s">
        <v>16</v>
      </c>
      <c r="D3" s="63"/>
      <c r="E3" s="4" t="s">
        <v>5</v>
      </c>
      <c r="F3" s="4" t="s">
        <v>17</v>
      </c>
      <c r="G3" s="41" t="s">
        <v>21</v>
      </c>
    </row>
    <row r="4" spans="1:7" ht="39.6" x14ac:dyDescent="0.25">
      <c r="A4" s="51">
        <v>1</v>
      </c>
      <c r="B4" s="54" t="s">
        <v>6</v>
      </c>
      <c r="C4" s="6" t="s">
        <v>23</v>
      </c>
      <c r="D4" s="7" t="s">
        <v>24</v>
      </c>
      <c r="E4" s="8">
        <f>AVERAGE(G4:G4)</f>
        <v>75</v>
      </c>
      <c r="F4" s="13" t="s">
        <v>37</v>
      </c>
      <c r="G4" s="8">
        <v>75</v>
      </c>
    </row>
    <row r="5" spans="1:7" x14ac:dyDescent="0.25">
      <c r="A5" s="52"/>
      <c r="B5" s="52"/>
      <c r="C5" s="6" t="s">
        <v>25</v>
      </c>
      <c r="D5" s="7" t="s">
        <v>26</v>
      </c>
      <c r="E5" s="8">
        <f>AVERAGE(G5:G5)</f>
        <v>100</v>
      </c>
      <c r="F5" s="13"/>
      <c r="G5" s="8">
        <v>100</v>
      </c>
    </row>
    <row r="6" spans="1:7" ht="118.8" x14ac:dyDescent="0.25">
      <c r="A6" s="52"/>
      <c r="B6" s="52"/>
      <c r="C6" s="6" t="s">
        <v>27</v>
      </c>
      <c r="D6" s="7" t="s">
        <v>28</v>
      </c>
      <c r="E6" s="8">
        <f>AVERAGE(G6:G6)</f>
        <v>100</v>
      </c>
      <c r="F6" s="13" t="s">
        <v>38</v>
      </c>
      <c r="G6" s="8">
        <v>100</v>
      </c>
    </row>
    <row r="7" spans="1:7" x14ac:dyDescent="0.25">
      <c r="A7" s="53"/>
      <c r="B7" s="53"/>
      <c r="C7" s="55" t="s">
        <v>29</v>
      </c>
      <c r="D7" s="56"/>
      <c r="E7" s="11">
        <f>SUM(E4:E6)</f>
        <v>275</v>
      </c>
      <c r="F7" s="12"/>
      <c r="G7" s="11">
        <f>SUM(G4:G6)</f>
        <v>275</v>
      </c>
    </row>
    <row r="8" spans="1:7" ht="83.4" customHeight="1" x14ac:dyDescent="0.25">
      <c r="A8" s="51">
        <v>2</v>
      </c>
      <c r="B8" s="54" t="s">
        <v>7</v>
      </c>
      <c r="C8" s="6" t="s">
        <v>23</v>
      </c>
      <c r="D8" s="7" t="s">
        <v>24</v>
      </c>
      <c r="E8" s="8">
        <f>AVERAGE(G8:G8)</f>
        <v>100</v>
      </c>
      <c r="F8" s="13" t="s">
        <v>39</v>
      </c>
      <c r="G8" s="8">
        <v>100</v>
      </c>
    </row>
    <row r="9" spans="1:7" ht="66" x14ac:dyDescent="0.25">
      <c r="A9" s="52"/>
      <c r="B9" s="52"/>
      <c r="C9" s="6" t="s">
        <v>25</v>
      </c>
      <c r="D9" s="7" t="s">
        <v>26</v>
      </c>
      <c r="E9" s="8">
        <f>AVERAGE(G9:G9)</f>
        <v>75</v>
      </c>
      <c r="F9" s="13" t="s">
        <v>40</v>
      </c>
      <c r="G9" s="8">
        <v>75</v>
      </c>
    </row>
    <row r="10" spans="1:7" ht="66" x14ac:dyDescent="0.25">
      <c r="A10" s="52"/>
      <c r="B10" s="52"/>
      <c r="C10" s="6" t="s">
        <v>27</v>
      </c>
      <c r="D10" s="7" t="s">
        <v>28</v>
      </c>
      <c r="E10" s="8">
        <f>AVERAGE(G10:G10)</f>
        <v>50</v>
      </c>
      <c r="F10" s="13" t="s">
        <v>52</v>
      </c>
      <c r="G10" s="9">
        <v>50</v>
      </c>
    </row>
    <row r="11" spans="1:7" x14ac:dyDescent="0.25">
      <c r="A11" s="53"/>
      <c r="B11" s="53"/>
      <c r="C11" s="55" t="s">
        <v>29</v>
      </c>
      <c r="D11" s="56"/>
      <c r="E11" s="11">
        <f>SUM(E8:E10)</f>
        <v>225</v>
      </c>
      <c r="F11" s="12"/>
      <c r="G11" s="11">
        <f>SUM(G8:G10)</f>
        <v>225</v>
      </c>
    </row>
    <row r="12" spans="1:7" ht="39.6" x14ac:dyDescent="0.25">
      <c r="A12" s="51">
        <v>3</v>
      </c>
      <c r="B12" s="54" t="s">
        <v>8</v>
      </c>
      <c r="C12" s="6" t="s">
        <v>23</v>
      </c>
      <c r="D12" s="7" t="s">
        <v>24</v>
      </c>
      <c r="E12" s="8">
        <f>AVERAGE(G12:G12)</f>
        <v>75</v>
      </c>
      <c r="F12" s="13" t="s">
        <v>53</v>
      </c>
      <c r="G12" s="8">
        <v>75</v>
      </c>
    </row>
    <row r="13" spans="1:7" ht="26.4" x14ac:dyDescent="0.25">
      <c r="A13" s="52"/>
      <c r="B13" s="52"/>
      <c r="C13" s="6" t="s">
        <v>25</v>
      </c>
      <c r="D13" s="7" t="s">
        <v>26</v>
      </c>
      <c r="E13" s="8">
        <f>AVERAGE(G13:G13)</f>
        <v>75</v>
      </c>
      <c r="F13" s="13" t="s">
        <v>41</v>
      </c>
      <c r="G13" s="8">
        <v>75</v>
      </c>
    </row>
    <row r="14" spans="1:7" ht="82.8" customHeight="1" x14ac:dyDescent="0.25">
      <c r="A14" s="52"/>
      <c r="B14" s="52"/>
      <c r="C14" s="6" t="s">
        <v>27</v>
      </c>
      <c r="D14" s="7" t="s">
        <v>28</v>
      </c>
      <c r="E14" s="8">
        <f>AVERAGE(G14:G14)</f>
        <v>50</v>
      </c>
      <c r="F14" s="13" t="s">
        <v>39</v>
      </c>
      <c r="G14" s="9">
        <v>50</v>
      </c>
    </row>
    <row r="15" spans="1:7" x14ac:dyDescent="0.25">
      <c r="A15" s="53"/>
      <c r="B15" s="53"/>
      <c r="C15" s="55" t="s">
        <v>29</v>
      </c>
      <c r="D15" s="56"/>
      <c r="E15" s="11">
        <f>SUM(E12:E14)</f>
        <v>200</v>
      </c>
      <c r="F15" s="12"/>
      <c r="G15" s="11">
        <f>SUM(G12:G14)</f>
        <v>200</v>
      </c>
    </row>
  </sheetData>
  <mergeCells count="12">
    <mergeCell ref="A1:F1"/>
    <mergeCell ref="A2:F2"/>
    <mergeCell ref="C3:D3"/>
    <mergeCell ref="A4:A7"/>
    <mergeCell ref="A8:A11"/>
    <mergeCell ref="B8:B11"/>
    <mergeCell ref="C11:D11"/>
    <mergeCell ref="A12:A15"/>
    <mergeCell ref="B12:B15"/>
    <mergeCell ref="C15:D15"/>
    <mergeCell ref="B4:B7"/>
    <mergeCell ref="C7:D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5"/>
  <sheetViews>
    <sheetView tabSelected="1" workbookViewId="0">
      <selection activeCell="F27" sqref="F27"/>
    </sheetView>
  </sheetViews>
  <sheetFormatPr defaultColWidth="12.5546875" defaultRowHeight="13.2" x14ac:dyDescent="0.25"/>
  <cols>
    <col min="1" max="1" width="9.88671875" style="15" bestFit="1" customWidth="1"/>
    <col min="2" max="2" width="21.5546875" style="15" bestFit="1" customWidth="1"/>
    <col min="3" max="3" width="2.5546875" style="15" bestFit="1" customWidth="1"/>
    <col min="4" max="4" width="66.33203125" style="15" customWidth="1"/>
    <col min="5" max="5" width="10.44140625" style="15" customWidth="1"/>
    <col min="6" max="6" width="61.5546875" style="15" customWidth="1"/>
    <col min="7" max="7" width="44.6640625" style="15" bestFit="1" customWidth="1"/>
    <col min="8" max="11" width="12.109375" style="15" customWidth="1"/>
    <col min="12" max="26" width="7.5546875" style="15" customWidth="1"/>
    <col min="27" max="16384" width="12.5546875" style="15"/>
  </cols>
  <sheetData>
    <row r="1" spans="1:7" x14ac:dyDescent="0.25">
      <c r="A1" s="57" t="s">
        <v>0</v>
      </c>
      <c r="B1" s="58"/>
      <c r="C1" s="58"/>
      <c r="D1" s="58"/>
      <c r="E1" s="58"/>
      <c r="F1" s="46"/>
      <c r="G1" s="40" t="s">
        <v>14</v>
      </c>
    </row>
    <row r="2" spans="1:7" x14ac:dyDescent="0.25">
      <c r="A2" s="61" t="s">
        <v>10</v>
      </c>
      <c r="B2" s="58"/>
      <c r="C2" s="58"/>
      <c r="D2" s="58"/>
      <c r="E2" s="58"/>
      <c r="F2" s="46"/>
      <c r="G2" s="40" t="s">
        <v>15</v>
      </c>
    </row>
    <row r="3" spans="1:7" x14ac:dyDescent="0.25">
      <c r="A3" s="2" t="s">
        <v>2</v>
      </c>
      <c r="B3" s="3" t="s">
        <v>3</v>
      </c>
      <c r="C3" s="62" t="s">
        <v>16</v>
      </c>
      <c r="D3" s="63"/>
      <c r="E3" s="4" t="s">
        <v>5</v>
      </c>
      <c r="F3" s="4" t="s">
        <v>17</v>
      </c>
      <c r="G3" s="5" t="s">
        <v>22</v>
      </c>
    </row>
    <row r="4" spans="1:7" ht="26.4" x14ac:dyDescent="0.25">
      <c r="A4" s="51">
        <v>1</v>
      </c>
      <c r="B4" s="54" t="s">
        <v>6</v>
      </c>
      <c r="C4" s="6" t="s">
        <v>23</v>
      </c>
      <c r="D4" s="7" t="s">
        <v>24</v>
      </c>
      <c r="E4" s="8">
        <f t="shared" ref="E4:E6" si="0">AVERAGE(G4:J4)</f>
        <v>75</v>
      </c>
      <c r="F4" s="13" t="s">
        <v>42</v>
      </c>
      <c r="G4" s="8">
        <v>75</v>
      </c>
    </row>
    <row r="5" spans="1:7" x14ac:dyDescent="0.25">
      <c r="A5" s="52"/>
      <c r="B5" s="52"/>
      <c r="C5" s="6" t="s">
        <v>25</v>
      </c>
      <c r="D5" s="7" t="s">
        <v>26</v>
      </c>
      <c r="E5" s="8">
        <f t="shared" si="0"/>
        <v>75</v>
      </c>
      <c r="F5" s="10" t="s">
        <v>43</v>
      </c>
      <c r="G5" s="8">
        <v>75</v>
      </c>
    </row>
    <row r="6" spans="1:7" x14ac:dyDescent="0.25">
      <c r="A6" s="52"/>
      <c r="B6" s="52"/>
      <c r="C6" s="6" t="s">
        <v>27</v>
      </c>
      <c r="D6" s="7" t="s">
        <v>28</v>
      </c>
      <c r="E6" s="8">
        <f t="shared" si="0"/>
        <v>100</v>
      </c>
      <c r="F6" s="10"/>
      <c r="G6" s="8">
        <v>100</v>
      </c>
    </row>
    <row r="7" spans="1:7" x14ac:dyDescent="0.25">
      <c r="A7" s="53"/>
      <c r="B7" s="53"/>
      <c r="C7" s="55" t="s">
        <v>29</v>
      </c>
      <c r="D7" s="56"/>
      <c r="E7" s="11">
        <f>SUM(E4:E6)</f>
        <v>250</v>
      </c>
      <c r="F7" s="12"/>
      <c r="G7" s="11">
        <f>SUM(G4:G6)</f>
        <v>250</v>
      </c>
    </row>
    <row r="8" spans="1:7" ht="26.4" x14ac:dyDescent="0.25">
      <c r="A8" s="51">
        <v>2</v>
      </c>
      <c r="B8" s="54" t="s">
        <v>7</v>
      </c>
      <c r="C8" s="6" t="s">
        <v>23</v>
      </c>
      <c r="D8" s="7" t="s">
        <v>24</v>
      </c>
      <c r="E8" s="8">
        <f t="shared" ref="E8:E10" si="1">AVERAGE(G8:J8)</f>
        <v>50</v>
      </c>
      <c r="F8" s="13" t="s">
        <v>44</v>
      </c>
      <c r="G8" s="9">
        <v>50</v>
      </c>
    </row>
    <row r="9" spans="1:7" ht="26.4" x14ac:dyDescent="0.25">
      <c r="A9" s="52"/>
      <c r="B9" s="52"/>
      <c r="C9" s="6" t="s">
        <v>25</v>
      </c>
      <c r="D9" s="7" t="s">
        <v>26</v>
      </c>
      <c r="E9" s="8">
        <f t="shared" si="1"/>
        <v>50</v>
      </c>
      <c r="F9" s="13" t="s">
        <v>45</v>
      </c>
      <c r="G9" s="9">
        <v>50</v>
      </c>
    </row>
    <row r="10" spans="1:7" x14ac:dyDescent="0.25">
      <c r="A10" s="52"/>
      <c r="B10" s="52"/>
      <c r="C10" s="6" t="s">
        <v>27</v>
      </c>
      <c r="D10" s="7" t="s">
        <v>28</v>
      </c>
      <c r="E10" s="8">
        <f t="shared" si="1"/>
        <v>100</v>
      </c>
      <c r="F10" s="14"/>
      <c r="G10" s="8">
        <v>100</v>
      </c>
    </row>
    <row r="11" spans="1:7" x14ac:dyDescent="0.25">
      <c r="A11" s="53"/>
      <c r="B11" s="53"/>
      <c r="C11" s="55" t="s">
        <v>29</v>
      </c>
      <c r="D11" s="56"/>
      <c r="E11" s="11">
        <f>SUM(E8:E10)</f>
        <v>200</v>
      </c>
      <c r="F11" s="12"/>
      <c r="G11" s="11">
        <f>SUM(G8:G10)</f>
        <v>200</v>
      </c>
    </row>
    <row r="12" spans="1:7" ht="52.8" x14ac:dyDescent="0.25">
      <c r="A12" s="51">
        <v>3</v>
      </c>
      <c r="B12" s="54" t="s">
        <v>8</v>
      </c>
      <c r="C12" s="6" t="s">
        <v>23</v>
      </c>
      <c r="D12" s="7" t="s">
        <v>24</v>
      </c>
      <c r="E12" s="8">
        <f t="shared" ref="E12:E14" si="2">AVERAGE(G12:J12)</f>
        <v>75</v>
      </c>
      <c r="F12" s="13" t="s">
        <v>54</v>
      </c>
      <c r="G12" s="8">
        <v>75</v>
      </c>
    </row>
    <row r="13" spans="1:7" x14ac:dyDescent="0.25">
      <c r="A13" s="52"/>
      <c r="B13" s="52"/>
      <c r="C13" s="6" t="s">
        <v>25</v>
      </c>
      <c r="D13" s="7" t="s">
        <v>26</v>
      </c>
      <c r="E13" s="8">
        <f t="shared" si="2"/>
        <v>100</v>
      </c>
      <c r="F13" s="13"/>
      <c r="G13" s="8">
        <v>100</v>
      </c>
    </row>
    <row r="14" spans="1:7" x14ac:dyDescent="0.25">
      <c r="A14" s="52"/>
      <c r="B14" s="52"/>
      <c r="C14" s="6" t="s">
        <v>27</v>
      </c>
      <c r="D14" s="7" t="s">
        <v>28</v>
      </c>
      <c r="E14" s="8">
        <f t="shared" si="2"/>
        <v>100</v>
      </c>
      <c r="F14" s="14"/>
      <c r="G14" s="8">
        <v>100</v>
      </c>
    </row>
    <row r="15" spans="1:7" x14ac:dyDescent="0.25">
      <c r="A15" s="53"/>
      <c r="B15" s="53"/>
      <c r="C15" s="55" t="s">
        <v>29</v>
      </c>
      <c r="D15" s="56"/>
      <c r="E15" s="11">
        <f>SUM(E12:E14)</f>
        <v>275</v>
      </c>
      <c r="F15" s="12"/>
      <c r="G15" s="11">
        <f>SUM(G12:G14)</f>
        <v>275</v>
      </c>
    </row>
  </sheetData>
  <mergeCells count="12">
    <mergeCell ref="A1:F1"/>
    <mergeCell ref="A2:F2"/>
    <mergeCell ref="C3:D3"/>
    <mergeCell ref="A4:A7"/>
    <mergeCell ref="A8:A11"/>
    <mergeCell ref="B8:B11"/>
    <mergeCell ref="C11:D11"/>
    <mergeCell ref="A12:A15"/>
    <mergeCell ref="B12:B15"/>
    <mergeCell ref="C15:D15"/>
    <mergeCell ref="B4:B7"/>
    <mergeCell ref="C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Bodové hodnocení</vt:lpstr>
      <vt:lpstr>Profesní přístup</vt:lpstr>
      <vt:lpstr>Profesní přístup_PB</vt:lpstr>
      <vt:lpstr>Profesní přístup_SŽ</vt:lpstr>
      <vt:lpstr>Profesní přístup_JV</vt:lpstr>
      <vt:lpstr>Profesní přístup_MT</vt:lpstr>
      <vt:lpstr>Profesní přístup_RR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VZ</dc:creator>
  <cp:lastModifiedBy>Mgr. Vanessa Vilhelmová</cp:lastModifiedBy>
  <dcterms:created xsi:type="dcterms:W3CDTF">2024-10-21T09:50:11Z</dcterms:created>
  <dcterms:modified xsi:type="dcterms:W3CDTF">2024-12-05T15:03:50Z</dcterms:modified>
</cp:coreProperties>
</file>